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E:\업무\스마트그린부(2024~)\17. 자재발주\합천지사\덕곡지구 자동화(혁신제품)\"/>
    </mc:Choice>
  </mc:AlternateContent>
  <xr:revisionPtr revIDLastSave="0" documentId="13_ncr:1_{B4E39CC7-D00E-4CD2-8C91-01A0EF37459C}" xr6:coauthVersionLast="47" xr6:coauthVersionMax="47" xr10:uidLastSave="{00000000-0000-0000-0000-000000000000}"/>
  <bookViews>
    <workbookView xWindow="51480" yWindow="1530" windowWidth="29040" windowHeight="15720" tabRatio="910" xr2:uid="{00000000-000D-0000-FFFF-FFFF00000000}"/>
  </bookViews>
  <sheets>
    <sheet name="시스템총" sheetId="330" r:id="rId1"/>
    <sheet name="주요자재" sheetId="299" r:id="rId2"/>
    <sheet name="중앙합" sheetId="209" r:id="rId3"/>
    <sheet name="중앙제조품" sheetId="210" r:id="rId4"/>
    <sheet name="자동제어반 합계" sheetId="139" r:id="rId5"/>
    <sheet name="자동제어반 제조원가" sheetId="197" r:id="rId6"/>
    <sheet name="자동제어반 합" sheetId="196" r:id="rId7"/>
    <sheet name="자동제어반" sheetId="301" r:id="rId8"/>
    <sheet name="자동제어반근" sheetId="302" r:id="rId9"/>
    <sheet name=" 시스템설치총" sheetId="311" r:id="rId10"/>
    <sheet name="원격소설치" sheetId="314" r:id="rId11"/>
    <sheet name="원격소설치근" sheetId="315" r:id="rId12"/>
    <sheet name="수위계" sheetId="336" r:id="rId13"/>
    <sheet name="수위계근" sheetId="337" r:id="rId14"/>
    <sheet name="자동제어반 일반" sheetId="338" r:id="rId15"/>
    <sheet name="자동제어반 일반근" sheetId="339" r:id="rId16"/>
    <sheet name="자동화산출" sheetId="340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</externalReferences>
  <definedNames>
    <definedName name="_">'[1]충돌 내용'!#REF!</definedName>
    <definedName name="_.사급자재대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_A81620">[2]수량이동!#REF!</definedName>
    <definedName name="_________SUM1">[3]EP0618!#REF!</definedName>
    <definedName name="_________SUM10">[3]EP0618!#REF!</definedName>
    <definedName name="_________SUM11">[3]EP0618!#REF!</definedName>
    <definedName name="_________SUM12">[3]EP0618!#REF!</definedName>
    <definedName name="_________SUM13">[3]EP0618!#REF!</definedName>
    <definedName name="_________SUM14">[3]EP0618!#REF!</definedName>
    <definedName name="_________SUM15">[3]EP0618!#REF!</definedName>
    <definedName name="_________SUM16">[3]EP0618!#REF!</definedName>
    <definedName name="_________SUM17">[3]EP0618!#REF!</definedName>
    <definedName name="_________SUM18">[3]EP0618!#REF!</definedName>
    <definedName name="_________SUM19">[3]EP0618!#REF!</definedName>
    <definedName name="_________SUM2">[3]EP0618!#REF!</definedName>
    <definedName name="_________SUM3">[3]EP0618!#REF!</definedName>
    <definedName name="_________SUM4">[3]EP0618!#REF!</definedName>
    <definedName name="_________SUM5">[3]EP0618!#REF!</definedName>
    <definedName name="_________SUM6">[3]EP0618!#REF!</definedName>
    <definedName name="_________SUM7">[3]EP0618!#REF!</definedName>
    <definedName name="_________SUM8">[3]EP0618!#REF!</definedName>
    <definedName name="_________SUM9">[3]EP0618!#REF!</definedName>
    <definedName name="________0">#REF!</definedName>
    <definedName name="________10">#REF!</definedName>
    <definedName name="________11">#REF!</definedName>
    <definedName name="________12">#REF!</definedName>
    <definedName name="________a16385">#REF!</definedName>
    <definedName name="________A81620">[2]수량이동!#REF!</definedName>
    <definedName name="________SUM1">[3]EP0618!#REF!</definedName>
    <definedName name="________SUM10">[3]EP0618!#REF!</definedName>
    <definedName name="________SUM11">[3]EP0618!#REF!</definedName>
    <definedName name="________SUM12">[3]EP0618!#REF!</definedName>
    <definedName name="________SUM13">[3]EP0618!#REF!</definedName>
    <definedName name="________SUM14">[3]EP0618!#REF!</definedName>
    <definedName name="________SUM15">[3]EP0618!#REF!</definedName>
    <definedName name="________SUM16">[3]EP0618!#REF!</definedName>
    <definedName name="________SUM17">[3]EP0618!#REF!</definedName>
    <definedName name="________SUM18">[3]EP0618!#REF!</definedName>
    <definedName name="________SUM19">[3]EP0618!#REF!</definedName>
    <definedName name="________SUM2">[3]EP0618!#REF!</definedName>
    <definedName name="________SUM3">[3]EP0618!#REF!</definedName>
    <definedName name="________SUM4">[3]EP0618!#REF!</definedName>
    <definedName name="________SUM5">[3]EP0618!#REF!</definedName>
    <definedName name="________SUM6">[3]EP0618!#REF!</definedName>
    <definedName name="________SUM7">[3]EP0618!#REF!</definedName>
    <definedName name="________SUM8">[3]EP0618!#REF!</definedName>
    <definedName name="________SUM9">[3]EP0618!#REF!</definedName>
    <definedName name="_______0">#REF!</definedName>
    <definedName name="_______a16385">#REF!</definedName>
    <definedName name="_______A81620">[2]수량이동!#REF!</definedName>
    <definedName name="_______SUM1">[3]EP0618!#REF!</definedName>
    <definedName name="_______SUM10">[3]EP0618!#REF!</definedName>
    <definedName name="_______SUM11">[3]EP0618!#REF!</definedName>
    <definedName name="_______SUM12">[3]EP0618!#REF!</definedName>
    <definedName name="_______SUM13">[3]EP0618!#REF!</definedName>
    <definedName name="_______SUM14">[3]EP0618!#REF!</definedName>
    <definedName name="_______SUM15">[3]EP0618!#REF!</definedName>
    <definedName name="_______SUM16">[3]EP0618!#REF!</definedName>
    <definedName name="_______SUM17">[3]EP0618!#REF!</definedName>
    <definedName name="_______SUM18">[3]EP0618!#REF!</definedName>
    <definedName name="_______SUM19">[3]EP0618!#REF!</definedName>
    <definedName name="_______SUM2">[3]EP0618!#REF!</definedName>
    <definedName name="_______SUM3">[3]EP0618!#REF!</definedName>
    <definedName name="_______SUM4">[3]EP0618!#REF!</definedName>
    <definedName name="_______SUM5">[3]EP0618!#REF!</definedName>
    <definedName name="_______SUM6">[3]EP0618!#REF!</definedName>
    <definedName name="_______SUM7">[3]EP0618!#REF!</definedName>
    <definedName name="_______SUM8">[3]EP0618!#REF!</definedName>
    <definedName name="_______SUM9">[3]EP0618!#REF!</definedName>
    <definedName name="______0">#REF!</definedName>
    <definedName name="______11">#REF!</definedName>
    <definedName name="______12">#REF!</definedName>
    <definedName name="______a16385">#REF!</definedName>
    <definedName name="______A81620">[2]수량이동!#REF!</definedName>
    <definedName name="______SUM1">[3]EP0618!#REF!</definedName>
    <definedName name="______SUM10">[3]EP0618!#REF!</definedName>
    <definedName name="______SUM11">[3]EP0618!#REF!</definedName>
    <definedName name="______SUM12">[3]EP0618!#REF!</definedName>
    <definedName name="______SUM13">[3]EP0618!#REF!</definedName>
    <definedName name="______SUM14">[3]EP0618!#REF!</definedName>
    <definedName name="______SUM15">[3]EP0618!#REF!</definedName>
    <definedName name="______SUM16">[3]EP0618!#REF!</definedName>
    <definedName name="______SUM17">[3]EP0618!#REF!</definedName>
    <definedName name="______SUM18">[3]EP0618!#REF!</definedName>
    <definedName name="______SUM19">[3]EP0618!#REF!</definedName>
    <definedName name="______SUM2">[3]EP0618!#REF!</definedName>
    <definedName name="______SUM3">[3]EP0618!#REF!</definedName>
    <definedName name="______SUM4">[3]EP0618!#REF!</definedName>
    <definedName name="______SUM5">[3]EP0618!#REF!</definedName>
    <definedName name="______SUM6">[3]EP0618!#REF!</definedName>
    <definedName name="______SUM7">[3]EP0618!#REF!</definedName>
    <definedName name="______SUM8">[3]EP0618!#REF!</definedName>
    <definedName name="______SUM9">[3]EP0618!#REF!</definedName>
    <definedName name="_____0">#REF!</definedName>
    <definedName name="_____10">#REF!</definedName>
    <definedName name="_____11">#REF!</definedName>
    <definedName name="_____12">#REF!</definedName>
    <definedName name="_____a16385">#REF!</definedName>
    <definedName name="_____A81620">[2]수량이동!#REF!</definedName>
    <definedName name="_____LP1">#REF!</definedName>
    <definedName name="_____LP2">#REF!</definedName>
    <definedName name="_____SUM1">[3]EP0618!#REF!</definedName>
    <definedName name="_____SUM10">[3]EP0618!#REF!</definedName>
    <definedName name="_____SUM11">[3]EP0618!#REF!</definedName>
    <definedName name="_____SUM12">[3]EP0618!#REF!</definedName>
    <definedName name="_____SUM13">[3]EP0618!#REF!</definedName>
    <definedName name="_____SUM14">[3]EP0618!#REF!</definedName>
    <definedName name="_____SUM15">[3]EP0618!#REF!</definedName>
    <definedName name="_____SUM16">[3]EP0618!#REF!</definedName>
    <definedName name="_____SUM17">[3]EP0618!#REF!</definedName>
    <definedName name="_____SUM18">[3]EP0618!#REF!</definedName>
    <definedName name="_____SUM19">[3]EP0618!#REF!</definedName>
    <definedName name="_____SUM2">[3]EP0618!#REF!</definedName>
    <definedName name="_____SUM3">[3]EP0618!#REF!</definedName>
    <definedName name="_____SUM4">[3]EP0618!#REF!</definedName>
    <definedName name="_____SUM5">[3]EP0618!#REF!</definedName>
    <definedName name="_____SUM6">[3]EP0618!#REF!</definedName>
    <definedName name="_____SUM7">[3]EP0618!#REF!</definedName>
    <definedName name="_____SUM8">[3]EP0618!#REF!</definedName>
    <definedName name="_____SUM9">[3]EP0618!#REF!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a16385">#REF!</definedName>
    <definedName name="____A81620">[2]수량이동!#REF!</definedName>
    <definedName name="____SUM1">[3]EP0618!#REF!</definedName>
    <definedName name="____SUM10">[3]EP0618!#REF!</definedName>
    <definedName name="____SUM11">[3]EP0618!#REF!</definedName>
    <definedName name="____SUM12">[3]EP0618!#REF!</definedName>
    <definedName name="____SUM13">[3]EP0618!#REF!</definedName>
    <definedName name="____SUM14">[3]EP0618!#REF!</definedName>
    <definedName name="____SUM15">[3]EP0618!#REF!</definedName>
    <definedName name="____SUM16">[3]EP0618!#REF!</definedName>
    <definedName name="____SUM17">[3]EP0618!#REF!</definedName>
    <definedName name="____SUM18">[3]EP0618!#REF!</definedName>
    <definedName name="____SUM19">[3]EP0618!#REF!</definedName>
    <definedName name="____SUM2">[3]EP0618!#REF!</definedName>
    <definedName name="____SUM3">[3]EP0618!#REF!</definedName>
    <definedName name="____SUM4">[3]EP0618!#REF!</definedName>
    <definedName name="____SUM5">[3]EP0618!#REF!</definedName>
    <definedName name="____SUM6">[3]EP0618!#REF!</definedName>
    <definedName name="____SUM7">[3]EP0618!#REF!</definedName>
    <definedName name="____SUM8">[3]EP0618!#REF!</definedName>
    <definedName name="____SUM9">[3]EP0618!#REF!</definedName>
    <definedName name="___a16385">#REF!</definedName>
    <definedName name="___A81620">[2]수량이동!#REF!</definedName>
    <definedName name="___DOG1">#REF!</definedName>
    <definedName name="___DOG2">#REF!</definedName>
    <definedName name="___DOG3">#REF!</definedName>
    <definedName name="___DOG4">#REF!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SUM1">[3]EP0618!#REF!</definedName>
    <definedName name="___SUM10">[3]EP0618!#REF!</definedName>
    <definedName name="___SUM11">[3]EP0618!#REF!</definedName>
    <definedName name="___SUM12">[3]EP0618!#REF!</definedName>
    <definedName name="___SUM13">[3]EP0618!#REF!</definedName>
    <definedName name="___SUM14">[3]EP0618!#REF!</definedName>
    <definedName name="___SUM15">[3]EP0618!#REF!</definedName>
    <definedName name="___SUM16">[3]EP0618!#REF!</definedName>
    <definedName name="___SUM17">[3]EP0618!#REF!</definedName>
    <definedName name="___SUM18">[3]EP0618!#REF!</definedName>
    <definedName name="___SUM19">[3]EP0618!#REF!</definedName>
    <definedName name="___SUM2">[3]EP0618!#REF!</definedName>
    <definedName name="___SUM3">[3]EP0618!#REF!</definedName>
    <definedName name="___SUM4">[3]EP0618!#REF!</definedName>
    <definedName name="___SUM5">[3]EP0618!#REF!</definedName>
    <definedName name="___SUM6">[3]EP0618!#REF!</definedName>
    <definedName name="___SUM7">[3]EP0618!#REF!</definedName>
    <definedName name="___SUM8">[3]EP0618!#REF!</definedName>
    <definedName name="___SUM9">[3]EP0618!#REF!</definedName>
    <definedName name="___TON1">#REF!</definedName>
    <definedName name="___TON2">#REF!</definedName>
    <definedName name="___WW2">#REF!</definedName>
    <definedName name="___WW6">#REF!</definedName>
    <definedName name="__123Graph_AA" hidden="1">[4]Sheet9!$S$50:$AV$50</definedName>
    <definedName name="__123Graph_AB" hidden="1">[4]Sheet9!$S$51:$AV$51</definedName>
    <definedName name="__123Graph_AC" hidden="1">[4]Sheet9!$S$47:$AV$47</definedName>
    <definedName name="__123Graph_AD" hidden="1">[4]Sheet9!$O$64:$O$131</definedName>
    <definedName name="__123Graph_AE" hidden="1">[4]Sheet9!$O$131:$O$201</definedName>
    <definedName name="__123Graph_AF" hidden="1">[4]Sheet9!$O$202:$O$271</definedName>
    <definedName name="__123Graph_AG" hidden="1">[4]Sheet9!$O$272:$O$341</definedName>
    <definedName name="__123Graph_XA" hidden="1">[4]Sheet9!$S$48:$AV$48</definedName>
    <definedName name="__123Graph_XB" hidden="1">[4]Sheet9!$S$48:$AV$48</definedName>
    <definedName name="__123Graph_XC" hidden="1">[4]Sheet9!$S$48:$AV$48</definedName>
    <definedName name="__123Graph_XD" hidden="1">[4]Sheet9!$N$64:$N$131</definedName>
    <definedName name="__123Graph_XE" hidden="1">[4]Sheet9!$N$131:$N$201</definedName>
    <definedName name="__123Graph_XF" hidden="1">[4]Sheet9!$N$202:$N$271</definedName>
    <definedName name="__123Graph_XG" hidden="1">[4]Sheet9!$N$272:$N$341</definedName>
    <definedName name="__a16385">#REF!</definedName>
    <definedName name="__A183154">#REF!</definedName>
    <definedName name="__A81620">[2]수량이동!#REF!</definedName>
    <definedName name="__B2">'[5]단면 (2)'!$K$55</definedName>
    <definedName name="__CDT2">#REF!</definedName>
    <definedName name="__dfdfe" hidden="1">#REF!</definedName>
    <definedName name="__DOG1">#REF!</definedName>
    <definedName name="__DOG2">#REF!</definedName>
    <definedName name="__DOG3">#REF!</definedName>
    <definedName name="__DOG4">#REF!</definedName>
    <definedName name="__eee1">[0]!BlankMacro1</definedName>
    <definedName name="__H600000">#REF!</definedName>
    <definedName name="__IntlFixup" hidden="1">TRUE</definedName>
    <definedName name="__ju8" hidden="1">{"'광피스표'!$A$3:$N$54"}</definedName>
    <definedName name="__KD2" hidden="1">#REF!</definedName>
    <definedName name="__KD3" hidden="1">#REF!</definedName>
    <definedName name="__KK2" hidden="1">#REF!</definedName>
    <definedName name="__KK3" hidden="1">#REF!</definedName>
    <definedName name="__lll1">[0]!BlankMacro1</definedName>
    <definedName name="__LM9228">#REF!</definedName>
    <definedName name="__NHN5">#REF!</definedName>
    <definedName name="__NL89">#REF!</definedName>
    <definedName name="__NMB96">#REF!</definedName>
    <definedName name="__NUN4">#REF!</definedName>
    <definedName name="__p1">#REF!</definedName>
    <definedName name="__PB1">#REF!</definedName>
    <definedName name="__PI48">#REF!</definedName>
    <definedName name="__PI60">#REF!</definedName>
    <definedName name="__PVC125">#REF!</definedName>
    <definedName name="__PVC150">#REF!</definedName>
    <definedName name="__RHN4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UM1">[3]EP0618!#REF!</definedName>
    <definedName name="__SUM10">[3]EP0618!#REF!</definedName>
    <definedName name="__SUM11">[3]EP0618!#REF!</definedName>
    <definedName name="__SUM12">[3]EP0618!#REF!</definedName>
    <definedName name="__SUM13">[3]EP0618!#REF!</definedName>
    <definedName name="__SUM14">[3]EP0618!#REF!</definedName>
    <definedName name="__SUM15">[3]EP0618!#REF!</definedName>
    <definedName name="__SUM16">[3]EP0618!#REF!</definedName>
    <definedName name="__SUM17">[3]EP0618!#REF!</definedName>
    <definedName name="__SUM18">[3]EP0618!#REF!</definedName>
    <definedName name="__SUM19">[3]EP0618!#REF!</definedName>
    <definedName name="__SUM2">[3]EP0618!#REF!</definedName>
    <definedName name="__SUM3">[3]EP0618!#REF!</definedName>
    <definedName name="__SUM4">[3]EP0618!#REF!</definedName>
    <definedName name="__SUM5">[3]EP0618!#REF!</definedName>
    <definedName name="__SUM6">[3]EP0618!#REF!</definedName>
    <definedName name="__SUM7">[3]EP0618!#REF!</definedName>
    <definedName name="__SUM8">[3]EP0618!#REF!</definedName>
    <definedName name="__SUM9">[3]EP0618!#REF!</definedName>
    <definedName name="__TON1">#REF!</definedName>
    <definedName name="__TON2">#REF!</definedName>
    <definedName name="__WW2">#REF!</definedName>
    <definedName name="__WW6">#REF!</definedName>
    <definedName name="_\D">#REF!</definedName>
    <definedName name="_\X">#REF!</definedName>
    <definedName name="_\Z">[6]결과조달!$GU$5658:$IV$7860</definedName>
    <definedName name="_1">#REF!</definedName>
    <definedName name="_1._PANEL_BD.__LP___1">#REF!</definedName>
    <definedName name="_1._토______공">#REF!</definedName>
    <definedName name="_1.간선">'[1]충돌 내용'!#REF!</definedName>
    <definedName name="_1.토___공">#REF!</definedName>
    <definedName name="_1_저수지">#REF!</definedName>
    <definedName name="_10_방조제">#REF!</definedName>
    <definedName name="_12">#N/A</definedName>
    <definedName name="_12_3__Crite">#REF!</definedName>
    <definedName name="_12_3_0Crite">#REF!</definedName>
    <definedName name="_13">#REF!</definedName>
    <definedName name="_14_3_0Criteria">#REF!</definedName>
    <definedName name="_15A">#REF!</definedName>
    <definedName name="_16_3__Crite">#REF!</definedName>
    <definedName name="_16_3__Criteria">#REF!</definedName>
    <definedName name="_18_3__Criteria">#REF!</definedName>
    <definedName name="_19Á_1È_Ç">#REF!</definedName>
    <definedName name="_1a16385_">#REF!</definedName>
    <definedName name="_1공장">#REF!</definedName>
    <definedName name="_1단">#REF!</definedName>
    <definedName name="_2">#N/A</definedName>
    <definedName name="_2._교___량___공">#REF!</definedName>
    <definedName name="_2_0_F" hidden="1">[7]노임단가!#REF!</definedName>
    <definedName name="_2_양수장">#REF!</definedName>
    <definedName name="_20Á_2È_Ç">#REF!</definedName>
    <definedName name="_21Á_3È_Ç">#REF!</definedName>
    <definedName name="_22Á_4È_Ç">#REF!</definedName>
    <definedName name="_2309f" hidden="1">#REF!</definedName>
    <definedName name="_23Á_5È_Ç">#REF!</definedName>
    <definedName name="_23fil" hidden="1">#REF!</definedName>
    <definedName name="_23i99" hidden="1">#REF!</definedName>
    <definedName name="_24342" hidden="1">#REF!</definedName>
    <definedName name="_24Á_6È_Ç">#REF!</definedName>
    <definedName name="_26a16385_">#REF!</definedName>
    <definedName name="_29BE46300_">#REF!</definedName>
    <definedName name="_2a16385_">#REF!</definedName>
    <definedName name="_2공장">#REF!</definedName>
    <definedName name="_2단">#REF!</definedName>
    <definedName name="_3">#N/A</definedName>
    <definedName name="_3._배__수__공">#REF!</definedName>
    <definedName name="_3.배수공">#REF!</definedName>
    <definedName name="_3.포__장__공">#REF!</definedName>
    <definedName name="_3_0_F" hidden="1">[8]노임단가!#REF!</definedName>
    <definedName name="_3_배수장">#REF!</definedName>
    <definedName name="_30G_0Extr">#REF!</definedName>
    <definedName name="_315">[9]__!#REF!</definedName>
    <definedName name="_315___0">[10]__!#REF!</definedName>
    <definedName name="_315___10">[11]__!#REF!</definedName>
    <definedName name="_315___11">[12]__!#REF!</definedName>
    <definedName name="_315___12">[12]__!#REF!</definedName>
    <definedName name="_315___7">[13]__!#REF!</definedName>
    <definedName name="_315___8">[14]__!#REF!</definedName>
    <definedName name="_315___9">[13]__!#REF!</definedName>
    <definedName name="_31G_0Extract">#REF!</definedName>
    <definedName name="_323fil" hidden="1">#REF!</definedName>
    <definedName name="_324dfel" hidden="1">#REF!</definedName>
    <definedName name="_32fial" hidden="1">#REF!</definedName>
    <definedName name="_32G__Extr">#REF!</definedName>
    <definedName name="_333ddl" hidden="1">#REF!</definedName>
    <definedName name="_33G__Extract">#REF!</definedName>
    <definedName name="_34234if" hidden="1">#REF!</definedName>
    <definedName name="_35p1_">#REF!</definedName>
    <definedName name="_3ihil" hidden="1">#REF!</definedName>
    <definedName name="_3공장">#REF!</definedName>
    <definedName name="_4">#REF!</definedName>
    <definedName name="_4._구_조_물_공">#REF!</definedName>
    <definedName name="_4.구조물공">#REF!</definedName>
    <definedName name="_4_양배수장">#REF!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5K">[15]data2!#REF!</definedName>
    <definedName name="_43a1_">[0]!BlankMacro1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6FF1_">#REF!</definedName>
    <definedName name="_47G_0Extr">#REF!</definedName>
    <definedName name="_48G_0Extract">#REF!</definedName>
    <definedName name="_48단">#REF!</definedName>
    <definedName name="_49G__Extr">#REF!</definedName>
    <definedName name="_5">#REF!</definedName>
    <definedName name="_5._포__장__공">#REF!</definedName>
    <definedName name="_5.포장공">#REF!</definedName>
    <definedName name="_5_2_0_Parse" hidden="1">[7]노임단가!#REF!</definedName>
    <definedName name="_5_3_0Crite">#REF!</definedName>
    <definedName name="_5_취입보">#REF!</definedName>
    <definedName name="_50G__Extract">#REF!</definedName>
    <definedName name="_50억이상">#REF!</definedName>
    <definedName name="_51단">#REF!</definedName>
    <definedName name="_5억원미만">#REF!</definedName>
    <definedName name="_5억이상_50억원미만">#REF!</definedName>
    <definedName name="_6">#REF!</definedName>
    <definedName name="_6._가_시_설_공">#REF!</definedName>
    <definedName name="_6.5_4_5_4">#REF!</definedName>
    <definedName name="_6_2_0_Parse" hidden="1">[8]노임단가!#REF!</definedName>
    <definedName name="_6_집수암거">#REF!</definedName>
    <definedName name="_7._부__대__공">#REF!</definedName>
    <definedName name="_7.부대공">#REF!</definedName>
    <definedName name="_7_집수정">#REF!</definedName>
    <definedName name="_75x9t">#REF!</definedName>
    <definedName name="_8">#REF!</definedName>
    <definedName name="_8_3_0Criteria">#REF!</definedName>
    <definedName name="_8_대형관정">#REF!</definedName>
    <definedName name="_9">#REF!</definedName>
    <definedName name="_9_소형관정">#REF!</definedName>
    <definedName name="_95년_포상금_지급내역">#REF!</definedName>
    <definedName name="_a">#N/A</definedName>
    <definedName name="_a1">[0]!BlankMacro1</definedName>
    <definedName name="_a11">[16]국공유지및사유지!$C$3</definedName>
    <definedName name="_a16385">#REF!</definedName>
    <definedName name="_A183154">#REF!</definedName>
    <definedName name="_A32000">[17]총괄!#REF!</definedName>
    <definedName name="_A81620">[2]수량이동!#REF!</definedName>
    <definedName name="_A999999">#REF!</definedName>
    <definedName name="_AA158221">#REF!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1">#REF!</definedName>
    <definedName name="_b2">#REF!</definedName>
    <definedName name="_B22">[18]일위대가!$1400:$1413=[18]일위대가!$A$1400</definedName>
    <definedName name="_bb1">#REF!</definedName>
    <definedName name="_bb2">#REF!</definedName>
    <definedName name="_BE46300">#REF!</definedName>
    <definedName name="_biblsl" hidden="1">#REF!</definedName>
    <definedName name="_bilil" hidden="1">#REF!</definedName>
    <definedName name="_bill" hidden="1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C421">[15]data2!#REF!</definedName>
    <definedName name="_cceeil" hidden="1">#REF!</definedName>
    <definedName name="_ccill" hidden="1">#REF!</definedName>
    <definedName name="_cdill" hidden="1">#REF!</definedName>
    <definedName name="_CDT1">#REF!</definedName>
    <definedName name="_CDT3">#REF!</definedName>
    <definedName name="_cfecil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CON135">#REF!</definedName>
    <definedName name="_CON210">#REF!</definedName>
    <definedName name="_CON240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l" hidden="1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e1">[0]!BlankMacro1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>#REF!</definedName>
    <definedName name="_ELL2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A41010">[15]data2!#REF!</definedName>
    <definedName name="_FA42006">[15]data2!#REF!</definedName>
    <definedName name="_FA42055">[15]data2!#REF!</definedName>
    <definedName name="_FA42062">[15]data2!#REF!</definedName>
    <definedName name="_FA42762">[15]data2!#REF!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localSheetId="0" hidden="1">#REF!</definedName>
    <definedName name="_Fill" localSheetId="16" hidden="1">#REF!</definedName>
    <definedName name="_Fill">#REF!</definedName>
    <definedName name="_fill1" hidden="1">#REF!</definedName>
    <definedName name="_fill2" hidden="1">#REF!</definedName>
    <definedName name="_fill3" hidden="1">#REF!</definedName>
    <definedName name="_fille" hidden="1">#REF!</definedName>
    <definedName name="_fills" hidden="1">#REF!</definedName>
    <definedName name="_xlnm._FilterDatabase" localSheetId="9" hidden="1">' 시스템설치총'!#REF!</definedName>
    <definedName name="_xlnm._FilterDatabase" localSheetId="10" hidden="1">원격소설치!#REF!</definedName>
    <definedName name="_xlnm._FilterDatabase" localSheetId="7" hidden="1">자동제어반!$A$6:$Y$6</definedName>
    <definedName name="_xlnm._FilterDatabase" localSheetId="6" hidden="1">'자동제어반 합'!#REF!</definedName>
    <definedName name="_xlnm._FilterDatabase" localSheetId="4" hidden="1">'자동제어반 합계'!#REF!</definedName>
    <definedName name="_xlnm._FilterDatabase" localSheetId="16" hidden="1">자동화산출!#REF!</definedName>
    <definedName name="_xlnm._FilterDatabase" localSheetId="1" hidden="1">주요자재!#REF!</definedName>
    <definedName name="_xlnm._FilterDatabase" localSheetId="3" hidden="1">중앙제조품!#REF!</definedName>
    <definedName name="_xlnm._FilterDatabase" localSheetId="2" hidden="1">중앙합!#REF!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1">#REF!</definedName>
    <definedName name="_h2">#REF!</definedName>
    <definedName name="_h3">#REF!</definedName>
    <definedName name="_h4">#REF!</definedName>
    <definedName name="_H600000">#REF!</definedName>
    <definedName name="_hh">#REF!</definedName>
    <definedName name="_hh1">#REF!</definedName>
    <definedName name="_hh2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PP1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V65999">#REF!</definedName>
    <definedName name="_IV66000">#REF!</definedName>
    <definedName name="_IV69999">#REF!</definedName>
    <definedName name="_IV70000">#REF!</definedName>
    <definedName name="_IV99999">#REF!</definedName>
    <definedName name="_ixxidil" hidden="1">#REF!</definedName>
    <definedName name="_jill" hidden="1">#REF!</definedName>
    <definedName name="_JOI13">#REF!</definedName>
    <definedName name="_K">#N/A</definedName>
    <definedName name="_K02">[18]일위대가!$732:$745=[18]일위대가!$A$732</definedName>
    <definedName name="_KD2" hidden="1">#REF!</definedName>
    <definedName name="_KD3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[19]노임단가!#REF!</definedName>
    <definedName name="_Key2" localSheetId="16" hidden="1">#REF!</definedName>
    <definedName name="_Key2" hidden="1">#REF!</definedName>
    <definedName name="_kill" hidden="1">#REF!</definedName>
    <definedName name="_KK2" hidden="1">#REF!</definedName>
    <definedName name="_KK3" hidden="1">#REF!</definedName>
    <definedName name="_kkiil" hidden="1">#REF!</definedName>
    <definedName name="_kkillli" hidden="1">#REF!</definedName>
    <definedName name="_levis" hidden="1">#REF!</definedName>
    <definedName name="_lielsz" hidden="1">#REF!</definedName>
    <definedName name="_lill" hidden="1">#REF!</definedName>
    <definedName name="_LL1">#REF!</definedName>
    <definedName name="_lll1">[0]!BlankMacro1</definedName>
    <definedName name="_LM9228">#REF!</definedName>
    <definedName name="_LP1">#REF!</definedName>
    <definedName name="_LP2">#REF!</definedName>
    <definedName name="_m16">[20]기계경비일람!#REF!</definedName>
    <definedName name="_m3">[20]기계경비일람!#REF!</definedName>
    <definedName name="_m6">[20]기계경비일람!#REF!</definedName>
    <definedName name="_m8">[20]기계경비일람!#REF!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LD1">'[21]4월가격'!$A:$A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HN5">#REF!</definedName>
    <definedName name="_nilei" hidden="1">#REF!</definedName>
    <definedName name="_nilief" hidden="1">#REF!</definedName>
    <definedName name="_nill" hidden="1">#REF!</definedName>
    <definedName name="_NL89">#REF!</definedName>
    <definedName name="_NMB96">#REF!</definedName>
    <definedName name="_nsill" hidden="1">#REF!</definedName>
    <definedName name="_nsoidi" hidden="1">#REF!</definedName>
    <definedName name="_NUN4">#REF!</definedName>
    <definedName name="_O03">[18]일위대가!$1516:$1529=[18]일위대가!$A$1516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1">#REF!</definedName>
    <definedName name="_p2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arse_In" hidden="1">#REF!</definedName>
    <definedName name="_PB1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2">'[22]기둥(원형)'!#REF!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2">#REF!</definedName>
    <definedName name="_PP4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PVC100">#REF!</definedName>
    <definedName name="_PVC1002">'[23]노임,재료비'!$O$18</definedName>
    <definedName name="_PVC125">#REF!</definedName>
    <definedName name="_PVC150">#REF!</definedName>
    <definedName name="_PVC50">'[23]노임,재료비'!$M$17</definedName>
    <definedName name="_PVC502">'[23]노임,재료비'!$O$17</definedName>
    <definedName name="_Q1">'[24]#REF'!$I$89</definedName>
    <definedName name="_q11" hidden="1">{"'Sheet1'!$A$9:$I$36"}</definedName>
    <definedName name="_Q5">'[24]#REF'!$I$97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">'[24]#REF'!$G$99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69496">'[25]입출재고현황 (2)'!$R$62503</definedName>
    <definedName name="_R70000">'[25]입출재고현황 (2)'!$R$60007</definedName>
    <definedName name="_R80000">'[25]입출재고현황 (2)'!$R$20007</definedName>
    <definedName name="_R90000">'[25]입출재고현황 (2)'!$R$20007</definedName>
    <definedName name="_R99000">'[25]입출재고현황 (2)'!$R$11947</definedName>
    <definedName name="_RD5">[26]교각계산!$K$86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HN4">#REF!</definedName>
    <definedName name="_riel" hidden="1">#REF!</definedName>
    <definedName name="_rill" hidden="1">#REF!</definedName>
    <definedName name="_riririel" hidden="1">#REF!</definedName>
    <definedName name="_RNG1">'[21]4월가격'!$A:$D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_KEY2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eiell2" hidden="1">#REF!</definedName>
    <definedName name="_sfile" hidden="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hidden="1">#REF!</definedName>
    <definedName name="_ssoeoiif2" hidden="1">#REF!</definedName>
    <definedName name="_ST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[3]EP0618!#REF!</definedName>
    <definedName name="_SUM10">[3]EP0618!#REF!</definedName>
    <definedName name="_SUM11">[3]EP0618!#REF!</definedName>
    <definedName name="_SUM12">[3]EP0618!#REF!</definedName>
    <definedName name="_SUM13">[3]EP0618!#REF!</definedName>
    <definedName name="_SUM14">[3]EP0618!#REF!</definedName>
    <definedName name="_SUM15">[3]EP0618!#REF!</definedName>
    <definedName name="_SUM16">[3]EP0618!#REF!</definedName>
    <definedName name="_SUM17">[3]EP0618!#REF!</definedName>
    <definedName name="_SUM18">[3]EP0618!#REF!</definedName>
    <definedName name="_SUM19">[3]EP0618!#REF!</definedName>
    <definedName name="_SUM2">[3]EP0618!#REF!</definedName>
    <definedName name="_SUM3">[3]EP0618!#REF!</definedName>
    <definedName name="_SUM4">[3]EP0618!#REF!</definedName>
    <definedName name="_SUM5">[3]EP0618!#REF!</definedName>
    <definedName name="_SUM6">[3]EP0618!#REF!</definedName>
    <definedName name="_SUM7">[3]EP0618!#REF!</definedName>
    <definedName name="_SUM8">[3]EP0618!#REF!</definedName>
    <definedName name="_SUM9">[3]EP0618!#REF!</definedName>
    <definedName name="_T1">[27]내역!#REF!</definedName>
    <definedName name="_T57">[28]입상내역!#REF!</definedName>
    <definedName name="_Table1_In1" hidden="1">#REF!</definedName>
    <definedName name="_Table1_Out" hidden="1">#REF!</definedName>
    <definedName name="_TON1">#REF!</definedName>
    <definedName name="_TON2">#REF!</definedName>
    <definedName name="_TRN01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sddd" hidden="1">#REF!</definedName>
    <definedName name="_wsill" hidden="1">#REF!</definedName>
    <definedName name="_WW2">#REF!</definedName>
    <definedName name="_WW6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S1">[26]교각계산!$M$40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10137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¤±8529">#REF!</definedName>
    <definedName name="¤C315">#REF!</definedName>
    <definedName name="¤Ç315">#REF!</definedName>
    <definedName name="\\O">'[29]1단계'!#REF!</definedName>
    <definedName name="\0">#REF!</definedName>
    <definedName name="\a" localSheetId="16">#REF!</definedName>
    <definedName name="\a">#REF!</definedName>
    <definedName name="\aa">[30]공내역!#REF!</definedName>
    <definedName name="\aaa">[31]공내역!#REF!</definedName>
    <definedName name="\aaaa">[32]공내역!#REF!</definedName>
    <definedName name="\b" localSheetId="16">#REF!</definedName>
    <definedName name="\b">#REF!</definedName>
    <definedName name="\BUNJUN">[33]부안변전!#REF!</definedName>
    <definedName name="\c" localSheetId="16">#REF!</definedName>
    <definedName name="\c">#REF!</definedName>
    <definedName name="\d" localSheetId="16">#REF!</definedName>
    <definedName name="\d">#REF!</definedName>
    <definedName name="\e" localSheetId="16">#REF!</definedName>
    <definedName name="\e">#REF!</definedName>
    <definedName name="\f" localSheetId="16">#REF!</definedName>
    <definedName name="\f">#REF!</definedName>
    <definedName name="\g">#REF!</definedName>
    <definedName name="\h">#N/A</definedName>
    <definedName name="\i">#REF!</definedName>
    <definedName name="\j">#N/A</definedName>
    <definedName name="\k">#REF!</definedName>
    <definedName name="\kkk">[32]공내역!#REF!</definedName>
    <definedName name="\l">#N/A</definedName>
    <definedName name="\llll">[32]공내역!#REF!</definedName>
    <definedName name="\llllll">[31]공내역!#REF!</definedName>
    <definedName name="\m">#REF!</definedName>
    <definedName name="\n">#N/A</definedName>
    <definedName name="\o">#REF!</definedName>
    <definedName name="\p">#REF!</definedName>
    <definedName name="\q">#REF!</definedName>
    <definedName name="\qq">[32]공내역!#REF!</definedName>
    <definedName name="\qqqq">[32]공내역!#REF!</definedName>
    <definedName name="\qqqqq">[32]공내역!#REF!</definedName>
    <definedName name="\qqqqqqqq">[32]공내역!#REF!</definedName>
    <definedName name="\qqqqqqqqqqq">[32]공내역!#REF!</definedName>
    <definedName name="\r">#REF!</definedName>
    <definedName name="\s">#N/A</definedName>
    <definedName name="\t">#REF!</definedName>
    <definedName name="\u">#REF!</definedName>
    <definedName name="\v">[34]단위가격!#REF!</definedName>
    <definedName name="\w">#N/A</definedName>
    <definedName name="\x" localSheetId="16">#REF!</definedName>
    <definedName name="\x">#REF!</definedName>
    <definedName name="\y" localSheetId="16">#REF!</definedName>
    <definedName name="\y">#REF!</definedName>
    <definedName name="\z" localSheetId="16">#REF!</definedName>
    <definedName name="\z">#REF!</definedName>
    <definedName name="A" localSheetId="16">#REF!</definedName>
    <definedName name="A">#REF!</definedName>
    <definedName name="A_HH">'[35]IMPEADENCE MAP 취수장'!#REF!,'[35]IMPEADENCE MAP 취수장'!#REF!,'[35]IMPEADENCE MAP 취수장'!#REF!,'[35]IMPEADENCE MAP 취수장'!#REF!,'[35]IMPEADENCE MAP 취수장'!$Q$19,'[35]IMPEADENCE MAP 취수장'!$R$19,'[35]IMPEADENCE MAP 취수장'!$S$19,'[35]IMPEADENCE MAP 취수장'!$T$19:$X$19,'[35]IMPEADENCE MAP 취수장'!$Z$19:$AA$19,'[35]IMPEADENCE MAP 취수장'!$AC$19</definedName>
    <definedName name="A0">#REF!</definedName>
    <definedName name="a1\">#REF!</definedName>
    <definedName name="A1000000000000000">#REF!</definedName>
    <definedName name="A12.">#REF!</definedName>
    <definedName name="a1BR7109">#REF!</definedName>
    <definedName name="A999999999999">#REF!</definedName>
    <definedName name="aa" localSheetId="16">#REF!</definedName>
    <definedName name="AA">#N/A</definedName>
    <definedName name="AA___0">#REF!</definedName>
    <definedName name="AA___11">#REF!</definedName>
    <definedName name="AA___12">#REF!</definedName>
    <definedName name="AA___8">#REF!</definedName>
    <definedName name="AAA" hidden="1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">#REF!</definedName>
    <definedName name="AAAAAA">#REF!</definedName>
    <definedName name="AAAAAAAA">'[36]#REF'!#REF!</definedName>
    <definedName name="AAAAAAAAA">[37]입찰안!#REF!</definedName>
    <definedName name="AAAAAAAAAA">#REF!</definedName>
    <definedName name="AAAAAAAAAAAAAAAAAAA">#REF!</definedName>
    <definedName name="aaf">#REF!</definedName>
    <definedName name="AAWEFFAF">#REF!</definedName>
    <definedName name="AAWER">#REF!</definedName>
    <definedName name="AB">#N/A</definedName>
    <definedName name="ABC" localSheetId="16">#REF!</definedName>
    <definedName name="ABC">#REF!</definedName>
    <definedName name="abcdefg">#REF!</definedName>
    <definedName name="abcdefgh">#REF!</definedName>
    <definedName name="AC">[38]내역서!#REF!</definedName>
    <definedName name="ACB">#REF!</definedName>
    <definedName name="ACBDATA">[39]수전기기DATA!$A$73:$G$92</definedName>
    <definedName name="ACB중분류">[39]수전기기DATA!$C$73:$G$92</definedName>
    <definedName name="Access_Button" hidden="1">"KT과금거리_지역좌표_970827_거리계산표_List"</definedName>
    <definedName name="AccessDatabase" hidden="1">"C:\My Documents\북부수도사업소\전원차단장치\전원차~1\전원차단장치 내역서 03월06일.mdb"</definedName>
    <definedName name="ACX" hidden="1">#REF!</definedName>
    <definedName name="AD">#REF!</definedName>
    <definedName name="ADD">#REF!</definedName>
    <definedName name="ADGNFN">#REF!</definedName>
    <definedName name="aer">#REF!,#REF!</definedName>
    <definedName name="AF">#REF!</definedName>
    <definedName name="AFAAFDFAS">#REF!</definedName>
    <definedName name="AFAEFAAEF">#REF!</definedName>
    <definedName name="AFAWEF">#REF!</definedName>
    <definedName name="AFC설비">#REF!</definedName>
    <definedName name="AFF">#REF!</definedName>
    <definedName name="AFFAAFAWEF">#REF!</definedName>
    <definedName name="AFFAFF">#REF!</definedName>
    <definedName name="afjsa">#REF!</definedName>
    <definedName name="afn">#REF!</definedName>
    <definedName name="afsdaf">#REF!</definedName>
    <definedName name="AFWEF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GFAF">#REF!</definedName>
    <definedName name="AGRAWGR">#REF!</definedName>
    <definedName name="AGRGRGREF">#REF!</definedName>
    <definedName name="AI">#REF!</definedName>
    <definedName name="AKJFL">#REF!</definedName>
    <definedName name="akkdkdk">'[40]Y-WORK'!$D$19:$D$19,'[40]Y-WORK'!$F$19:$BD$19</definedName>
    <definedName name="AL">[41]자재단가비교표!#REF!</definedName>
    <definedName name="ALSLDFㅁ일ㄴ">#REF!</definedName>
    <definedName name="alslsdkjfjs" hidden="1">#REF!</definedName>
    <definedName name="ALTSDATA">[39]수전기기DATA!$A$11:$G$15</definedName>
    <definedName name="amount">[42]견적사양비교표!#REF!</definedName>
    <definedName name="AMP">#N/A</definedName>
    <definedName name="an">#REF!</definedName>
    <definedName name="ANF">#REF!</definedName>
    <definedName name="anscount" hidden="1">1</definedName>
    <definedName name="aqaq">'[43]ABUT수량-A1'!$T$25</definedName>
    <definedName name="ARGTAGR">#REF!</definedName>
    <definedName name="ARGWERG">#REF!</definedName>
    <definedName name="as">#REF!</definedName>
    <definedName name="asaasa">#REF!</definedName>
    <definedName name="ASB">#REF!</definedName>
    <definedName name="ASC" hidden="1">'[44]98수문일위'!$A$1:$P$2004</definedName>
    <definedName name="ASCON">#REF!</definedName>
    <definedName name="ASD">#REF!</definedName>
    <definedName name="asdf">#REF!</definedName>
    <definedName name="ASDFAS">#REF!</definedName>
    <definedName name="asdfasdf">#N/A</definedName>
    <definedName name="ASDFASDFASDF">#REF!</definedName>
    <definedName name="asdfasdfasdfasfcasx" hidden="1">'[45]98수문일위'!$A$1:$P$2004</definedName>
    <definedName name="ASDFASDFC">#REF!</definedName>
    <definedName name="ASDFVBN">#REF!</definedName>
    <definedName name="ASDKLVJCKLVA">#REF!</definedName>
    <definedName name="ASDVASDF">#REF!</definedName>
    <definedName name="AsetList">#REF!</definedName>
    <definedName name="ASFGFGHJ" hidden="1">"CK-A2차정산내역서"</definedName>
    <definedName name="asfl">#REF!</definedName>
    <definedName name="ASL">#REF!</definedName>
    <definedName name="ASNFN">#REF!</definedName>
    <definedName name="ASP">#REF!</definedName>
    <definedName name="ASP두께">#REF!</definedName>
    <definedName name="ASS">#REF!</definedName>
    <definedName name="AST">#REF!</definedName>
    <definedName name="AT">[46]DATA!$E$4:$F$29</definedName>
    <definedName name="ATT">#REF!</definedName>
    <definedName name="AV">#REF!</definedName>
    <definedName name="AVGWEF">#REF!</definedName>
    <definedName name="AW">[37]입찰안!#REF!</definedName>
    <definedName name="AWDR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AWSXC">#REF!</definedName>
    <definedName name="AXCV">#REF!</definedName>
    <definedName name="B" localSheetId="16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_6___6">[47]수로교총재료집계!$A$6:$R$32,[47]수로교총재료집계!$A$33:$R$39</definedName>
    <definedName name="B1B">#REF!</definedName>
    <definedName name="B2B">#REF!</definedName>
    <definedName name="B3B">#REF!</definedName>
    <definedName name="B4B">#REF!</definedName>
    <definedName name="B5B">#REF!</definedName>
    <definedName name="B6B">#REF!</definedName>
    <definedName name="B7B">#REF!</definedName>
    <definedName name="bae">[0]!bae</definedName>
    <definedName name="BB">#REF!</definedName>
    <definedName name="bba">#REF!</definedName>
    <definedName name="BBB">[48]내역서!#REF!</definedName>
    <definedName name="bbbbb">#REF!</definedName>
    <definedName name="BBBZZ">[4]간선!$K$18</definedName>
    <definedName name="BBDVCD">[4]간선!$H$18</definedName>
    <definedName name="BC">'[24]#REF'!$D$39</definedName>
    <definedName name="BDCODE">#N/A</definedName>
    <definedName name="BDDS">[4]간선!$W$18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G">#N/A</definedName>
    <definedName name="BGNFH">#REF!</definedName>
    <definedName name="BHB">#REF!</definedName>
    <definedName name="BL">#N/A</definedName>
    <definedName name="BLO">#N/A</definedName>
    <definedName name="BLOCK">#REF!</definedName>
    <definedName name="BLT">#N/A</definedName>
    <definedName name="BM1890H54">#REF!</definedName>
    <definedName name="bms" hidden="1">#REF!</definedName>
    <definedName name="bnana">#REF!</definedName>
    <definedName name="BO">'[24]#REF'!$D$38</definedName>
    <definedName name="BOLT">[49]계화배수!#REF!</definedName>
    <definedName name="BOM_OF_ECP">#REF!</definedName>
    <definedName name="BONG">#N/A</definedName>
    <definedName name="BOOK2" hidden="1">{#N/A,#N/A,TRUE,"손익보고"}</definedName>
    <definedName name="BOX날개">[50]암거공!$B$336</definedName>
    <definedName name="BOX형수로집계">#REF!</definedName>
    <definedName name="BSCO">[51]GEN!#REF!</definedName>
    <definedName name="BSDR">#N/A</definedName>
    <definedName name="BTP">#REF!</definedName>
    <definedName name="BuiltIn_AutoFilter___10">#REF!</definedName>
    <definedName name="BuiltIn_Print_Area___0">#N/A</definedName>
    <definedName name="BV">#REF!</definedName>
    <definedName name="C.T.C">#REF!</definedName>
    <definedName name="C.T.C1">#REF!</definedName>
    <definedName name="C_">#REF!</definedName>
    <definedName name="C_본">#REF!</definedName>
    <definedName name="CAB">#REF!</definedName>
    <definedName name="cable">#REF!</definedName>
    <definedName name="CAL">[51]GEN!$C$1:$R$89</definedName>
    <definedName name="CalcAgencyPrice">#REF!</definedName>
    <definedName name="CAPA">#REF!</definedName>
    <definedName name="cc">#REF!</definedName>
    <definedName name="CCC">#REF!</definedName>
    <definedName name="ccdc">#REF!</definedName>
    <definedName name="CCTV및장애자편의설비">#REF!</definedName>
    <definedName name="CCTV설비">#REF!</definedName>
    <definedName name="CEN_PILE">#REF!</definedName>
    <definedName name="CG">#N/A</definedName>
    <definedName name="CGP">#REF!</definedName>
    <definedName name="CH">#REF!</definedName>
    <definedName name="CHECKVALVE25">#REF!</definedName>
    <definedName name="CHECKVALVE32">#REF!</definedName>
    <definedName name="choi">#REF!</definedName>
    <definedName name="CHR">#REF!</definedName>
    <definedName name="CHS">#REF!</definedName>
    <definedName name="CIRCUIT">#REF!</definedName>
    <definedName name="CODE">#REF!</definedName>
    <definedName name="CodeList">#REF!</definedName>
    <definedName name="COLUMN_A">#REF!</definedName>
    <definedName name="Commission">#REF!</definedName>
    <definedName name="CON">#REF!</definedName>
    <definedName name="CON_1">#REF!</definedName>
    <definedName name="CON_3">#REF!</definedName>
    <definedName name="COND">#REF!</definedName>
    <definedName name="COND_1">#REF!</definedName>
    <definedName name="COND_3">#REF!</definedName>
    <definedName name="CONDUIT">#REF!</definedName>
    <definedName name="CONDUIT1">#REF!</definedName>
    <definedName name="CONDUIT2">#REF!</definedName>
    <definedName name="COPING_L">[52]COPING!#REF!</definedName>
    <definedName name="COPING_W">#REF!</definedName>
    <definedName name="CORE">'[4]#REF'!#REF!</definedName>
    <definedName name="CoverList">#REF!</definedName>
    <definedName name="CR">#REF!</definedName>
    <definedName name="_xlnm.Criteria">[53]배수장공사비!#REF!</definedName>
    <definedName name="Criteria_MI">#REF!</definedName>
    <definedName name="CSAD">[4]전기자료!$AC$29:$AF$30</definedName>
    <definedName name="CSD">#REF!</definedName>
    <definedName name="cse">#REF!</definedName>
    <definedName name="CSF">#REF!</definedName>
    <definedName name="CTDATA">#REF!</definedName>
    <definedName name="CTT">#REF!</definedName>
    <definedName name="CT과전류정수DATA">[39]수전기기DATA!$A$156:$B$163</definedName>
    <definedName name="CT부하전류">[54]배선DATA!#REF!</definedName>
    <definedName name="CT비DATA">[39]수전기기DATA!$A$96:$C$142</definedName>
    <definedName name="CT정격전류">#REF!</definedName>
    <definedName name="cur">[55]DATA!$A$3:$B$24</definedName>
    <definedName name="curr">#REF!</definedName>
    <definedName name="CURRENT_1">#REF!</definedName>
    <definedName name="CURRENT_2">#REF!</definedName>
    <definedName name="CURRENT_3">#REF!</definedName>
    <definedName name="CV" hidden="1">{"'광피스표'!$A$3:$N$54"}</definedName>
    <definedName name="CV14_2C">[56]단가!#REF!</definedName>
    <definedName name="CV14_4C">[56]단가!#REF!</definedName>
    <definedName name="CV5.5_2">[56]단가!#REF!</definedName>
    <definedName name="CV5.5_4C">[56]단가!#REF!</definedName>
    <definedName name="CV8_2C">[56]단가!#REF!</definedName>
    <definedName name="CV8_4C">[56]단가!#REF!</definedName>
    <definedName name="CVHFOUGOI">[57]내역!#REF!</definedName>
    <definedName name="cxv">#REF!</definedName>
    <definedName name="D">#REF!</definedName>
    <definedName name="D.1">#REF!</definedName>
    <definedName name="D.2">#REF!</definedName>
    <definedName name="d___0">#REF!</definedName>
    <definedName name="d___12">#REF!</definedName>
    <definedName name="D125MM">[15]data2!#REF!</definedName>
    <definedName name="DA">#REF!</definedName>
    <definedName name="DADD">'[58]기둥(원형)'!$O$17</definedName>
    <definedName name="danga" localSheetId="16">#N/A</definedName>
    <definedName name="DANGA">#REF!,#REF!</definedName>
    <definedName name="danga2">#REF!,#REF!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slasd">#REF!</definedName>
    <definedName name="DAT">#REF!</definedName>
    <definedName name="DATA">#N/A</definedName>
    <definedName name="DATA_">[59]WORK!$A$22:$BE$402</definedName>
    <definedName name="DATA3">#REF!</definedName>
    <definedName name="_xlnm.Database" localSheetId="16">#REF!</definedName>
    <definedName name="_xlnm.Database">#REF!</definedName>
    <definedName name="Database_MI">#REF!</definedName>
    <definedName name="database2">#REF!</definedName>
    <definedName name="date">#REF!</definedName>
    <definedName name="DaWk7">#REF!</definedName>
    <definedName name="DBDFV" hidden="1">{#N/A,#N/A,FALSE,"운반시간"}</definedName>
    <definedName name="DBGUDTLR" hidden="1">{"'PC현황'!$A$1:$Z$29"}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B형식" hidden="1">{"'PC현황'!$A$1:$Z$29"}</definedName>
    <definedName name="DC.PIPE">[60]일위대가!#REF!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CS">[42]견적사양비교표!#REF!</definedName>
    <definedName name="DD">#REF!</definedName>
    <definedName name="DD___0">#REF!</definedName>
    <definedName name="DD___12">#REF!</definedName>
    <definedName name="ddd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s">#REF!</definedName>
    <definedName name="ddf">#REF!</definedName>
    <definedName name="DDFAD">[4]간선!$B$2</definedName>
    <definedName name="dDFS">[4]전기자료!$D$1:$AD$32</definedName>
    <definedName name="DDFSAFD">#REF!</definedName>
    <definedName name="ddjdjid">#REF!</definedName>
    <definedName name="DDS">[4]간선!$B$4</definedName>
    <definedName name="DE">#REF!</definedName>
    <definedName name="DEA">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f">#REF!</definedName>
    <definedName name="dfasdcascasd">#REF!</definedName>
    <definedName name="DFASDF" hidden="1">#REF!</definedName>
    <definedName name="DFASDFASDFASDFADFACASDCASD">#REF!</definedName>
    <definedName name="dfds">#REF!</definedName>
    <definedName name="DFGFDHDFH" hidden="1">{"'광피스표'!$A$3:$N$54"}</definedName>
    <definedName name="dfjalk">#REF!</definedName>
    <definedName name="DFJKSLAEO">#REF!</definedName>
    <definedName name="DGF">#REF!</definedName>
    <definedName name="DGS">[61]data!$S$4:$T$32</definedName>
    <definedName name="DH">[4]전기자료!#REF!</definedName>
    <definedName name="DIA">#REF!</definedName>
    <definedName name="DIAA">'[58]기둥(원형)'!$S$5</definedName>
    <definedName name="DIFFUSE">#REF!</definedName>
    <definedName name="DISTANCE">'[62]Macro(전선)'!$A$1</definedName>
    <definedName name="DJHFJ">#REF!</definedName>
    <definedName name="DJYDTYJ" hidden="1">#REF!</definedName>
    <definedName name="dkdkdk">'[63]Y-WORK'!$F$21:$M$891,'[63]Y-WORK'!$F$901:$M$929</definedName>
    <definedName name="dkdkdkd">#REF!</definedName>
    <definedName name="DKFJLE">#REF!</definedName>
    <definedName name="DKFSLK">#REF!</definedName>
    <definedName name="DL">#REF!</definedName>
    <definedName name="dldlldldldldl">'[4]#REF'!#REF!</definedName>
    <definedName name="DLFMA" localSheetId="16">#REF!</definedName>
    <definedName name="DLFMA">#REF!</definedName>
    <definedName name="DLSDF">#REF!</definedName>
    <definedName name="dn" hidden="1">{#N/A,#N/A,FALSE,"혼합골재"}</definedName>
    <definedName name="DN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NG">#REF!</definedName>
    <definedName name="DONG1">#REF!</definedName>
    <definedName name="DONG2">#REF!</definedName>
    <definedName name="DownList">#REF!</definedName>
    <definedName name="DR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JDRTH" hidden="1">#REF!</definedName>
    <definedName name="drsg">#REF!</definedName>
    <definedName name="DRTHDRTH">#REF!</definedName>
    <definedName name="DRTHDTRH">#REF!</definedName>
    <definedName name="dsaghh">#REF!</definedName>
    <definedName name="DSF" hidden="1">[4]전기자료!$S$48:$AV$48</definedName>
    <definedName name="dsfACF">#REF!</definedName>
    <definedName name="DSKFJL">#REF!</definedName>
    <definedName name="dsv">[0]!BlankMacro1</definedName>
    <definedName name="DSVP">#REF!</definedName>
    <definedName name="DTYJTH" hidden="1">#REF!</definedName>
    <definedName name="dumppr">#REF!</definedName>
    <definedName name="e">#REF!</definedName>
    <definedName name="E_IV">'[62]Macro(전선)'!$P$1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[64]Sheet1!$E$14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[64]Sheet1!$E$5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GRSERG">#REF!</definedName>
    <definedName name="edgh">#REF!</definedName>
    <definedName name="edtgh">#REF!</definedName>
    <definedName name="ee" hidden="1">{#N/A,#N/A,FALSE,"단가표지"}</definedName>
    <definedName name="eee">[0]!BlankMacro1</definedName>
    <definedName name="eeee">#REF!</definedName>
    <definedName name="EF">#REF!</definedName>
    <definedName name="EFF">[51]GEN!#REF!</definedName>
    <definedName name="EGFE">#REF!</definedName>
    <definedName name="eggn">#REF!</definedName>
    <definedName name="EGNEWN">#REF!</definedName>
    <definedName name="EGNNH">#REF!</definedName>
    <definedName name="egntngn">#REF!</definedName>
    <definedName name="EIRP">#REF!</definedName>
    <definedName name="EJSEJS">[65]단가!$A$4:$AE$336</definedName>
    <definedName name="EKSRK">[0]!EKSRK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EV">[51]GEN!$F$18:$N$18</definedName>
    <definedName name="ELP">#REF!</definedName>
    <definedName name="EN">#REF!</definedName>
    <definedName name="END">#REF!</definedName>
    <definedName name="ENRNENY">#REF!</definedName>
    <definedName name="EQ">#REF!</definedName>
    <definedName name="ERER">#REF!</definedName>
    <definedName name="ERGER">#REF!</definedName>
    <definedName name="ERNGNR">#REF!</definedName>
    <definedName name="ERT">[4]발전기!#REF!</definedName>
    <definedName name="ESRG">#REF!</definedName>
    <definedName name="ESRGSEG">#REF!</definedName>
    <definedName name="ESVE">#REF!</definedName>
    <definedName name="ETNE">#REF!</definedName>
    <definedName name="EW">'[66]3련 BOX'!#REF!</definedName>
    <definedName name="EWAFADS" hidden="1">[4]Sheet14!$M$61:$M$130</definedName>
    <definedName name="EWFDA" hidden="1">[4]Sheet14!$Q$45:$AT$45</definedName>
    <definedName name="EWN">[67]수량이동!#REF!</definedName>
    <definedName name="EWNFFNN">#REF!</definedName>
    <definedName name="EWR" hidden="1">[4]전기자료!$S$48:$AV$48</definedName>
    <definedName name="ewrj">#REF!</definedName>
    <definedName name="EWT">[4]전기자료!$L$38</definedName>
    <definedName name="_xlnm.Extract">#REF!</definedName>
    <definedName name="Extract_MI">#REF!</definedName>
    <definedName name="EYN">#REF!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CODE1">#N/A</definedName>
    <definedName name="F_DES">#REF!</definedName>
    <definedName name="F_DESC">#N/A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1F">#REF!</definedName>
    <definedName name="F2F">#REF!</definedName>
    <definedName name="F3F">#REF!</definedName>
    <definedName name="FA41085K">[15]data2!#REF!</definedName>
    <definedName name="FA42275K">[15]data2!#REF!</definedName>
    <definedName name="fact">#REF!</definedName>
    <definedName name="FB">#REF!</definedName>
    <definedName name="FDAAVD">#REF!</definedName>
    <definedName name="fdgz">#REF!</definedName>
    <definedName name="FDN">#REF!</definedName>
    <definedName name="FEE">#REF!</definedName>
    <definedName name="FEEL">#REF!</definedName>
    <definedName name="ff" hidden="1">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D호ㅗㅗ" hidden="1">[68]노임단가!#REF!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g">#REF!</definedName>
    <definedName name="FGD">#REF!</definedName>
    <definedName name="FGFDSGDFG" hidden="1">"광피스표"</definedName>
    <definedName name="FGNHFHN">#REF!</definedName>
    <definedName name="FGNRTH">#REF!</definedName>
    <definedName name="FGSD">#REF!</definedName>
    <definedName name="FH" hidden="1">[4]전기자료!$S$47:$AV$47</definedName>
    <definedName name="fhfhf" localSheetId="16">#REF!</definedName>
    <definedName name="fhfhf">#REF!</definedName>
    <definedName name="fifofl" hidden="1">#REF!</definedName>
    <definedName name="fill">#REF!</definedName>
    <definedName name="FIX">#REF!</definedName>
    <definedName name="FIXT">#REF!</definedName>
    <definedName name="FL">#N/A</definedName>
    <definedName name="FL_3_32W×1">[69]단위세대!#REF!</definedName>
    <definedName name="FLEXIBLE_JOINT">#REF!</definedName>
    <definedName name="FLEXIBLE32">#REF!</definedName>
    <definedName name="FN">#REF!</definedName>
    <definedName name="FNN">#REF!</definedName>
    <definedName name="FNW">#REF!</definedName>
    <definedName name="FOUND_A">#REF!</definedName>
    <definedName name="FOUND_H">#REF!</definedName>
    <definedName name="FR8_1C">'[62]Macro(전선)'!$L$1</definedName>
    <definedName name="FR8_2C">'[62]Macro(전선)'!$M$1</definedName>
    <definedName name="FR8_3C">'[62]Macro(전선)'!$N$1</definedName>
    <definedName name="FR8_4C">'[62]Macro(전선)'!$O$1</definedName>
    <definedName name="FRTTREE">#REF!</definedName>
    <definedName name="fsg">'[70]1단계'!#REF!</definedName>
    <definedName name="FSGFH">#REF!</definedName>
    <definedName name="FSGH">[4]발전기!#REF!</definedName>
    <definedName name="FTJFTYJ">#REF!</definedName>
    <definedName name="FUSEDATA">[39]수전기기DATA!$B$177:$E$205</definedName>
    <definedName name="FW">#REF!</definedName>
    <definedName name="FWN">#REF!</definedName>
    <definedName name="FYUKGFYUK" hidden="1">#REF!</definedName>
    <definedName name="G">#REF!</definedName>
    <definedName name="G14S1">[64]Sheet1!$G$14</definedName>
    <definedName name="G5S1">[64]Sheet1!$G$5</definedName>
    <definedName name="GAB">#REF!</definedName>
    <definedName name="GAGGRF">#REF!</definedName>
    <definedName name="GATEVALVE20">#REF!</definedName>
    <definedName name="GATEVALVE25">#REF!</definedName>
    <definedName name="GATEVALVE32">#REF!</definedName>
    <definedName name="GATEVALVE50">#REF!</definedName>
    <definedName name="GDJD">[51]GEN!$F$31:$N$31</definedName>
    <definedName name="GDNGDSNGN">#REF!</definedName>
    <definedName name="GE">#REF!</definedName>
    <definedName name="GEN_KVA">'[71]Macro(발전기)'!$B$1</definedName>
    <definedName name="GEN_KW">'[71]Macro(발전기)'!$A$1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dgdf">#REF!</definedName>
    <definedName name="gfgdfg" hidden="1">[72]차액보증!#REF!</definedName>
    <definedName name="gfggfr">#REF!</definedName>
    <definedName name="GFRGGRA">#REF!</definedName>
    <definedName name="GFSD" hidden="1">[4]전기자료!$Q$48:$AT$48</definedName>
    <definedName name="GG">#REF!</definedName>
    <definedName name="ggg">#REF!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VVV" hidden="1">{#N/A,#N/A,FALSE,"운반시간"}</definedName>
    <definedName name="gh">#REF!</definedName>
    <definedName name="GHOGHGFU">#REF!</definedName>
    <definedName name="GIS설치준비표준품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gixz">#REF!</definedName>
    <definedName name="GJDL">#REF!</definedName>
    <definedName name="G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GN">#REF!</definedName>
    <definedName name="GNE">#REF!</definedName>
    <definedName name="GNY">#REF!</definedName>
    <definedName name="GO">#REF!</definedName>
    <definedName name="grew" hidden="1">#REF!</definedName>
    <definedName name="GROUND">#REF!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gu">#REF!,#REF!</definedName>
    <definedName name="GUIL">#REF!</definedName>
    <definedName name="GUS" hidden="1">{#N/A,#N/A,FALSE,"현장 NCR 분석";#N/A,#N/A,FALSE,"현장품질감사";#N/A,#N/A,FALSE,"현장품질감사"}</definedName>
    <definedName name="GUSEO" hidden="1">{#N/A,#N/A,FALSE,"회선임차현황"}</definedName>
    <definedName name="GYUKFT">#REF!</definedName>
    <definedName name="G견적" hidden="1">{#N/A,#N/A,TRUE,"손익보고"}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__0">#REF!</definedName>
    <definedName name="h___11">#REF!</definedName>
    <definedName name="h___12">#REF!</definedName>
    <definedName name="H100x100x6x8t_단중">#REF!</definedName>
    <definedName name="H125x125x6.5x9t_단중">#REF!</definedName>
    <definedName name="H150x100x6x9t_단중">#REF!</definedName>
    <definedName name="H1H">#REF!</definedName>
    <definedName name="H2H">#REF!</definedName>
    <definedName name="H3H">#REF!</definedName>
    <definedName name="H4H">#REF!</definedName>
    <definedName name="H4N">#REF!</definedName>
    <definedName name="HAF">#REF!</definedName>
    <definedName name="han" hidden="1">#REF!</definedName>
    <definedName name="han_code">[73]!han_code</definedName>
    <definedName name="hat">#REF!</definedName>
    <definedName name="HB">#REF!</definedName>
    <definedName name="HBOLT">[49]계화배수!#REF!</definedName>
    <definedName name="HBV">#REF!</definedName>
    <definedName name="HC">'[24]#REF'!$D$41</definedName>
    <definedName name="HCR">#REF!</definedName>
    <definedName name="HDATA">#N/A</definedName>
    <definedName name="HDSVP">#REF!</definedName>
    <definedName name="HE">#REF!</definedName>
    <definedName name="Hee">[74]비속도!$G$7</definedName>
    <definedName name="HERE" hidden="1">{#N/A,#N/A,TRUE,"손익보고"}</definedName>
    <definedName name="HFNHN">#REF!</definedName>
    <definedName name="HH">[75]내역서!#REF!</definedName>
    <definedName name="HHAF">#REF!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MF">#REF!</definedName>
    <definedName name="HI_전선관">#REF!</definedName>
    <definedName name="hidden">[76]TABLE!$H$1,[76]TABLE!$J$1,[76]TABLE!$K$1</definedName>
    <definedName name="hj">#REF!</definedName>
    <definedName name="hj___0">#REF!</definedName>
    <definedName name="hj___11">#REF!</definedName>
    <definedName name="hj___12">#REF!</definedName>
    <definedName name="HL">'[24]#REF'!$D$40</definedName>
    <definedName name="HLB">#REF!</definedName>
    <definedName name="HMF">#REF!</definedName>
    <definedName name="HMOTOR">#REF!</definedName>
    <definedName name="HN">#REF!</definedName>
    <definedName name="HPP">#REF!</definedName>
    <definedName name="HPUMP">#REF!</definedName>
    <definedName name="HS">#REF!</definedName>
    <definedName name="hsdfhsdlas">#REF!</definedName>
    <definedName name="HSE">#N/A</definedName>
    <definedName name="HSO">[26]교각계산!$M$38</definedName>
    <definedName name="HSV">#REF!</definedName>
    <definedName name="HTA">#REF!</definedName>
    <definedName name="HTB">#REF!</definedName>
    <definedName name="HTML_CodePage" hidden="1">949</definedName>
    <definedName name="HTML_Control" hidden="1">{"'중기작업1'!$A$1:$V$18"}</definedName>
    <definedName name="HTML_Description" hidden="1">""</definedName>
    <definedName name="HTML_Email" hidden="1">""</definedName>
    <definedName name="HTML_Header" hidden="1">"중기작업1"</definedName>
    <definedName name="HTML_LastUpdate" hidden="1">"99-07-22"</definedName>
    <definedName name="HTML_LineAfter" hidden="1">FALSE</definedName>
    <definedName name="HTML_LineBefore" hidden="1">FALSE</definedName>
    <definedName name="HTML_Name" hidden="1">"경일"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"C:\WORK\상구\MyHTML.htm"</definedName>
    <definedName name="HTML_PathTemplate" hidden="1">"C:\prt\My Documents\HTMLTemp.htm"</definedName>
    <definedName name="HTML_Title" hidden="1">"99공1"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>#REF!</definedName>
    <definedName name="HTYJ">#REF!</definedName>
    <definedName name="HU">'[24]#REF'!$D$42</definedName>
    <definedName name="HVAFP">#REF!</definedName>
    <definedName name="HVMF">#REF!</definedName>
    <definedName name="HWEI">#REF!</definedName>
    <definedName name="HW신규일위">[77]직노!#REF!</definedName>
    <definedName name="H간격">#REF!</definedName>
    <definedName name="H단면2차모멘트">#REF!</definedName>
    <definedName name="H단면계수">#REF!</definedName>
    <definedName name="H단면적">#REF!</definedName>
    <definedName name="H모멘트">#REF!</definedName>
    <definedName name="H변대" localSheetId="16">#REF!</definedName>
    <definedName name="H변대">#REF!</definedName>
    <definedName name="H변대산출근거" localSheetId="16">#REF!</definedName>
    <definedName name="H변대산출근거">#REF!</definedName>
    <definedName name="H전단력">#REF!</definedName>
    <definedName name="H전단면적">#REF!</definedName>
    <definedName name="H지간">#REF!</definedName>
    <definedName name="H폭">#REF!</definedName>
    <definedName name="i">[78]공사비명세서!#REF!</definedName>
    <definedName name="I7N">#REF!</definedName>
    <definedName name="IA">#REF!</definedName>
    <definedName name="IB">#REF!</definedName>
    <definedName name="IB_1">#REF!</definedName>
    <definedName name="IB_2">'[35]IMPEADENCE MAP 취수장'!#REF!</definedName>
    <definedName name="ID">#REF!,#REF!</definedName>
    <definedName name="IELWSALES">#REF!</definedName>
    <definedName name="IELYSALES">#REF!</definedName>
    <definedName name="IEPLANSALES">#REF!</definedName>
    <definedName name="IESP">#REF!</definedName>
    <definedName name="II">[75]내역서!#REF!</definedName>
    <definedName name="IJ" hidden="1">{"'광피스표'!$A$3:$N$54"}</definedName>
    <definedName name="IK">#REF!</definedName>
    <definedName name="IL">#N/A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N">#REF!</definedName>
    <definedName name="ilwi">#REF!</definedName>
    <definedName name="IMPMAP">'[79]IMP(MAIN)'!$E$26:$AX$74</definedName>
    <definedName name="IMPMAP_">'[79]IMP (REACTOR)'!$E$27:$AY$74</definedName>
    <definedName name="IN">#REF!</definedName>
    <definedName name="INN">#REF!</definedName>
    <definedName name="INPUT">[80]WORK!$A$22:$BE$381</definedName>
    <definedName name="IntFreeCred">#REF!</definedName>
    <definedName name="iourowerjl">#REF!</definedName>
    <definedName name="ISO_정렬">[81]!ISO_정렬</definedName>
    <definedName name="item">[59]WORK!$22:$401</definedName>
    <definedName name="ITEM_">[59]WORK!$22:$401</definedName>
    <definedName name="ITNUM">#N/A</definedName>
    <definedName name="IU" hidden="1">[4]전기자료!$O$131:$O$201</definedName>
    <definedName name="IV">#REF!</definedName>
    <definedName name="iyr">#REF!</definedName>
    <definedName name="J">#REF!</definedName>
    <definedName name="J_D">#REF!</definedName>
    <definedName name="j1_l">#REF!</definedName>
    <definedName name="j2_l">#REF!</definedName>
    <definedName name="j3_l">#REF!</definedName>
    <definedName name="j4_l">#REF!</definedName>
    <definedName name="ja">#REF!</definedName>
    <definedName name="JAATD">#REF!</definedName>
    <definedName name="JABG">#REF!</definedName>
    <definedName name="jafjlg">#REF!</definedName>
    <definedName name="JANG">#REF!</definedName>
    <definedName name="jangga">#REF!</definedName>
    <definedName name="JH" hidden="1">{"'광피스표'!$A$3:$N$54"}</definedName>
    <definedName name="JJ">[82]정부노임단가!$A$5:$F$215</definedName>
    <definedName name="jjj">#REF!</definedName>
    <definedName name="JK" hidden="1">{#N/A,#N/A,FALSE,"현장 NCR 분석";#N/A,#N/A,FALSE,"현장품질감사";#N/A,#N/A,FALSE,"현장품질감사"}</definedName>
    <definedName name="JN">#REF!</definedName>
    <definedName name="JNTJN">#REF!</definedName>
    <definedName name="JNY">#REF!</definedName>
    <definedName name="JNYR">#REF!</definedName>
    <definedName name="JODO">[61]data!$AA$4:$AE$14</definedName>
    <definedName name="JOINT">#REF!</definedName>
    <definedName name="JPP">#REF!</definedName>
    <definedName name="JSGSUGSGJSDGS" hidden="1">{"'광피스표'!$A$3:$N$54"}</definedName>
    <definedName name="JTYJDR">#REF!</definedName>
    <definedName name="juy" hidden="1">{"'광피스표'!$A$3:$N$54"}</definedName>
    <definedName name="K">#REF!</definedName>
    <definedName name="K_">[4]발전기!#REF!</definedName>
    <definedName name="K4C57">#REF!</definedName>
    <definedName name="KA">[83]MOTOR!$B$61:$E$68</definedName>
    <definedName name="kakwpa">#REF!</definedName>
    <definedName name="kala">#REF!</definedName>
    <definedName name="KANG1">#REF!</definedName>
    <definedName name="KANG2">#REF!</definedName>
    <definedName name="KB" hidden="1">{"'광피스표'!$A$3:$N$54"}</definedName>
    <definedName name="KDJ">#REF!</definedName>
    <definedName name="kepco">[84]내역!#REF!</definedName>
    <definedName name="kfc">#REF!</definedName>
    <definedName name="kga">[33]부안변전!#REF!</definedName>
    <definedName name="kgb">#REF!</definedName>
    <definedName name="KH.1">'[85]3련 BOX'!#REF!</definedName>
    <definedName name="kiaka">#REF!</definedName>
    <definedName name="kjfd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KJJHJDFF" hidden="1">"99-02-10"</definedName>
    <definedName name="KJNY">#REF!</definedName>
    <definedName name="KK">#REF!</definedName>
    <definedName name="KKK">'[86]ABUT수량-A1'!$T$25</definedName>
    <definedName name="KKKAAAA" hidden="1">{"'광피스표'!$A$3:$N$54"}</definedName>
    <definedName name="KKKKKKKKKKKKKKK">[41]자재단가비교표!#REF!</definedName>
    <definedName name="KKP">#REF!</definedName>
    <definedName name="KL">'[85]3련 BOX'!#REF!</definedName>
    <definedName name="KMP">#REF!</definedName>
    <definedName name="KN">#REF!</definedName>
    <definedName name="KNN">#REF!</definedName>
    <definedName name="KNT">#REF!</definedName>
    <definedName name="kpqeiwri" hidden="1">#REF!</definedName>
    <definedName name="KR">#REF!</definedName>
    <definedName name="ksask">#REF!</definedName>
    <definedName name="ksk" hidden="1">#REF!</definedName>
    <definedName name="KUK">#REF!</definedName>
    <definedName name="KUP">#REF!</definedName>
    <definedName name="L">#REF!</definedName>
    <definedName name="L_1">#REF!</definedName>
    <definedName name="L_2">#REF!</definedName>
    <definedName name="L_3">#REF!</definedName>
    <definedName name="L_4">#REF!</definedName>
    <definedName name="L_5">#REF!</definedName>
    <definedName name="L_6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>#REF!</definedName>
    <definedName name="LAMP">#REF!</definedName>
    <definedName name="LAST">#REF!</definedName>
    <definedName name="LBSDATA">[39]수전기기DATA!$A$19:$G$23</definedName>
    <definedName name="LC">#REF!</definedName>
    <definedName name="LEG">[4]간선!#REF!</definedName>
    <definedName name="LF">#REF!</definedName>
    <definedName name="LH">#REF!</definedName>
    <definedName name="LH.4">#REF!</definedName>
    <definedName name="LH.7">#REF!</definedName>
    <definedName name="LINFFU" hidden="1">{"'광피스표'!$A$3:$N$54"}</definedName>
    <definedName name="LIST">[87]부하LOAD!$B$4:$P$163</definedName>
    <definedName name="ljfla">#REF!</definedName>
    <definedName name="lkdfjlkd">#REF!</definedName>
    <definedName name="LKNN">#REF!</definedName>
    <definedName name="LKNYNLY">#REF!</definedName>
    <definedName name="LL">#REF!</definedName>
    <definedName name="lll">[0]!BlankMacro1</definedName>
    <definedName name="LLLL">#REF!</definedName>
    <definedName name="LN">#REF!</definedName>
    <definedName name="LNHNRTHN">#REF!</definedName>
    <definedName name="LNU">#REF!</definedName>
    <definedName name="lo" hidden="1">{"'광피스표'!$A$3:$N$54"}</definedName>
    <definedName name="LOAD_">#REF!</definedName>
    <definedName name="LOADT">#REF!</definedName>
    <definedName name="LOP">[88]LOPCALC!$A$4:$J$8</definedName>
    <definedName name="LP___4">#REF!</definedName>
    <definedName name="LPG">#REF!</definedName>
    <definedName name="lsl">#REF!</definedName>
    <definedName name="LU">#REF!</definedName>
    <definedName name="LUN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옹벽">[60]일위대가!#REF!</definedName>
    <definedName name="L형측구">[89]!수식입력매크로</definedName>
    <definedName name="m" hidden="1">#REF!</definedName>
    <definedName name="M_TR">#REF!</definedName>
    <definedName name="M1.1">[90]기계경비일람!#REF!</definedName>
    <definedName name="M1.2">[90]기계경비일람!#REF!</definedName>
    <definedName name="M1.3">[90]기계경비일람!#REF!</definedName>
    <definedName name="M10.1">[90]기계경비일람!#REF!</definedName>
    <definedName name="M10.2">[90]기계경비일람!#REF!</definedName>
    <definedName name="M10.3">[90]기계경비일람!#REF!</definedName>
    <definedName name="M12.1">[91]기계경비일람!$D$14</definedName>
    <definedName name="M12.2">[91]기계경비일람!$E$14</definedName>
    <definedName name="M12.3">[91]기계경비일람!$F$14</definedName>
    <definedName name="M14.1">[90]기계경비일람!#REF!</definedName>
    <definedName name="M14.2">[90]기계경비일람!#REF!</definedName>
    <definedName name="M14.3">[90]기계경비일람!#REF!</definedName>
    <definedName name="M16.1">[90]기계경비일람!#REF!</definedName>
    <definedName name="M16.2">[90]기계경비일람!#REF!</definedName>
    <definedName name="M16.3">[90]기계경비일람!#REF!</definedName>
    <definedName name="M17.1">[90]기계경비일람!#REF!</definedName>
    <definedName name="M17.2">[90]기계경비일람!#REF!</definedName>
    <definedName name="M17.3">[90]기계경비일람!#REF!</definedName>
    <definedName name="M18.3">[90]기계경비일람!#REF!</definedName>
    <definedName name="M19.3">[90]기계경비일람!#REF!</definedName>
    <definedName name="M20.3">[90]기계경비일람!#REF!</definedName>
    <definedName name="M21.3">[90]기계경비일람!#REF!</definedName>
    <definedName name="M22.3">[90]기계경비일람!#REF!</definedName>
    <definedName name="M23.1">[90]기계경비일람!#REF!</definedName>
    <definedName name="M23.2">[90]기계경비일람!#REF!</definedName>
    <definedName name="M23.3">[90]기계경비일람!#REF!</definedName>
    <definedName name="M25.3">[90]기계경비일람!#REF!</definedName>
    <definedName name="M26.3">[90]기계경비일람!#REF!</definedName>
    <definedName name="M27.2">[90]기계경비일람!#REF!</definedName>
    <definedName name="M27.3">[90]기계경비일람!#REF!</definedName>
    <definedName name="M28.2">[90]기계경비일람!#REF!</definedName>
    <definedName name="M28.3">[90]기계경비일람!#REF!</definedName>
    <definedName name="M29.3">[90]기계경비일람!#REF!</definedName>
    <definedName name="M3.1">[90]기계경비일람!#REF!</definedName>
    <definedName name="M3.2">[90]기계경비일람!#REF!</definedName>
    <definedName name="M3.3">[90]기계경비일람!#REF!</definedName>
    <definedName name="M4.1">[90]기계경비일람!#REF!</definedName>
    <definedName name="M4.2">[90]기계경비일람!#REF!</definedName>
    <definedName name="M4.3">[90]기계경비일람!#REF!</definedName>
    <definedName name="M5.3">[90]기계경비일람!#REF!</definedName>
    <definedName name="M8.1">[90]기계경비일람!#REF!</definedName>
    <definedName name="M8.2">[90]기계경비일람!#REF!</definedName>
    <definedName name="M8.3">[90]기계경비일람!#REF!</definedName>
    <definedName name="machine">#REF!</definedName>
    <definedName name="Macro10">[92]!Macro10</definedName>
    <definedName name="Macro11">[93]!Macro11</definedName>
    <definedName name="Macro12">[92]!Macro12</definedName>
    <definedName name="Macro13">[92]!Macro13</definedName>
    <definedName name="Macro14">[92]!Macro14</definedName>
    <definedName name="Macro2">[92]!Macro2</definedName>
    <definedName name="Macro4">[0]!Macro4</definedName>
    <definedName name="Macro5">[92]!Macro5</definedName>
    <definedName name="Macro6">[92]!Macro6</definedName>
    <definedName name="Macro7">[92]!Macro7</definedName>
    <definedName name="Macro8">[92]!Macro8</definedName>
    <definedName name="Macro9">[92]!Macro9</definedName>
    <definedName name="MAIN">#REF!</definedName>
    <definedName name="MAIN_COM_소계" localSheetId="16">#REF!</definedName>
    <definedName name="MAIN_COM_소계">#REF!</definedName>
    <definedName name="MAINVD">#N/A</definedName>
    <definedName name="MAIN분전반">#REF!</definedName>
    <definedName name="MAIN판넬">#REF!</definedName>
    <definedName name="mamaa">#REF!</definedName>
    <definedName name="MARGINPLAN">#REF!</definedName>
    <definedName name="MARGINPROJ">#REF!</definedName>
    <definedName name="MB.1">#REF!</definedName>
    <definedName name="MB.2">#REF!</definedName>
    <definedName name="mbc">#REF!</definedName>
    <definedName name="MC_3">#REF!</definedName>
    <definedName name="MCB">#REF!</definedName>
    <definedName name="MCC">#REF!</definedName>
    <definedName name="MCCB_AF1">'[94]Macro(차단기)'!$A$1</definedName>
    <definedName name="MCCB_AF2">#REF!</definedName>
    <definedName name="MCCB차단전류">#REF!</definedName>
    <definedName name="MCH">#REF!</definedName>
    <definedName name="MCON">#REF!</definedName>
    <definedName name="MDL">'[95]4월가격'!$A:$A</definedName>
    <definedName name="MGAS">#REF!</definedName>
    <definedName name="MH">#REF!</definedName>
    <definedName name="MID">#REF!</definedName>
    <definedName name="MINSIZE">#REF!</definedName>
    <definedName name="mm">#REF!</definedName>
    <definedName name="MMD">#N/A</definedName>
    <definedName name="MMGFDMG">#REF!</definedName>
    <definedName name="MMM">#REF!</definedName>
    <definedName name="MNANF">#REF!</definedName>
    <definedName name="MNHL">[93]Sheet1!$A$4:$H$5</definedName>
    <definedName name="MO">#REF!</definedName>
    <definedName name="Module2.나타내기">[96]!Module2.나타내기</definedName>
    <definedName name="Module2.숨기기">[96]!Module2.숨기기</definedName>
    <definedName name="MOFDATA">[39]수전기기DATA!$A$28:$G$32</definedName>
    <definedName name="MONEY">#REF!,#REF!</definedName>
    <definedName name="MOO">[97]우각부보강!#REF!</definedName>
    <definedName name="MOTER_1">#REF!</definedName>
    <definedName name="MOTER_3">#REF!</definedName>
    <definedName name="MO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">#REF!</definedName>
    <definedName name="MR">#REF!</definedName>
    <definedName name="MS">#REF!</definedName>
    <definedName name="MTR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MulList">#REF!</definedName>
    <definedName name="musu">'[98]수안보-MBR1'!$AN$247</definedName>
    <definedName name="MY">#REF!</definedName>
    <definedName name="MYB.1">#REF!</definedName>
    <definedName name="MYB.2">#REF!</definedName>
    <definedName name="MYH">#REF!</definedName>
    <definedName name="M당무게">[99]DATE!$E$24:$E$85</definedName>
    <definedName name="N">#REF!</definedName>
    <definedName name="N2N">#REF!</definedName>
    <definedName name="N46YN">#REF!</definedName>
    <definedName name="N7N">#REF!</definedName>
    <definedName name="N85NN">#REF!</definedName>
    <definedName name="N8N">#REF!</definedName>
    <definedName name="na">#REF!</definedName>
    <definedName name="nad">#REF!</definedName>
    <definedName name="NAM">#REF!</definedName>
    <definedName name="NAME">#REF!</definedName>
    <definedName name="nanfa">#REF!</definedName>
    <definedName name="nasn">#REF!</definedName>
    <definedName name="nasnfn">#REF!</definedName>
    <definedName name="Network">[42]견적사양비교표!#REF!</definedName>
    <definedName name="NEW">#REF!</definedName>
    <definedName name="NEWN">#REF!</definedName>
    <definedName name="nfas">#REF!</definedName>
    <definedName name="NFB">#REF!</definedName>
    <definedName name="nfnf">#REF!</definedName>
    <definedName name="nfnwfqnf">#REF!</definedName>
    <definedName name="NG">#REF!</definedName>
    <definedName name="NGN">#REF!</definedName>
    <definedName name="NH">#REF!</definedName>
    <definedName name="NHL">[100]터널조도!$AR$19:$AT$25</definedName>
    <definedName name="NHM">#REF!</definedName>
    <definedName name="NHNT">#REF!</definedName>
    <definedName name="NI">[101]노임!$A:$B</definedName>
    <definedName name="NK">#REF!</definedName>
    <definedName name="NKNUIKN">#REF!</definedName>
    <definedName name="NKU">#REF!</definedName>
    <definedName name="NL">#REF!</definedName>
    <definedName name="NLN">#REF!</definedName>
    <definedName name="NLO">#REF!</definedName>
    <definedName name="NN">#REF!</definedName>
    <definedName name="nnf">#REF!</definedName>
    <definedName name="nnn">#REF!</definedName>
    <definedName name="NNNN">'[43]ABUT수량-A1'!$T$25</definedName>
    <definedName name="NNNNN">[0]!NNNNN</definedName>
    <definedName name="NNT">#REF!</definedName>
    <definedName name="NO">#REF!</definedName>
    <definedName name="NOIM">[101]노임!$A$1:$B$17</definedName>
    <definedName name="NOMU">[102]NOMUBI!$B$3:$H$39</definedName>
    <definedName name="NOMUBY">#REF!</definedName>
    <definedName name="NOT">#REF!</definedName>
    <definedName name="NP">#REF!</definedName>
    <definedName name="NPZ">#REF!</definedName>
    <definedName name="NQN">#REF!</definedName>
    <definedName name="NRDTHSA">#REF!</definedName>
    <definedName name="NRE">#REF!</definedName>
    <definedName name="NRN">#REF!</definedName>
    <definedName name="NRNTRBNRTH">#REF!</definedName>
    <definedName name="NRTHSGT">#REF!</definedName>
    <definedName name="NS" hidden="1">#REF!</definedName>
    <definedName name="NSFDN">#REF!</definedName>
    <definedName name="NT">#REF!</definedName>
    <definedName name="NTN">#REF!</definedName>
    <definedName name="NUMBER">#REF!</definedName>
    <definedName name="NUN">#REF!</definedName>
    <definedName name="NWE">#REF!</definedName>
    <definedName name="NWFNWNF">#REF!</definedName>
    <definedName name="NY">#REF!</definedName>
    <definedName name="O">[103]내역!#REF!</definedName>
    <definedName name="O.주요자재내역">[104]설계서식!#REF!</definedName>
    <definedName name="odld">#REF!</definedName>
    <definedName name="OI" hidden="1">[4]전기자료!$O$202:$O$271</definedName>
    <definedName name="ok">#REF!</definedName>
    <definedName name="OL">'[105]인건-측정'!#REF!</definedName>
    <definedName name="old예산" hidden="1">{#N/A,#N/A,TRUE,"손익보고"}</definedName>
    <definedName name="ooo" hidden="1">#REF!</definedName>
    <definedName name="oooo">'[106]ABUT수량-A1'!$T$25</definedName>
    <definedName name="OOOOOOOOOOOOOOO">[41]자재단가비교표!#REF!</definedName>
    <definedName name="OOOOOOOOOOOOOOOOOOOOOOOOOOOOOOOO">#REF!</definedName>
    <definedName name="oorw">#REF!</definedName>
    <definedName name="oqlql">#REF!</definedName>
    <definedName name="or">[107]과천MAIN!#REF!</definedName>
    <definedName name="or___0">[108]__MAIN!#REF!</definedName>
    <definedName name="or___12">[109]__MAIN!#REF!</definedName>
    <definedName name="ORDER1" hidden="1">255</definedName>
    <definedName name="ORDER2" hidden="1">255</definedName>
    <definedName name="OUT">#REF!</definedName>
    <definedName name="owoel" hidden="1">#REF!</definedName>
    <definedName name="P">#REF!</definedName>
    <definedName name="P_H2">#REF!</definedName>
    <definedName name="P_PRIM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P0">[110]VXXXXX!#REF!</definedName>
    <definedName name="P1X">#REF!</definedName>
    <definedName name="P1Z">#REF!</definedName>
    <definedName name="P2X">#REF!</definedName>
    <definedName name="P2Z">#REF!</definedName>
    <definedName name="P421L">[15]data2!#REF!</definedName>
    <definedName name="PA">#REF!</definedName>
    <definedName name="PADSWDATA">[39]수전기기DATA!$A$3:$G$7</definedName>
    <definedName name="PANEL">#REF!</definedName>
    <definedName name="PASS">#REF!</definedName>
    <definedName name="pat">#REF!</definedName>
    <definedName name="PB">#REF!</definedName>
    <definedName name="PB_2">'[35]IMPEADENCE MAP 취수장'!#REF!</definedName>
    <definedName name="PBB">#REF!</definedName>
    <definedName name="PC">#REF!</definedName>
    <definedName name="PD">#REF!</definedName>
    <definedName name="PE">#REF!</definedName>
    <definedName name="PE100C">[56]단가!#REF!</definedName>
    <definedName name="PE16C">[56]단가!#REF!</definedName>
    <definedName name="PE22C">[56]단가!#REF!</definedName>
    <definedName name="PE28C">[56]단가!#REF!</definedName>
    <definedName name="PE36C">[56]단가!#REF!</definedName>
    <definedName name="PE42C">[56]단가!#REF!</definedName>
    <definedName name="PE54C">[56]단가!#REF!</definedName>
    <definedName name="PEA">#REF!</definedName>
    <definedName name="PEAK">#N/A</definedName>
    <definedName name="PEE">[111]DATA!$N$4:$P$12</definedName>
    <definedName name="PF">#REF!</definedName>
    <definedName name="PFG">[51]GEN!#REF!</definedName>
    <definedName name="PFS">[51]GEN!#REF!</definedName>
    <definedName name="PG">#REF!</definedName>
    <definedName name="PH">#REF!</definedName>
    <definedName name="PHASE">#N/A</definedName>
    <definedName name="PI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iuer" hidden="1">#REF!</definedName>
    <definedName name="pile연결">#REF!</definedName>
    <definedName name="PJ">#REF!</definedName>
    <definedName name="PK">#REF!</definedName>
    <definedName name="pl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B">#REF!</definedName>
    <definedName name="PM">#REF!</definedName>
    <definedName name="PN">#REF!</definedName>
    <definedName name="PO">#REF!</definedName>
    <definedName name="POI" hidden="1">#REF!</definedName>
    <definedName name="PP">#REF!</definedName>
    <definedName name="ppp">#REF!</definedName>
    <definedName name="PQ">#REF!</definedName>
    <definedName name="PR">#REF!</definedName>
    <definedName name="PRC">#REF!</definedName>
    <definedName name="PRDump">#REF!</definedName>
    <definedName name="print">#REF!</definedName>
    <definedName name="_xlnm.Print_Area" localSheetId="9">' 시스템설치총'!$A$1:$N$27</definedName>
    <definedName name="_xlnm.Print_Area" localSheetId="12">수위계!$A$1:$L$75</definedName>
    <definedName name="_xlnm.Print_Area" localSheetId="0">시스템총!$A$1:$J$32</definedName>
    <definedName name="_xlnm.Print_Area" localSheetId="10">원격소설치!$A$1:$N$72</definedName>
    <definedName name="_xlnm.Print_Area" localSheetId="7">자동제어반!$A$1:$M$193</definedName>
    <definedName name="_xlnm.Print_Area" localSheetId="14">'자동제어반 일반'!$A$1:$L$125</definedName>
    <definedName name="_xlnm.Print_Area" localSheetId="15">'자동제어반 일반근'!$A$1:$M$42</definedName>
    <definedName name="_xlnm.Print_Area" localSheetId="6">'자동제어반 합'!$A$1:$N$28</definedName>
    <definedName name="_xlnm.Print_Area" localSheetId="4">'자동제어반 합계'!$A$1:$N$52</definedName>
    <definedName name="_xlnm.Print_Area" localSheetId="16">자동화산출!$A$1:$AC$91</definedName>
    <definedName name="_xlnm.Print_Area" localSheetId="3">중앙제조품!$A$1:$M$58</definedName>
    <definedName name="_xlnm.Print_Area">#REF!</definedName>
    <definedName name="PRINT_AREA_MI" localSheetId="16">#REF!</definedName>
    <definedName name="Print_Area_MI">#REF!</definedName>
    <definedName name="PRINT_AREA_MI1">#REF!</definedName>
    <definedName name="Print_Area\C">#REF!</definedName>
    <definedName name="Print_Tiles">#REF!</definedName>
    <definedName name="PRINT_TILTES">#REF!</definedName>
    <definedName name="print_tital">#REF!</definedName>
    <definedName name="print_title">#REF!</definedName>
    <definedName name="_xlnm.Print_Titles">#REF!</definedName>
    <definedName name="Print_Titles_MI" localSheetId="16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RINTS_SCREEN">#REF!</definedName>
    <definedName name="prints_title">#REF!</definedName>
    <definedName name="PS">#REF!</definedName>
    <definedName name="psie" hidden="1">#REF!</definedName>
    <definedName name="PSS">#REF!</definedName>
    <definedName name="PT">#REF!</definedName>
    <definedName name="PTA">#REF!</definedName>
    <definedName name="PTB">#REF!</definedName>
    <definedName name="PTDATA">[39]수전기기DATA!$A$167:$E$173</definedName>
    <definedName name="PTOT">[51]GEN!#REF!</definedName>
    <definedName name="PTT">#REF!</definedName>
    <definedName name="PU">#REF!</definedName>
    <definedName name="PUMP">#REF!</definedName>
    <definedName name="pure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">#REF!</definedName>
    <definedName name="PVCELBOW100">#REF!</definedName>
    <definedName name="PVCELBOW125">#REF!</definedName>
    <definedName name="PVCELBOW150">#REF!</definedName>
    <definedName name="PVCTEE150">#REF!</definedName>
    <definedName name="PVC관">#REF!</definedName>
    <definedName name="PVC접합제">#REF!</definedName>
    <definedName name="PVC지수판">#REF!</definedName>
    <definedName name="PWS">[26]교각계산!$G$108</definedName>
    <definedName name="PY">#N/A</definedName>
    <definedName name="P간격">#REF!</definedName>
    <definedName name="P舼">[112]VXXXXX!#REF!</definedName>
    <definedName name="P단면2차모멘트">#REF!</definedName>
    <definedName name="P단면계수">#REF!</definedName>
    <definedName name="P단면적">#REF!</definedName>
    <definedName name="P脼">[113]VXXXXX!#REF!</definedName>
    <definedName name="P전단력">#REF!</definedName>
    <definedName name="P전단면적">#REF!</definedName>
    <definedName name="P지간">#REF!</definedName>
    <definedName name="P폭">#REF!</definedName>
    <definedName name="q">#REF!</definedName>
    <definedName name="QAQA">'[86]ABUT수량-A1'!$T$25</definedName>
    <definedName name="QAZX">#REF!</definedName>
    <definedName name="qee">[74]비속도!$G$6</definedName>
    <definedName name="QK">#REF!</definedName>
    <definedName name="QKF">'[114]Macro(차단기)'!$B$1</definedName>
    <definedName name="QLQL">#REF!</definedName>
    <definedName name="qneoql">#REF!</definedName>
    <definedName name="qq">#REF!</definedName>
    <definedName name="qqaa">'[106]ABUT수량-A1'!$T$25</definedName>
    <definedName name="QQQ">[115]내역!#REF!</definedName>
    <definedName name="qqqq">[116]일위집계표!#REF!</definedName>
    <definedName name="QTY">#N/A</definedName>
    <definedName name="QW">#REF!</definedName>
    <definedName name="QWDC">#REF!</definedName>
    <definedName name="qwe">#REF!</definedName>
    <definedName name="QWER">#REF!</definedName>
    <definedName name="QWERQWER" hidden="1">#REF!</definedName>
    <definedName name="QWERT" hidden="1">#REF!</definedName>
    <definedName name="qworqw">[57]내역!#REF!</definedName>
    <definedName name="QWQW">'[86]ABUT수량-A1'!$T$25</definedName>
    <definedName name="QWSD">#REF!</definedName>
    <definedName name="QWSDERTY">#REF!</definedName>
    <definedName name="QWT">'[85]3련 BOX'!#REF!</definedName>
    <definedName name="qww">#REF!</definedName>
    <definedName name="qwwe">#REF!</definedName>
    <definedName name="RAD">#REF!</definedName>
    <definedName name="RATE">#REF!</definedName>
    <definedName name="RATE2">#REF!</definedName>
    <definedName name="RawAgencyPrice">#REF!</definedName>
    <definedName name="RBData">#REF!</definedName>
    <definedName name="RDRRDC">[28]입상내역!#REF!</definedName>
    <definedName name="RE">#REF!</definedName>
    <definedName name="_xlnm.Recorder">#REF!</definedName>
    <definedName name="REG" hidden="1">[4]전기자료!$S$51:$AV$51</definedName>
    <definedName name="REGERGE">#REF!</definedName>
    <definedName name="REN">#REF!</definedName>
    <definedName name="renenr">[117]재료값!#REF!</definedName>
    <definedName name="Reselects">#REF!</definedName>
    <definedName name="RET">[4]전기자료!$J$60:$M$340</definedName>
    <definedName name="rfaag" hidden="1">{#N/A,#N/A,FALSE,"전열산출서"}</definedName>
    <definedName name="RFYIFIOYGOPIO" hidden="1">#REF!</definedName>
    <definedName name="RGHRMN">#REF!</definedName>
    <definedName name="RGNGNR">#REF!</definedName>
    <definedName name="RH">#REF!</definedName>
    <definedName name="RH.4">#REF!</definedName>
    <definedName name="RH.7">#REF!</definedName>
    <definedName name="RHDDNJS">[0]!RHDDNJS</definedName>
    <definedName name="r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RKFL">#REF!</definedName>
    <definedName name="rkstjs">#N/A</definedName>
    <definedName name="RL5D">[26]교각계산!$K$98</definedName>
    <definedName name="rlr">#REF!</definedName>
    <definedName name="RN">#REF!</definedName>
    <definedName name="RNG">'[95]4월가격'!$A:$D</definedName>
    <definedName name="RNH">#REF!</definedName>
    <definedName name="RNRN" localSheetId="16">#REF!</definedName>
    <definedName name="RNRN">#REF!</definedName>
    <definedName name="RNY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R">'[118]2000전체분'!#REF!</definedName>
    <definedName name="RRR">#REF!</definedName>
    <definedName name="RT">#REF!,#REF!,#REF!</definedName>
    <definedName name="rtc">#REF!</definedName>
    <definedName name="rty">#REF!,#REF!</definedName>
    <definedName name="RW">#REF!</definedName>
    <definedName name="Rx">#REF!</definedName>
    <definedName name="S">#REF!</definedName>
    <definedName name="S_1">#REF!</definedName>
    <definedName name="S_10">#REF!</definedName>
    <definedName name="S_11">#REF!</definedName>
    <definedName name="S_2">#REF!</definedName>
    <definedName name="S_3">#REF!</definedName>
    <definedName name="S_4">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B1">'[35]IMPEADENCE MAP 취수장'!#REF!</definedName>
    <definedName name="S_B2">#REF!</definedName>
    <definedName name="S_B3">#REF!</definedName>
    <definedName name="S_CURR">[119]콘덴서!$A$25:$L$47</definedName>
    <definedName name="S_G">#REF!</definedName>
    <definedName name="S_G1">'[35]IMPEADENCE MAP 취수장'!#REF!</definedName>
    <definedName name="S_G2">#REF!</definedName>
    <definedName name="S_G3">#REF!</definedName>
    <definedName name="S_L">#REF!</definedName>
    <definedName name="S_R">#REF!</definedName>
    <definedName name="S_R1">'[35]IMPEADENCE MAP 취수장'!#REF!</definedName>
    <definedName name="S_R2">#REF!</definedName>
    <definedName name="S_TO">#REF!</definedName>
    <definedName name="S_W개발제외노무비">#REF!</definedName>
    <definedName name="S_X">#REF!</definedName>
    <definedName name="S_X1">'[35]IMPEADENCE MAP 취수장'!#REF!</definedName>
    <definedName name="S_X2">#REF!</definedName>
    <definedName name="S_Y">#REF!</definedName>
    <definedName name="S_Y1">'[35]IMPEADENCE MAP 취수장'!#REF!</definedName>
    <definedName name="S_Y2">#REF!</definedName>
    <definedName name="S_Z">#REF!</definedName>
    <definedName name="S_Z1">'[35]IMPEADENCE MAP 취수장'!#REF!</definedName>
    <definedName name="S_Z2">#REF!</definedName>
    <definedName name="S_본">#REF!</definedName>
    <definedName name="S2L">#REF!</definedName>
    <definedName name="sa">#REF!</definedName>
    <definedName name="SACDASV">[4]발전기!#REF!</definedName>
    <definedName name="SAFFGGF" hidden="1">"김명신"</definedName>
    <definedName name="SALESPLAN">#REF!</definedName>
    <definedName name="sample">#REF!</definedName>
    <definedName name="SAN">#REF!</definedName>
    <definedName name="sanch_1">#REF!</definedName>
    <definedName name="sanch_2">#REF!</definedName>
    <definedName name="sanch_3">#REF!</definedName>
    <definedName name="sanch_4">#REF!</definedName>
    <definedName name="sanch_6">#REF!</definedName>
    <definedName name="SASL">'[85]3련 BOX'!#REF!</definedName>
    <definedName name="SB">#REF!</definedName>
    <definedName name="SCAC">[4]발전기!#REF!</definedName>
    <definedName name="SCK">#REF!</definedName>
    <definedName name="SCREEN_PRINTS">#REF!</definedName>
    <definedName name="scv">#REF!</definedName>
    <definedName name="SD">#REF!</definedName>
    <definedName name="SDA" hidden="1">{"'광피스표'!$A$3:$N$54"}</definedName>
    <definedName name="sdakfj">#REF!</definedName>
    <definedName name="SdAS" hidden="1">'[44]98수문일위'!$A$1:$P$2004</definedName>
    <definedName name="SDBSJD">[4]발전기!#REF!</definedName>
    <definedName name="SDF" hidden="1">#REF!</definedName>
    <definedName name="SDF___0">#REF!</definedName>
    <definedName name="SDF___11">#REF!</definedName>
    <definedName name="SDF___12">#REF!</definedName>
    <definedName name="SDF___8">#REF!</definedName>
    <definedName name="sdfg">'[106]ABUT수량-A1'!$T$25</definedName>
    <definedName name="sdfjk">#REF!</definedName>
    <definedName name="sdg" hidden="1">#REF!</definedName>
    <definedName name="SDGAS" hidden="1">#REF!</definedName>
    <definedName name="sdjfkl">#REF!</definedName>
    <definedName name="SDL">#N/A</definedName>
    <definedName name="SDRTHST" hidden="1">#REF!</definedName>
    <definedName name="SEARGawfw">#REF!</definedName>
    <definedName name="seet">[120]총괄!#REF!</definedName>
    <definedName name="SEGR">#REF!</definedName>
    <definedName name="SEHRHSEG">#REF!</definedName>
    <definedName name="SERGSEGR">#REF!</definedName>
    <definedName name="SERGSERG">#REF!</definedName>
    <definedName name="SERHSERGS">#REF!</definedName>
    <definedName name="SET">#REF!</definedName>
    <definedName name="SEXCV">#REF!</definedName>
    <definedName name="SFT">#N/A</definedName>
    <definedName name="SFVAS">#REF!</definedName>
    <definedName name="sgfsdfe" hidden="1">#REF!</definedName>
    <definedName name="SGGAEFWAWEF">#REF!</definedName>
    <definedName name="SGSGFGHJHJH" hidden="1">"D:\SKT중계기 시설공사\CK-A2차\MyHTML.htm"</definedName>
    <definedName name="SGTRSGTRG">#REF!</definedName>
    <definedName name="SH">#REF!</definedName>
    <definedName name="SHDR">#N/A</definedName>
    <definedName name="SHE">#REF!</definedName>
    <definedName name="SHEET1" localSheetId="16">#REF!</definedName>
    <definedName name="SHEET1">#REF!</definedName>
    <definedName name="SHEET56">#REF!</definedName>
    <definedName name="SHT">#REF!</definedName>
    <definedName name="SIDE_PILE">#REF!</definedName>
    <definedName name="SIL">[121]데이타!$R$23:$S$32</definedName>
    <definedName name="size">#REF!</definedName>
    <definedName name="SIZE1">#REF!</definedName>
    <definedName name="SJS">[61]data!$P$4:$Q$13</definedName>
    <definedName name="SK">[122]제진기!#REF!</definedName>
    <definedName name="skadjf">#REF!</definedName>
    <definedName name="skdfsk" hidden="1">#REF!</definedName>
    <definedName name="SKDJFAKSDFASLDKFJA">#REF!</definedName>
    <definedName name="SKIN">#REF!</definedName>
    <definedName name="sksk">BlankMacro1</definedName>
    <definedName name="skskdkfk">#N/A</definedName>
    <definedName name="sla">[120]총괄!#REF!</definedName>
    <definedName name="SLAB1">#REF!</definedName>
    <definedName name="SLAB11">#REF!</definedName>
    <definedName name="SLAB2">#REF!</definedName>
    <definedName name="SLAB3">#REF!</definedName>
    <definedName name="SLB">#REF!</definedName>
    <definedName name="SLID">#REF!</definedName>
    <definedName name="SLR">#REF!</definedName>
    <definedName name="sma">[120]총괄!#REF!</definedName>
    <definedName name="SMP">#REF!</definedName>
    <definedName name="snsnfn">#REF!</definedName>
    <definedName name="sodur" hidden="1">{#N/A,#N/A,TRUE,"손익보고"}</definedName>
    <definedName name="SOIL">#REF!</definedName>
    <definedName name="SORT">[4]Sheet9!$H$2</definedName>
    <definedName name="SORTCODE">#N/A</definedName>
    <definedName name="SPA">#REF!</definedName>
    <definedName name="SPARE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Q">[4]간선!#REF!</definedName>
    <definedName name="sr">#REF!,#REF!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D">[4]Sheet13!$B$2</definedName>
    <definedName name="SSDSAFD">[4]간선!$D$1:$Z$25</definedName>
    <definedName name="SSFSF">#REF!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SSVDSD">[4]간선!$I$18</definedName>
    <definedName name="SSVS">#REF!</definedName>
    <definedName name="SSVSS" hidden="1">[4]Sheet14!$M$201:$M$270</definedName>
    <definedName name="ST">#REF!</definedName>
    <definedName name="STA">#REF!</definedName>
    <definedName name="STATION">#REF!</definedName>
    <definedName name="STB">#REF!</definedName>
    <definedName name="STHSTH">#REF!</definedName>
    <definedName name="STOP">#REF!</definedName>
    <definedName name="STOWH">'[85]3련 BOX'!#REF!</definedName>
    <definedName name="STRUT간격">#REF!</definedName>
    <definedName name="STRUT반력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[0]!BlankMacro1</definedName>
    <definedName name="st산출1">[0]!BlankMacro1</definedName>
    <definedName name="SV">#REF!</definedName>
    <definedName name="SWH.1">'[85]3련 BOX'!#REF!</definedName>
    <definedName name="SWH.2">'[85]3련 BOX'!#REF!</definedName>
    <definedName name="SWH.3">'[85]3련 BOX'!#REF!</definedName>
    <definedName name="SX">#REF!</definedName>
    <definedName name="SY">#REF!</definedName>
    <definedName name="S단면2차모멘트">#REF!</definedName>
    <definedName name="s단면2차반경">#REF!</definedName>
    <definedName name="S단면계수">#REF!</definedName>
    <definedName name="S단면적">#REF!</definedName>
    <definedName name="S모멘트">#REF!</definedName>
    <definedName name="S유효지간">#REF!</definedName>
    <definedName name="S전단면적">#REF!</definedName>
    <definedName name="S폭">#REF!</definedName>
    <definedName name="T">[103]내역!#REF!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_">#N/A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1">#REF!</definedName>
    <definedName name="TAK">#REF!</definedName>
    <definedName name="TB">#REF!</definedName>
    <definedName name="TBM">#REF!</definedName>
    <definedName name="TC" hidden="1">[4]Sheet10!$M$61:$M$130</definedName>
    <definedName name="TE">#REF!</definedName>
    <definedName name="test">[123]!나타내기</definedName>
    <definedName name="text1">[124]가도공!#REF!</definedName>
    <definedName name="THR">#REF!</definedName>
    <definedName name="THTRH">#REF!</definedName>
    <definedName name="TIT">#REF!</definedName>
    <definedName name="TITLE_PRINTS">#REF!</definedName>
    <definedName name="titles">#REF!</definedName>
    <definedName name="tk">[125]도로토적!#REF!</definedName>
    <definedName name="TKH">'[85]3련 BOX'!#REF!</definedName>
    <definedName name="tks">#REF!</definedName>
    <definedName name="TLFTN">#N/A</definedName>
    <definedName name="tm">[126]남평내역!#REF!</definedName>
    <definedName name="tmp" hidden="1">{#N/A,#N/A,FALSE,"회선임차현황"}</definedName>
    <definedName name="tmtc">#REF!,#REF!</definedName>
    <definedName name="tmtc2">#REF!,#REF!</definedName>
    <definedName name="TN">#REF!</definedName>
    <definedName name="TNHN">#REF!</definedName>
    <definedName name="TOB">#REF!</definedName>
    <definedName name="TOH">#REF!</definedName>
    <definedName name="TOKONG">#REF!</definedName>
    <definedName name="TOLB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WB">#REF!</definedName>
    <definedName name="TOWH">#REF!</definedName>
    <definedName name="TR_R">#REF!</definedName>
    <definedName name="TR_R1">#REF!</definedName>
    <definedName name="TR_X">#REF!</definedName>
    <definedName name="TR_X1">#REF!</definedName>
    <definedName name="TRAY">#REF!</definedName>
    <definedName name="TRAY허용전류">#REF!</definedName>
    <definedName name="TRDATA">[39]수전기기DATA!$A$65:$E$69</definedName>
    <definedName name="TS">#REF!</definedName>
    <definedName name="TSS">[97]우각부보강!#REF!</definedName>
    <definedName name="TT">#REF!</definedName>
    <definedName name="TTT">#REF!</definedName>
    <definedName name="TU">#REF!</definedName>
    <definedName name="TUR" hidden="1">[4]전기자료!$O$272:$O$341</definedName>
    <definedName name="TW">#REF!</definedName>
    <definedName name="TWW">#REF!</definedName>
    <definedName name="TYB">'[85]3련 BOX'!#REF!</definedName>
    <definedName name="TYRY" hidden="1">#REF!</definedName>
    <definedName name="U">#REF!</definedName>
    <definedName name="U4N">#REF!</definedName>
    <definedName name="U5N">#REF!</definedName>
    <definedName name="U6N">#REF!</definedName>
    <definedName name="UD">[127]교대!#REF!</definedName>
    <definedName name="UDF">'[128]견적서-을지'!#REF!</definedName>
    <definedName name="UI" hidden="1">[4]전기자료!$O$64:$O$131</definedName>
    <definedName name="UJN">#REF!</definedName>
    <definedName name="UKN">#REF!</definedName>
    <definedName name="UL">#REF!</definedName>
    <definedName name="UN">#REF!</definedName>
    <definedName name="UNIT">#REF!</definedName>
    <definedName name="UNIT_1">#REF!</definedName>
    <definedName name="UNIT_3">#REF!</definedName>
    <definedName name="UPS">[42]견적사양비교표!#REF!</definedName>
    <definedName name="UT">#REF!</definedName>
    <definedName name="uu">[129]DATA!$B$4:$F$495</definedName>
    <definedName name="UY">#REF!</definedName>
    <definedName name="U측구">#REF!</definedName>
    <definedName name="V">[130]지장물C!$H$5</definedName>
    <definedName name="VA">'[131]DATA-UPS'!$A$1:$B$25</definedName>
    <definedName name="VAFP">#REF!</definedName>
    <definedName name="Var">#REF!</definedName>
    <definedName name="VAT">#REF!</definedName>
    <definedName name="VB">#REF!</definedName>
    <definedName name="VB_1">#REF!</definedName>
    <definedName name="VB_2">'[35]IMPEADENCE MAP 취수장'!#REF!</definedName>
    <definedName name="VBOLT">[49]계화배수!#REF!</definedName>
    <definedName name="VBV">#REF!</definedName>
    <definedName name="VBVDA">[4]Sheet13!$H$2</definedName>
    <definedName name="VCBDATA">[39]수전기기DATA!$A$36:$G$61</definedName>
    <definedName name="VCR">#REF!</definedName>
    <definedName name="VDATA">#N/A</definedName>
    <definedName name="VDSVP">#REF!</definedName>
    <definedName name="VHAF">#REF!</definedName>
    <definedName name="VHFG" hidden="1">#REF!</definedName>
    <definedName name="VHMF">#REF!</definedName>
    <definedName name="VIP">[132]특별교실!Macro9</definedName>
    <definedName name="VIR">[132]!Macro7</definedName>
    <definedName name="VIS">[132]특별교실!Macro9</definedName>
    <definedName name="VMF">#REF!</definedName>
    <definedName name="VMOTOR">#REF!</definedName>
    <definedName name="VPUMP">#REF!</definedName>
    <definedName name="vsda">#REF!</definedName>
    <definedName name="VSV">#REF!</definedName>
    <definedName name="VVAFP">#REF!</definedName>
    <definedName name="VVMF">#REF!</definedName>
    <definedName name="vvv">#REF!</definedName>
    <definedName name="VVVDS">[4]간선!$G$18</definedName>
    <definedName name="VWEI">#REF!</definedName>
    <definedName name="W">#REF!</definedName>
    <definedName name="w2e3" hidden="1">{"'광피스표'!$A$3:$N$54"}</definedName>
    <definedName name="WA">#REF!</definedName>
    <definedName name="WAEGA">#REF!</definedName>
    <definedName name="WAFFWEFAFA">#REF!</definedName>
    <definedName name="WB">#REF!</definedName>
    <definedName name="WB.1">#REF!</definedName>
    <definedName name="WB.2">#REF!</definedName>
    <definedName name="WB.3">#REF!</definedName>
    <definedName name="WD">#REF!</definedName>
    <definedName name="WE">#REF!</definedName>
    <definedName name="WEFAWE">#REF!</definedName>
    <definedName name="WEGAWEG">#REF!</definedName>
    <definedName name="WEGRERG">#REF!</definedName>
    <definedName name="WEI">#REF!</definedName>
    <definedName name="WEQVNFNN">#REF!</definedName>
    <definedName name="WER" hidden="1">{"'광피스표'!$A$3:$N$54"}</definedName>
    <definedName name="WERE">[4]발전기!#REF!</definedName>
    <definedName name="werty">[133]내역!#REF!</definedName>
    <definedName name="wessdd">#REF!</definedName>
    <definedName name="WET">#REF!</definedName>
    <definedName name="WETQWER">#REF!</definedName>
    <definedName name="WEW">#REF!</definedName>
    <definedName name="WFFWWEF">#REF!</definedName>
    <definedName name="WFNTYGNRENGENWF">#REF!</definedName>
    <definedName name="WFNWN">#REF!</definedName>
    <definedName name="WFQ">#REF!</definedName>
    <definedName name="WGAEGWEF">#REF!</definedName>
    <definedName name="WGWEGW">#REF!</definedName>
    <definedName name="wh">#REF!</definedName>
    <definedName name="WH.1">#REF!</definedName>
    <definedName name="WH.2">#REF!</definedName>
    <definedName name="WH.3">#REF!</definedName>
    <definedName name="WIRE">#N/A</definedName>
    <definedName name="WIRE_1">#REF!</definedName>
    <definedName name="WIRE_3">#REF!</definedName>
    <definedName name="wjk">#REF!</definedName>
    <definedName name="wk">#REF!</definedName>
    <definedName name="wkdk">#REF!</definedName>
    <definedName name="wkjkdkd">[57]내역!#REF!</definedName>
    <definedName name="WL">#REF!</definedName>
    <definedName name="WLB">#REF!</definedName>
    <definedName name="wm.조골재1" hidden="1">{#N/A,#N/A,FALSE,"조골재"}</definedName>
    <definedName name="WN">#REF!</definedName>
    <definedName name="WON">#REF!</definedName>
    <definedName name="WQ">#REF!</definedName>
    <definedName name="wr">#REF!</definedName>
    <definedName name="wrn.2번." hidden="1">{#N/A,#N/A,FALSE,"2~8번"}</definedName>
    <definedName name="wrn.abc." hidden="1">{#N/A,#N/A,TRUE,"천상그린44PY"}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회선임차현황." hidden="1">{#N/A,#N/A,FALSE,"회선임차현황"}</definedName>
    <definedName name="WSVE">#REF!</definedName>
    <definedName name="WT">#REF!</definedName>
    <definedName name="WTA">#REF!</definedName>
    <definedName name="WTB">#REF!</definedName>
    <definedName name="WTR">[4]간선!#REF!</definedName>
    <definedName name="WW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w" localSheetId="16">#REF!</definedName>
    <definedName name="www">#REF!</definedName>
    <definedName name="W단면2차모멘트">#REF!</definedName>
    <definedName name="W단면계수">#REF!</definedName>
    <definedName name="W단면적">#REF!</definedName>
    <definedName name="w모멘트">#REF!</definedName>
    <definedName name="w유효지간">#REF!</definedName>
    <definedName name="W전단면적">#REF!</definedName>
    <definedName name="W폭">#REF!</definedName>
    <definedName name="X">#REF!</definedName>
    <definedName name="X_D">[4]발전기!#REF!</definedName>
    <definedName name="X9701D_일위대가_List">#REF!</definedName>
    <definedName name="XC" hidden="1">{"'광피스표'!$A$3:$N$54"}</definedName>
    <definedName name="XCCFD" hidden="1">{"'광피스표'!$A$3:$N$54"}</definedName>
    <definedName name="XCVBGSDFGSER" hidden="1">#REF!</definedName>
    <definedName name="xlcdfsdhodfs">#REF!</definedName>
    <definedName name="xx" hidden="1">#REF!</definedName>
    <definedName name="xxx">#REF!</definedName>
    <definedName name="XXXX">[37]입찰안!$P$3</definedName>
    <definedName name="Y">#REF!</definedName>
    <definedName name="Y6N">#REF!</definedName>
    <definedName name="YA">#REF!</definedName>
    <definedName name="YBG견적서통" hidden="1">{#N/A,#N/A,TRUE,"손익보고"}</definedName>
    <definedName name="YDJAERGZAE">#REF!</definedName>
    <definedName name="YH">'[85]3련 BOX'!#REF!</definedName>
    <definedName name="YINTNYRTNYNQ">#REF!</definedName>
    <definedName name="YN">#REF!</definedName>
    <definedName name="YN4NT">#REF!</definedName>
    <definedName name="YNKN">#REF!</definedName>
    <definedName name="YNWE">#REF!</definedName>
    <definedName name="YNY">#REF!</definedName>
    <definedName name="YRN">#REF!</definedName>
    <definedName name="YT">#REF!</definedName>
    <definedName name="YU">#REF!</definedName>
    <definedName name="YUKN">#REF!</definedName>
    <definedName name="yyy">[134]DATE!$I$24:$I$85</definedName>
    <definedName name="z" hidden="1">[135]한전납입금!#REF!</definedName>
    <definedName name="Z_BA17A728_072E_11D5_A6B5_001060902C3B_.wvu.PrintArea" localSheetId="12" hidden="1">수위계!#REF!</definedName>
    <definedName name="Z_F63BEFC4_AF85_11D2_802C_80864518D428_.wvu.PrintArea" localSheetId="5" hidden="1">'자동제어반 제조원가'!#REF!</definedName>
    <definedName name="Z_F63BEFC4_AF85_11D2_802C_80864518D428_.wvu.PrintTitles" localSheetId="5" hidden="1">'자동제어반 제조원가'!#REF!</definedName>
    <definedName name="ZA" hidden="1">{"'광피스표'!$A$3:$N$54"}</definedName>
    <definedName name="ZB">#REF!</definedName>
    <definedName name="ZB_1">#REF!</definedName>
    <definedName name="ZB_2">'[35]IMPEADENCE MAP 취수장'!#REF!</definedName>
    <definedName name="ZDVFSADF">#REF!</definedName>
    <definedName name="ZP">#REF!</definedName>
    <definedName name="zx" hidden="1">[8]노임단가!#REF!</definedName>
    <definedName name="ZXDFASDF">#REF!</definedName>
    <definedName name="zz">#REF!</definedName>
    <definedName name="zzz">#REF!</definedName>
    <definedName name="ㄱ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>#REF!</definedName>
    <definedName name="ㄱㄱㄱ">#REF!</definedName>
    <definedName name="ㄱㄱㄱㄱㄱ">#REF!</definedName>
    <definedName name="ㄱㄷ">#REF!</definedName>
    <definedName name="ㄱㄷㅅ">[136]내역!#REF!</definedName>
    <definedName name="ㄱㄷㅅㅗ">#REF!</definedName>
    <definedName name="ㄱㅈ">#REF!</definedName>
    <definedName name="ㄱㅈㅎ" hidden="1">#REF!</definedName>
    <definedName name="ㄱ주">#REF!</definedName>
    <definedName name="ㄱㅜ">#REF!</definedName>
    <definedName name="가">[137]공내역!#REF!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가">[137]공내역!#REF!</definedName>
    <definedName name="가가가고">#REF!</definedName>
    <definedName name="가격">#REF!</definedName>
    <definedName name="가격없음">[138]!가격없음</definedName>
    <definedName name="가격지움">[96]!가격지움</definedName>
    <definedName name="가격확인">[138]!가격확인</definedName>
    <definedName name="가공기초" localSheetId="16">#REF!</definedName>
    <definedName name="가공기초">#REF!</definedName>
    <definedName name="가나" hidden="1">{"'Sheet1'!$A$9:$I$36"}</definedName>
    <definedName name="가로" hidden="1">{#N/A,#N/A,FALSE,"전력간선"}</definedName>
    <definedName name="가로등">[0]!가로등</definedName>
    <definedName name="가로등기계시공" localSheetId="16">#REF!</definedName>
    <definedName name="가로등기계시공">#REF!</definedName>
    <definedName name="가로등부표1">[139]!Macro13</definedName>
    <definedName name="가로등부표2">#REF!,#REF!</definedName>
    <definedName name="가로등인공">[140]가로등!$L$37:$Z$38</definedName>
    <definedName name="가로등입력">[0]!가로등입력</definedName>
    <definedName name="가로등주">#REF!</definedName>
    <definedName name="가링">#REF!</definedName>
    <definedName name="가마니">'[141]노무,재료'!$E$5</definedName>
    <definedName name="가설경">#REF!</definedName>
    <definedName name="가설경비">#REF!</definedName>
    <definedName name="가설공사">#REF!</definedName>
    <definedName name="가설공사비">#REF!</definedName>
    <definedName name="가설노">#REF!</definedName>
    <definedName name="가설노무비">#REF!</definedName>
    <definedName name="가설도급">#REF!</definedName>
    <definedName name="가설실행">#REF!</definedName>
    <definedName name="가설재">#REF!</definedName>
    <definedName name="가설재료비">#REF!</definedName>
    <definedName name="가설총">#REF!</definedName>
    <definedName name="가제당경비">#REF!</definedName>
    <definedName name="가제당노무비">#REF!</definedName>
    <definedName name="가제당재료비">#REF!</definedName>
    <definedName name="가하라라리">#REF!</definedName>
    <definedName name="각재">#REF!</definedName>
    <definedName name="각재2">'[23]노임,재료비'!$O$15</definedName>
    <definedName name="간격1">#REF!</definedName>
    <definedName name="간격10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노">#REF!</definedName>
    <definedName name="간노율">[142]총괄표!#REF!</definedName>
    <definedName name="간접노무비">#REF!</definedName>
    <definedName name="간접노무비율">[143]요율!$F$5</definedName>
    <definedName name="간접재료비">#REF!</definedName>
    <definedName name="간지">#N/A</definedName>
    <definedName name="갈빌1호">#REF!</definedName>
    <definedName name="갈빌2호">#REF!</definedName>
    <definedName name="갈빌3호">#REF!</definedName>
    <definedName name="감리">[144]요율!$M$20</definedName>
    <definedName name="감시장치후배치도" hidden="1">{#N/A,#N/A,FALSE,"회선임차현황"}</definedName>
    <definedName name="감암기계1" hidden="1">#REF!</definedName>
    <definedName name="감암기계2" hidden="1">[145]노임단가!#REF!</definedName>
    <definedName name="감정단가">[146]보상!#REF!</definedName>
    <definedName name="갑">#REF!</definedName>
    <definedName name="갑지">#REF!</definedName>
    <definedName name="강">[0]!강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감찬">#REF!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의">#REF!</definedName>
    <definedName name="개">#REF!</definedName>
    <definedName name="개거" hidden="1">#REF!</definedName>
    <definedName name="개거130이상">#REF!</definedName>
    <definedName name="개거130이하">#REF!</definedName>
    <definedName name="개거180이상">#REF!</definedName>
    <definedName name="개거거푸집">[147]재료집계표!$P$27</definedName>
    <definedName name="개거깍기">[147]재료집계표!$P$9</definedName>
    <definedName name="개거깍기잔량">[147]재료집계표!$P$19</definedName>
    <definedName name="개거다짐">[147]재료집계표!$P$18</definedName>
    <definedName name="개거단면유용">[147]재료집계표!$P$11</definedName>
    <definedName name="개거되메움">[147]재료집계표!$P$10</definedName>
    <definedName name="개거린">[147]재료집계표!$P$25</definedName>
    <definedName name="개거마스틱">[147]재료집계표!$P$36</definedName>
    <definedName name="개거순성토">[147]재료집계표!$P$17</definedName>
    <definedName name="개거아스팔트">[147]재료집계표!$P$35</definedName>
    <definedName name="개거일래스틱">[147]재료집계표!$P$37</definedName>
    <definedName name="개거줄떼">[147]재료집계표!$P$21</definedName>
    <definedName name="개거지수판">[147]재료집계표!$P$33</definedName>
    <definedName name="개거철근">#REF!</definedName>
    <definedName name="개거철근10">#REF!</definedName>
    <definedName name="개거철근13">#REF!</definedName>
    <definedName name="개거철근16">#REF!</definedName>
    <definedName name="개거철근계">#REF!</definedName>
    <definedName name="개거취부성토">#REF!</definedName>
    <definedName name="개거콘210">[147]재료집계표!$P$23</definedName>
    <definedName name="개거터파기">#REF!</definedName>
    <definedName name="개거파이프">[147]재료집계표!$P$34</definedName>
    <definedName name="개거평떼">[147]재료집계표!$P$20</definedName>
    <definedName name="개거표토">[147]재료집계표!$P$8</definedName>
    <definedName name="개거피브시">#REF!</definedName>
    <definedName name="개거휠라">#REF!</definedName>
    <definedName name="개보수총괄" localSheetId="16">#REF!</definedName>
    <definedName name="개보수총괄">#REF!</definedName>
    <definedName name="개산분">#REF!</definedName>
    <definedName name="개소">#REF!</definedName>
    <definedName name="개수">'[148]T13(P68~72,78)'!$I$96</definedName>
    <definedName name="개요">[149]단가!$A$2:$I$505</definedName>
    <definedName name="개요1">#REF!</definedName>
    <definedName name="갯수">'[148]T13(P68~72,78)'!$I$96</definedName>
    <definedName name="갱부">#REF!</definedName>
    <definedName name="갸">[0]!갸</definedName>
    <definedName name="거더폭">#REF!</definedName>
    <definedName name="거푸경">#REF!</definedName>
    <definedName name="거푸노">#REF!</definedName>
    <definedName name="거푸재">#REF!</definedName>
    <definedName name="거푸집">#REF!</definedName>
    <definedName name="거ㅣ밈">[150]재료값!#REF!</definedName>
    <definedName name="건건">#REF!</definedName>
    <definedName name="건설기계운전기사">#REF!</definedName>
    <definedName name="건설기계운전사">56603</definedName>
    <definedName name="건설기계운전조수">#REF!</definedName>
    <definedName name="건설기계조수">43994</definedName>
    <definedName name="건설기계조장">68228</definedName>
    <definedName name="건축목공">#REF!</definedName>
    <definedName name="건축원가" hidden="1">[151]전기!$B$4:$B$163</definedName>
    <definedName name="건축입면도">BlankMacro1</definedName>
    <definedName name="건축전기">#REF!</definedName>
    <definedName name="건축전기1">#REF!</definedName>
    <definedName name="게이블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겨">[0]!겨</definedName>
    <definedName name="겨산">[152]철거산출근거!#REF!</definedName>
    <definedName name="견">#REF!,#REF!</definedName>
    <definedName name="견적">#REF!</definedName>
    <definedName name="견적가">#REF!</definedName>
    <definedName name="견적서">#REF!</definedName>
    <definedName name="견적탱크">#REF!</definedName>
    <definedName name="견출공">#REF!</definedName>
    <definedName name="결속">#REF!</definedName>
    <definedName name="결속선">#REF!</definedName>
    <definedName name="결속선2">'[23]노임,재료비'!$O$51</definedName>
    <definedName name="결정치">#REF!</definedName>
    <definedName name="경">#REF!</definedName>
    <definedName name="경계석위치조서2">#REF!</definedName>
    <definedName name="경관">#REF!</definedName>
    <definedName name="경기노임">#REF!</definedName>
    <definedName name="경단가">#REF!</definedName>
    <definedName name="경비">#REF!</definedName>
    <definedName name="경비1">#REF!</definedName>
    <definedName name="경비3">[153]배수장토목공사비!$M$190</definedName>
    <definedName name="경비금액">#REF!</definedName>
    <definedName name="경비단가">#REF!</definedName>
    <definedName name="경비율">#REF!</definedName>
    <definedName name="경암">#REF!</definedName>
    <definedName name="경유">#REF!</definedName>
    <definedName name="경유가격">#N/A</definedName>
    <definedName name="계">#REF!</definedName>
    <definedName name="계_①___⑦">#REF!</definedName>
    <definedName name="계_장_공">#REF!</definedName>
    <definedName name="계산서">#REF!</definedName>
    <definedName name="계산원당1">[154]내역!#REF!</definedName>
    <definedName name="계산조건">#REF!,#REF!</definedName>
    <definedName name="계산조건1">[139]!Macro6</definedName>
    <definedName name="계약" hidden="1">{"'Sheet1'!$A$9:$I$36"}</definedName>
    <definedName name="계약공기">#REF!</definedName>
    <definedName name="계약보증금납부서">#REF!</definedName>
    <definedName name="계약보증급">#REF!</definedName>
    <definedName name="계약서">#REF!</definedName>
    <definedName name="계장공">62012</definedName>
    <definedName name="고">[0]!고</definedName>
    <definedName name="고급기술자">[155]시중노임단가!$B$151</definedName>
    <definedName name="고급선원">#REF!</definedName>
    <definedName name="고보">#REF!</definedName>
    <definedName name="고압">#REF!</definedName>
    <definedName name="고압케이블전공">#REF!</definedName>
    <definedName name="고용보험료">[155]시중노임단가!$E$9</definedName>
    <definedName name="고용보험율">[143]요율!$E$10</definedName>
    <definedName name="고재">#REF!</definedName>
    <definedName name="고적">#REF!</definedName>
    <definedName name="고창" hidden="1">{#N/A,#N/A,FALSE,"회선임차현황"}</definedName>
    <definedName name="고창배치도" hidden="1">{#N/A,#N/A,FALSE,"회선임차현황"}</definedName>
    <definedName name="고철">#REF!</definedName>
    <definedName name="고케">#REF!</definedName>
    <definedName name="고ㅜ">#REF!</definedName>
    <definedName name="골">[156]취수탑!#REF!</definedName>
    <definedName name="골_재_대">#REF!</definedName>
    <definedName name="곱">[99]DATE!$I$24:$I$85</definedName>
    <definedName name="공">[0]!공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감비">[157]공내역!#REF!</definedName>
    <definedName name="공감비수">#REF!</definedName>
    <definedName name="공감비율">#REF!</definedName>
    <definedName name="공감비평">#REF!</definedName>
    <definedName name="공구">[0]!공구</definedName>
    <definedName name="공구및예비품">#REF!</definedName>
    <definedName name="공구손료">#REF!</definedName>
    <definedName name="공급">[84]내역!#REF!</definedName>
    <definedName name="공급가액">#REF!</definedName>
    <definedName name="공기">#REF!</definedName>
    <definedName name="공내역">[158]청천내!#REF!</definedName>
    <definedName name="공명">[159]도급예산내역서봉투!$C$5</definedName>
    <definedName name="공비">#REF!</definedName>
    <definedName name="공사감독자">#REF!</definedName>
    <definedName name="공사감리율">#REF!</definedName>
    <definedName name="공사개요1">[160]초기화면!$E$6</definedName>
    <definedName name="공사개요2">[160]초기화면!$E$7</definedName>
    <definedName name="공사개요3">[160]초기화면!$E$8</definedName>
    <definedName name="공사개요4">[160]초기화면!$E$9</definedName>
    <definedName name="공사명">#REF!</definedName>
    <definedName name="공사비">#REF!</definedName>
    <definedName name="공사비양식2">[161]사통!#REF!</definedName>
    <definedName name="공사원가">#REF!</definedName>
    <definedName name="공사원가계산서경비소계">[159]공사원가계산서!$C$22</definedName>
    <definedName name="공사원가계산서노무비">[159]공사원가계산서!$C$9</definedName>
    <definedName name="공사원가계산서재료비">[159]공사원가계산서!$C$6</definedName>
    <definedName name="공사원가명세서">#REF!</definedName>
    <definedName name="공압축3.5간재">'[162]기계경비(시간당)'!$H$248</definedName>
    <definedName name="공압축3.5노무">'[162]기계경비(시간당)'!$H$244</definedName>
    <definedName name="공압축3.5노무야간">'[162]기계경비(시간당)'!$H$245</definedName>
    <definedName name="공압축3.5손료">'[162]기계경비(시간당)'!$H$243</definedName>
    <definedName name="공압축7.1간재">'[162]기계경비(시간당)'!$H$256</definedName>
    <definedName name="공압축7.1노무">'[162]기계경비(시간당)'!$H$252</definedName>
    <definedName name="공압축7.1노무야간">'[162]기계경비(시간당)'!$H$253</definedName>
    <definedName name="공압축7.1손료">'[162]기계경비(시간당)'!$H$251</definedName>
    <definedName name="공일">#REF!</definedName>
    <definedName name="공자수">#REF!</definedName>
    <definedName name="공자평">#REF!</definedName>
    <definedName name="공정">[0]!공정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계획">#REF!</definedName>
    <definedName name="공정량">[163]운정!$B$4:$N$111</definedName>
    <definedName name="공정표">#REF!</definedName>
    <definedName name="공제">#REF!</definedName>
    <definedName name="공제길이">#REF!</definedName>
    <definedName name="공종">'[164]효성CB 1P기초'!#REF!</definedName>
    <definedName name="공지">#REF!</definedName>
    <definedName name="공통일위">#REF!</definedName>
    <definedName name="공현2교철근집계표">#REF!</definedName>
    <definedName name="관">#REF!</definedName>
    <definedName name="관_급_자_재_대">#REF!</definedName>
    <definedName name="관1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갉">#REF!,#REF!,#REF!</definedName>
    <definedName name="관경">#REF!</definedName>
    <definedName name="관공">#REF!</definedName>
    <definedName name="관공제">#REF!</definedName>
    <definedName name="관급">#REF!,#REF!,#REF!</definedName>
    <definedName name="관급1">#REF!,#REF!,#REF!</definedName>
    <definedName name="관급단가">#REF!</definedName>
    <definedName name="관급자재">#REF!,#REF!,#REF!</definedName>
    <definedName name="관급자재대">[160]관급자재!$I$5</definedName>
    <definedName name="관급자재비">#REF!</definedName>
    <definedName name="관두께">#REF!</definedName>
    <definedName name="관로연장거리">#REF!</definedName>
    <definedName name="관로조서">#REF!</definedName>
    <definedName name="관로터파기">[165]!돌아가기</definedName>
    <definedName name="관리비산출">#REF!</definedName>
    <definedName name="관리비수">#REF!</definedName>
    <definedName name="관리비율">#REF!</definedName>
    <definedName name="관리비평">#REF!</definedName>
    <definedName name="관리사산출근거">#REF!</definedName>
    <definedName name="관외경">#REF!</definedName>
    <definedName name="관정계산" localSheetId="16">#REF!</definedName>
    <definedName name="관정계산">#REF!</definedName>
    <definedName name="관정산출근거">#REF!</definedName>
    <definedName name="관정지반고">#REF!</definedName>
    <definedName name="관제원">#REF!</definedName>
    <definedName name="광">BlankMacro1</definedName>
    <definedName name="광명">#REF!</definedName>
    <definedName name="광산">[166]남평내역!#REF!</definedName>
    <definedName name="광산스크린">[166]남평내역!#REF!</definedName>
    <definedName name="교량점검등">#REF!</definedName>
    <definedName name="교육내용">[167]연결임시!#REF!</definedName>
    <definedName name="구">#REF!</definedName>
    <definedName name="구구구국" localSheetId="16">#REF!</definedName>
    <definedName name="구구구국">#REF!</definedName>
    <definedName name="구미1" hidden="1">{"'PC현황'!$A$1:$Z$29"}</definedName>
    <definedName name="구분">BlankMacro1</definedName>
    <definedName name="구분1">BlankMacro1</definedName>
    <definedName name="구산갑지" hidden="1">#REF!</definedName>
    <definedName name="구조물공">[168]내역!#REF!</definedName>
    <definedName name="구조수량집계">#REF!</definedName>
    <definedName name="구천수량이동">#REF!</definedName>
    <definedName name="구ㅗ구">#REF!</definedName>
    <definedName name="구ㅗㅜ고ㅜ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>[165]!굵기</definedName>
    <definedName name="궤도공">#REF!</definedName>
    <definedName name="규격">[99]DATE!$C$24:$C$85</definedName>
    <definedName name="규약전류">#REF!</definedName>
    <definedName name="그">[0]!그</definedName>
    <definedName name="그래픽">#REF!</definedName>
    <definedName name="그레이더3.6">#REF!</definedName>
    <definedName name="근거" localSheetId="16">#REF!</definedName>
    <definedName name="근거">#REF!</definedName>
    <definedName name="근고">#REF!</definedName>
    <definedName name="근입_TO">#REF!</definedName>
    <definedName name="근입_TO_C">#REF!</definedName>
    <definedName name="금강석">#REF!</definedName>
    <definedName name="금릉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금액">#REF!</definedName>
    <definedName name="금액확인">[96]!금액확인</definedName>
    <definedName name="금회">#REF!</definedName>
    <definedName name="급류130이하">#REF!</definedName>
    <definedName name="급류180이하">#REF!</definedName>
    <definedName name="급류거푸집">#REF!</definedName>
    <definedName name="급류곡관300">#REF!</definedName>
    <definedName name="급류기초모래">#REF!</definedName>
    <definedName name="급류되메움다짐">#REF!</definedName>
    <definedName name="급류되메움일반">#REF!</definedName>
    <definedName name="급류스크린">#REF!</definedName>
    <definedName name="급류철근10">#REF!</definedName>
    <definedName name="급류철근13">#REF!</definedName>
    <definedName name="급류철근계">#REF!</definedName>
    <definedName name="급류터파기인">#REF!</definedName>
    <definedName name="급류터파기중">#REF!</definedName>
    <definedName name="급류흄관">#REF!</definedName>
    <definedName name="급전용통신회선" hidden="1">{#N/A,#N/A,FALSE,"회선임차현황"}</definedName>
    <definedName name="기">[0]!기</definedName>
    <definedName name="기경1">#REF!</definedName>
    <definedName name="기경1.1">#REF!</definedName>
    <definedName name="기경10">#REF!</definedName>
    <definedName name="기경10.1">#REF!</definedName>
    <definedName name="기경100">#REF!</definedName>
    <definedName name="기경100.1">#REF!</definedName>
    <definedName name="기경101">#REF!</definedName>
    <definedName name="기경101.1">#REF!</definedName>
    <definedName name="기경102">#REF!</definedName>
    <definedName name="기경102.1">#REF!</definedName>
    <definedName name="기경103">#REF!</definedName>
    <definedName name="기경103.1">#REF!</definedName>
    <definedName name="기경104">#REF!</definedName>
    <definedName name="기경104.1">#REF!</definedName>
    <definedName name="기경105">#REF!</definedName>
    <definedName name="기경105.1">#REF!</definedName>
    <definedName name="기경106">#REF!</definedName>
    <definedName name="기경106.1">#REF!</definedName>
    <definedName name="기경107">#REF!</definedName>
    <definedName name="기경107.1">#REF!</definedName>
    <definedName name="기경108">#REF!</definedName>
    <definedName name="기경108.1">#REF!</definedName>
    <definedName name="기경109">#REF!</definedName>
    <definedName name="기경109.1">#REF!</definedName>
    <definedName name="기경11">#REF!</definedName>
    <definedName name="기경11.1">#REF!</definedName>
    <definedName name="기경110">#REF!</definedName>
    <definedName name="기경110.1">#REF!</definedName>
    <definedName name="기경111">#REF!</definedName>
    <definedName name="기경111.1">#REF!</definedName>
    <definedName name="기경112">#REF!</definedName>
    <definedName name="기경112.1">#REF!</definedName>
    <definedName name="기경113">#REF!</definedName>
    <definedName name="기경113.1">#REF!</definedName>
    <definedName name="기경114">#REF!</definedName>
    <definedName name="기경114.1">#REF!</definedName>
    <definedName name="기경115">#REF!</definedName>
    <definedName name="기경115.1">#REF!</definedName>
    <definedName name="기경116">#REF!</definedName>
    <definedName name="기경116.1">#REF!</definedName>
    <definedName name="기경117">#REF!</definedName>
    <definedName name="기경117.1">#REF!</definedName>
    <definedName name="기경118">#REF!</definedName>
    <definedName name="기경118.1">#REF!</definedName>
    <definedName name="기경119">#REF!</definedName>
    <definedName name="기경119.1">#REF!</definedName>
    <definedName name="기경12">#REF!</definedName>
    <definedName name="기경12.1">#REF!</definedName>
    <definedName name="기경120">#REF!</definedName>
    <definedName name="기경120.1">#REF!</definedName>
    <definedName name="기경121">#REF!</definedName>
    <definedName name="기경121.1">#REF!</definedName>
    <definedName name="기경122">#REF!</definedName>
    <definedName name="기경122.1">#REF!</definedName>
    <definedName name="기경123">#REF!</definedName>
    <definedName name="기경123.1">#REF!</definedName>
    <definedName name="기경124">#REF!</definedName>
    <definedName name="기경124.1">#REF!</definedName>
    <definedName name="기경125">#REF!</definedName>
    <definedName name="기경125.1">#REF!</definedName>
    <definedName name="기경126">#REF!</definedName>
    <definedName name="기경126.1">#REF!</definedName>
    <definedName name="기경127">#REF!</definedName>
    <definedName name="기경127.1">#REF!</definedName>
    <definedName name="기경128">#REF!</definedName>
    <definedName name="기경128.1">#REF!</definedName>
    <definedName name="기경129">#REF!</definedName>
    <definedName name="기경129.1">#REF!</definedName>
    <definedName name="기경13">#REF!</definedName>
    <definedName name="기경13.1">#REF!</definedName>
    <definedName name="기경130">#REF!</definedName>
    <definedName name="기경130.1">#REF!</definedName>
    <definedName name="기경131">#REF!</definedName>
    <definedName name="기경131.1">#REF!</definedName>
    <definedName name="기경132">#REF!</definedName>
    <definedName name="기경132.1">#REF!</definedName>
    <definedName name="기경133">#REF!</definedName>
    <definedName name="기경133.1">#REF!</definedName>
    <definedName name="기경134">#REF!</definedName>
    <definedName name="기경134.1">#REF!</definedName>
    <definedName name="기경135">#REF!</definedName>
    <definedName name="기경135.1">#REF!</definedName>
    <definedName name="기경136">#REF!</definedName>
    <definedName name="기경136.1">#REF!</definedName>
    <definedName name="기경137">#REF!</definedName>
    <definedName name="기경137.1">#REF!</definedName>
    <definedName name="기경138">#REF!</definedName>
    <definedName name="기경138.1">#REF!</definedName>
    <definedName name="기경139">#REF!</definedName>
    <definedName name="기경139.1">#REF!</definedName>
    <definedName name="기경14">#REF!</definedName>
    <definedName name="기경14.1">#REF!</definedName>
    <definedName name="기경140">#REF!</definedName>
    <definedName name="기경140.1">#REF!</definedName>
    <definedName name="기경141">#REF!</definedName>
    <definedName name="기경141.1">#REF!</definedName>
    <definedName name="기경142">#REF!</definedName>
    <definedName name="기경142.1">#REF!</definedName>
    <definedName name="기경143">#REF!</definedName>
    <definedName name="기경143.1">#REF!</definedName>
    <definedName name="기경144">#REF!</definedName>
    <definedName name="기경144.1">#REF!</definedName>
    <definedName name="기경145">#REF!</definedName>
    <definedName name="기경145.1">#REF!</definedName>
    <definedName name="기경146">#REF!</definedName>
    <definedName name="기경146.1">#REF!</definedName>
    <definedName name="기경147">#REF!</definedName>
    <definedName name="기경147.1">#REF!</definedName>
    <definedName name="기경148">#REF!</definedName>
    <definedName name="기경148.1">#REF!</definedName>
    <definedName name="기경149">#REF!</definedName>
    <definedName name="기경149.1">#REF!</definedName>
    <definedName name="기경15">#REF!</definedName>
    <definedName name="기경15.1">#REF!</definedName>
    <definedName name="기경150">#REF!</definedName>
    <definedName name="기경150.1">#REF!</definedName>
    <definedName name="기경151">#REF!</definedName>
    <definedName name="기경151.1">#REF!</definedName>
    <definedName name="기경152">#REF!</definedName>
    <definedName name="기경152.1">#REF!</definedName>
    <definedName name="기경153">#REF!</definedName>
    <definedName name="기경153.1">#REF!</definedName>
    <definedName name="기경154">#REF!</definedName>
    <definedName name="기경154.1">#REF!</definedName>
    <definedName name="기경155">#REF!</definedName>
    <definedName name="기경155.1">#REF!</definedName>
    <definedName name="기경156">#REF!</definedName>
    <definedName name="기경156.1">#REF!</definedName>
    <definedName name="기경157">#REF!</definedName>
    <definedName name="기경157.1">#REF!</definedName>
    <definedName name="기경158">#REF!</definedName>
    <definedName name="기경158.1">#REF!</definedName>
    <definedName name="기경159">#REF!</definedName>
    <definedName name="기경159.1">#REF!</definedName>
    <definedName name="기경16">#REF!</definedName>
    <definedName name="기경16.1">#REF!</definedName>
    <definedName name="기경160">#REF!</definedName>
    <definedName name="기경160.1">#REF!</definedName>
    <definedName name="기경161">#REF!</definedName>
    <definedName name="기경161.1">#REF!</definedName>
    <definedName name="기경162">#REF!</definedName>
    <definedName name="기경162.1">#REF!</definedName>
    <definedName name="기경163">#REF!</definedName>
    <definedName name="기경163.1">#REF!</definedName>
    <definedName name="기경164">#REF!</definedName>
    <definedName name="기경164.1">#REF!</definedName>
    <definedName name="기경165">#REF!</definedName>
    <definedName name="기경165.1">#REF!</definedName>
    <definedName name="기경166">#REF!</definedName>
    <definedName name="기경166.1">#REF!</definedName>
    <definedName name="기경167">#REF!</definedName>
    <definedName name="기경167.1">#REF!</definedName>
    <definedName name="기경168">#REF!</definedName>
    <definedName name="기경168.1">#REF!</definedName>
    <definedName name="기경169">#REF!</definedName>
    <definedName name="기경169.1">#REF!</definedName>
    <definedName name="기경17">#REF!</definedName>
    <definedName name="기경17.1">#REF!</definedName>
    <definedName name="기경170">#REF!</definedName>
    <definedName name="기경170.1">#REF!</definedName>
    <definedName name="기경171">#REF!</definedName>
    <definedName name="기경171.1">#REF!</definedName>
    <definedName name="기경172">#REF!</definedName>
    <definedName name="기경172.1">#REF!</definedName>
    <definedName name="기경173">#REF!</definedName>
    <definedName name="기경173.1">#REF!</definedName>
    <definedName name="기경174">#REF!</definedName>
    <definedName name="기경174.1">#REF!</definedName>
    <definedName name="기경175">#REF!</definedName>
    <definedName name="기경175.1">#REF!</definedName>
    <definedName name="기경176">#REF!</definedName>
    <definedName name="기경176.1">#REF!</definedName>
    <definedName name="기경177">#REF!</definedName>
    <definedName name="기경177.1">#REF!</definedName>
    <definedName name="기경178">#REF!</definedName>
    <definedName name="기경178.1">#REF!</definedName>
    <definedName name="기경179">#REF!</definedName>
    <definedName name="기경179.1">#REF!</definedName>
    <definedName name="기경18">#REF!</definedName>
    <definedName name="기경18.1">#REF!</definedName>
    <definedName name="기경180">#REF!</definedName>
    <definedName name="기경180.1">#REF!</definedName>
    <definedName name="기경181">#REF!</definedName>
    <definedName name="기경181.1">#REF!</definedName>
    <definedName name="기경182">#REF!</definedName>
    <definedName name="기경182.1">#REF!</definedName>
    <definedName name="기경183">#REF!</definedName>
    <definedName name="기경183.1">#REF!</definedName>
    <definedName name="기경184">#REF!</definedName>
    <definedName name="기경184.1">#REF!</definedName>
    <definedName name="기경185">#REF!</definedName>
    <definedName name="기경185.1">#REF!</definedName>
    <definedName name="기경186">#REF!</definedName>
    <definedName name="기경186.1">#REF!</definedName>
    <definedName name="기경187">#REF!</definedName>
    <definedName name="기경187.1">#REF!</definedName>
    <definedName name="기경188">#REF!</definedName>
    <definedName name="기경188.1">#REF!</definedName>
    <definedName name="기경189">#REF!</definedName>
    <definedName name="기경189.1">#REF!</definedName>
    <definedName name="기경19">#REF!</definedName>
    <definedName name="기경19.1">#REF!</definedName>
    <definedName name="기경190">#REF!</definedName>
    <definedName name="기경190.1">#REF!</definedName>
    <definedName name="기경191">#REF!</definedName>
    <definedName name="기경191.1">#REF!</definedName>
    <definedName name="기경192">#REF!</definedName>
    <definedName name="기경192.1">#REF!</definedName>
    <definedName name="기경193">#REF!</definedName>
    <definedName name="기경193.1">#REF!</definedName>
    <definedName name="기경194">#REF!</definedName>
    <definedName name="기경194.1">#REF!</definedName>
    <definedName name="기경195">#REF!</definedName>
    <definedName name="기경195.1">#REF!</definedName>
    <definedName name="기경196">#REF!</definedName>
    <definedName name="기경196.1">#REF!</definedName>
    <definedName name="기경197">#REF!</definedName>
    <definedName name="기경197.1">#REF!</definedName>
    <definedName name="기경198">#REF!</definedName>
    <definedName name="기경198.1">#REF!</definedName>
    <definedName name="기경199">#REF!</definedName>
    <definedName name="기경199.1">#REF!</definedName>
    <definedName name="기경2">#REF!</definedName>
    <definedName name="기경2.1">#REF!</definedName>
    <definedName name="기경20">#REF!</definedName>
    <definedName name="기경20.1">#REF!</definedName>
    <definedName name="기경200">#REF!</definedName>
    <definedName name="기경200.1">#REF!</definedName>
    <definedName name="기경201">#REF!</definedName>
    <definedName name="기경201.1">#REF!</definedName>
    <definedName name="기경202">#REF!</definedName>
    <definedName name="기경202.1">#REF!</definedName>
    <definedName name="기경203">#REF!</definedName>
    <definedName name="기경203.1">#REF!</definedName>
    <definedName name="기경204">#REF!</definedName>
    <definedName name="기경204.1">#REF!</definedName>
    <definedName name="기경205">#REF!</definedName>
    <definedName name="기경205.1">#REF!</definedName>
    <definedName name="기경206">#REF!</definedName>
    <definedName name="기경206.1">#REF!</definedName>
    <definedName name="기경207">#REF!</definedName>
    <definedName name="기경207.1">#REF!</definedName>
    <definedName name="기경208">#REF!</definedName>
    <definedName name="기경208.1">#REF!</definedName>
    <definedName name="기경209">#REF!</definedName>
    <definedName name="기경209.1">#REF!</definedName>
    <definedName name="기경21">#REF!</definedName>
    <definedName name="기경21.1">#REF!</definedName>
    <definedName name="기경210">#REF!</definedName>
    <definedName name="기경210.1">#REF!</definedName>
    <definedName name="기경211">#REF!</definedName>
    <definedName name="기경211.1">#REF!</definedName>
    <definedName name="기경212">#REF!</definedName>
    <definedName name="기경212.1">#REF!</definedName>
    <definedName name="기경213">#REF!</definedName>
    <definedName name="기경213.1">#REF!</definedName>
    <definedName name="기경214">#REF!</definedName>
    <definedName name="기경214.1">#REF!</definedName>
    <definedName name="기경215">#REF!</definedName>
    <definedName name="기경215.1">#REF!</definedName>
    <definedName name="기경216">#REF!</definedName>
    <definedName name="기경216.1">#REF!</definedName>
    <definedName name="기경217">#REF!</definedName>
    <definedName name="기경217.1">#REF!</definedName>
    <definedName name="기경218">#REF!</definedName>
    <definedName name="기경218.1">#REF!</definedName>
    <definedName name="기경219">#REF!</definedName>
    <definedName name="기경219.1">#REF!</definedName>
    <definedName name="기경22">#REF!</definedName>
    <definedName name="기경22.1">#REF!</definedName>
    <definedName name="기경220">#REF!</definedName>
    <definedName name="기경220.1">#REF!</definedName>
    <definedName name="기경221">#REF!</definedName>
    <definedName name="기경221.1">#REF!</definedName>
    <definedName name="기경222">#REF!</definedName>
    <definedName name="기경222.1">#REF!</definedName>
    <definedName name="기경223">#REF!</definedName>
    <definedName name="기경223.1">#REF!</definedName>
    <definedName name="기경224">#REF!</definedName>
    <definedName name="기경224.1">#REF!</definedName>
    <definedName name="기경225">#REF!</definedName>
    <definedName name="기경225.1">#REF!</definedName>
    <definedName name="기경226">#REF!</definedName>
    <definedName name="기경226.1">#REF!</definedName>
    <definedName name="기경227">#REF!</definedName>
    <definedName name="기경227.1">#REF!</definedName>
    <definedName name="기경228">#REF!</definedName>
    <definedName name="기경228.1">#REF!</definedName>
    <definedName name="기경229">#REF!</definedName>
    <definedName name="기경229.1">#REF!</definedName>
    <definedName name="기경23">#REF!</definedName>
    <definedName name="기경23.1">#REF!</definedName>
    <definedName name="기경230">#REF!</definedName>
    <definedName name="기경230.1">#REF!</definedName>
    <definedName name="기경231">#REF!</definedName>
    <definedName name="기경231.1">#REF!</definedName>
    <definedName name="기경232">#REF!</definedName>
    <definedName name="기경232.1">#REF!</definedName>
    <definedName name="기경233">#REF!</definedName>
    <definedName name="기경233.1">#REF!</definedName>
    <definedName name="기경234">#REF!</definedName>
    <definedName name="기경234.1">#REF!</definedName>
    <definedName name="기경235">#REF!</definedName>
    <definedName name="기경235.1">#REF!</definedName>
    <definedName name="기경236">#REF!</definedName>
    <definedName name="기경236.1">#REF!</definedName>
    <definedName name="기경237">#REF!</definedName>
    <definedName name="기경237.1">#REF!</definedName>
    <definedName name="기경238">#REF!</definedName>
    <definedName name="기경238.1">#REF!</definedName>
    <definedName name="기경239">#REF!</definedName>
    <definedName name="기경239.1">#REF!</definedName>
    <definedName name="기경24">#REF!</definedName>
    <definedName name="기경24.1">#REF!</definedName>
    <definedName name="기경240">#REF!</definedName>
    <definedName name="기경240.1">#REF!</definedName>
    <definedName name="기경241">#REF!</definedName>
    <definedName name="기경241.1">#REF!</definedName>
    <definedName name="기경242">#REF!</definedName>
    <definedName name="기경242.1">#REF!</definedName>
    <definedName name="기경243">#REF!</definedName>
    <definedName name="기경243.1">#REF!</definedName>
    <definedName name="기경244">#REF!</definedName>
    <definedName name="기경244.1">#REF!</definedName>
    <definedName name="기경245">#REF!</definedName>
    <definedName name="기경245.1">#REF!</definedName>
    <definedName name="기경246">#REF!</definedName>
    <definedName name="기경246.1">#REF!</definedName>
    <definedName name="기경247">#REF!</definedName>
    <definedName name="기경247.1">#REF!</definedName>
    <definedName name="기경248">#REF!</definedName>
    <definedName name="기경248.1">#REF!</definedName>
    <definedName name="기경249">#REF!</definedName>
    <definedName name="기경249.1">#REF!</definedName>
    <definedName name="기경25">#REF!</definedName>
    <definedName name="기경25.1">#REF!</definedName>
    <definedName name="기경250">#REF!</definedName>
    <definedName name="기경250.1">#REF!</definedName>
    <definedName name="기경251">#REF!</definedName>
    <definedName name="기경251.1">#REF!</definedName>
    <definedName name="기경252">#REF!</definedName>
    <definedName name="기경252.1">#REF!</definedName>
    <definedName name="기경253">#REF!</definedName>
    <definedName name="기경253.1">#REF!</definedName>
    <definedName name="기경254">#REF!</definedName>
    <definedName name="기경254.1">#REF!</definedName>
    <definedName name="기경255">#REF!</definedName>
    <definedName name="기경255.1">#REF!</definedName>
    <definedName name="기경256">#REF!</definedName>
    <definedName name="기경256.1">#REF!</definedName>
    <definedName name="기경257">#REF!</definedName>
    <definedName name="기경257.1">#REF!</definedName>
    <definedName name="기경258">#REF!</definedName>
    <definedName name="기경258.1">#REF!</definedName>
    <definedName name="기경259">#REF!</definedName>
    <definedName name="기경259.1">#REF!</definedName>
    <definedName name="기경26">#REF!</definedName>
    <definedName name="기경26.1">#REF!</definedName>
    <definedName name="기경260">#REF!</definedName>
    <definedName name="기경260.1">#REF!</definedName>
    <definedName name="기경261">#REF!</definedName>
    <definedName name="기경261.1">#REF!</definedName>
    <definedName name="기경262">#REF!</definedName>
    <definedName name="기경262.1">#REF!</definedName>
    <definedName name="기경263">#REF!</definedName>
    <definedName name="기경263.1">#REF!</definedName>
    <definedName name="기경264">#REF!</definedName>
    <definedName name="기경264.1">#REF!</definedName>
    <definedName name="기경265">#REF!</definedName>
    <definedName name="기경265.1">#REF!</definedName>
    <definedName name="기경266">#REF!</definedName>
    <definedName name="기경266.1">#REF!</definedName>
    <definedName name="기경267">#REF!</definedName>
    <definedName name="기경267.1">#REF!</definedName>
    <definedName name="기경268">#REF!</definedName>
    <definedName name="기경268.1">#REF!</definedName>
    <definedName name="기경269">#REF!</definedName>
    <definedName name="기경269.1">#REF!</definedName>
    <definedName name="기경27">#REF!</definedName>
    <definedName name="기경27.1">#REF!</definedName>
    <definedName name="기경270">#REF!</definedName>
    <definedName name="기경270.1">#REF!</definedName>
    <definedName name="기경271">#REF!</definedName>
    <definedName name="기경271.1">#REF!</definedName>
    <definedName name="기경272">#REF!</definedName>
    <definedName name="기경272.1">#REF!</definedName>
    <definedName name="기경273">#REF!</definedName>
    <definedName name="기경273.1">#REF!</definedName>
    <definedName name="기경274">#REF!</definedName>
    <definedName name="기경274.1">#REF!</definedName>
    <definedName name="기경275">#REF!</definedName>
    <definedName name="기경275.1">#REF!</definedName>
    <definedName name="기경276">#REF!</definedName>
    <definedName name="기경276.1">#REF!</definedName>
    <definedName name="기경277">#REF!</definedName>
    <definedName name="기경277.1">#REF!</definedName>
    <definedName name="기경278">#REF!</definedName>
    <definedName name="기경278.1">#REF!</definedName>
    <definedName name="기경279">#REF!</definedName>
    <definedName name="기경279.1">#REF!</definedName>
    <definedName name="기경28">#REF!</definedName>
    <definedName name="기경28.1">#REF!</definedName>
    <definedName name="기경280">#REF!</definedName>
    <definedName name="기경280.1">#REF!</definedName>
    <definedName name="기경281">#REF!</definedName>
    <definedName name="기경281.1">#REF!</definedName>
    <definedName name="기경282">#REF!</definedName>
    <definedName name="기경282.1">#REF!</definedName>
    <definedName name="기경283">#REF!</definedName>
    <definedName name="기경283.1">#REF!</definedName>
    <definedName name="기경284">#REF!</definedName>
    <definedName name="기경284.1">#REF!</definedName>
    <definedName name="기경285">#REF!</definedName>
    <definedName name="기경285.1">#REF!</definedName>
    <definedName name="기경286">#REF!</definedName>
    <definedName name="기경286.1">#REF!</definedName>
    <definedName name="기경287">#REF!</definedName>
    <definedName name="기경287.1">#REF!</definedName>
    <definedName name="기경288">#REF!</definedName>
    <definedName name="기경288.1">#REF!</definedName>
    <definedName name="기경289">#REF!</definedName>
    <definedName name="기경289.1">#REF!</definedName>
    <definedName name="기경29">#REF!</definedName>
    <definedName name="기경29.1">#REF!</definedName>
    <definedName name="기경290">#REF!</definedName>
    <definedName name="기경290.1">#REF!</definedName>
    <definedName name="기경291">#REF!</definedName>
    <definedName name="기경291.1">#REF!</definedName>
    <definedName name="기경292">#REF!</definedName>
    <definedName name="기경292.1">#REF!</definedName>
    <definedName name="기경293">#REF!</definedName>
    <definedName name="기경293.1">#REF!</definedName>
    <definedName name="기경294">#REF!</definedName>
    <definedName name="기경294.1">#REF!</definedName>
    <definedName name="기경295">#REF!</definedName>
    <definedName name="기경295.1">#REF!</definedName>
    <definedName name="기경296">#REF!</definedName>
    <definedName name="기경296.1">#REF!</definedName>
    <definedName name="기경297">#REF!</definedName>
    <definedName name="기경297.1">#REF!</definedName>
    <definedName name="기경298">#REF!</definedName>
    <definedName name="기경298.1">#REF!</definedName>
    <definedName name="기경299">#REF!</definedName>
    <definedName name="기경299.1">#REF!</definedName>
    <definedName name="기경3">#REF!</definedName>
    <definedName name="기경3.1">#REF!</definedName>
    <definedName name="기경30">#REF!</definedName>
    <definedName name="기경30.1">#REF!</definedName>
    <definedName name="기경300">#REF!</definedName>
    <definedName name="기경300.1">#REF!</definedName>
    <definedName name="기경301">#REF!</definedName>
    <definedName name="기경301.1">#REF!</definedName>
    <definedName name="기경302">#REF!</definedName>
    <definedName name="기경302.1">#REF!</definedName>
    <definedName name="기경303">#REF!</definedName>
    <definedName name="기경303.1">#REF!</definedName>
    <definedName name="기경304">#REF!</definedName>
    <definedName name="기경304.1">#REF!</definedName>
    <definedName name="기경305">#REF!</definedName>
    <definedName name="기경305.1">#REF!</definedName>
    <definedName name="기경306">#REF!</definedName>
    <definedName name="기경306.1">#REF!</definedName>
    <definedName name="기경307">#REF!</definedName>
    <definedName name="기경307.1">#REF!</definedName>
    <definedName name="기경308">#REF!</definedName>
    <definedName name="기경308.1">#REF!</definedName>
    <definedName name="기경309">#REF!</definedName>
    <definedName name="기경309.1">#REF!</definedName>
    <definedName name="기경31">#REF!</definedName>
    <definedName name="기경31.1">#REF!</definedName>
    <definedName name="기경310">#REF!</definedName>
    <definedName name="기경310.1">#REF!</definedName>
    <definedName name="기경311">#REF!</definedName>
    <definedName name="기경311.1">#REF!</definedName>
    <definedName name="기경312">#REF!</definedName>
    <definedName name="기경312.1">#REF!</definedName>
    <definedName name="기경313">#REF!</definedName>
    <definedName name="기경313.1">#REF!</definedName>
    <definedName name="기경314">#REF!</definedName>
    <definedName name="기경314.1">#REF!</definedName>
    <definedName name="기경315">#REF!</definedName>
    <definedName name="기경315.1">#REF!</definedName>
    <definedName name="기경316">#REF!</definedName>
    <definedName name="기경316.1">#REF!</definedName>
    <definedName name="기경317">#REF!</definedName>
    <definedName name="기경317.1">#REF!</definedName>
    <definedName name="기경318">#REF!</definedName>
    <definedName name="기경318.1">#REF!</definedName>
    <definedName name="기경319">#REF!</definedName>
    <definedName name="기경319.1">#REF!</definedName>
    <definedName name="기경32">#REF!</definedName>
    <definedName name="기경32.1">#REF!</definedName>
    <definedName name="기경320">#REF!</definedName>
    <definedName name="기경320.1">#REF!</definedName>
    <definedName name="기경321">#REF!</definedName>
    <definedName name="기경321.1">#REF!</definedName>
    <definedName name="기경322">#REF!</definedName>
    <definedName name="기경322.1">#REF!</definedName>
    <definedName name="기경323">#REF!</definedName>
    <definedName name="기경323.1">#REF!</definedName>
    <definedName name="기경324">#REF!</definedName>
    <definedName name="기경324.1">#REF!</definedName>
    <definedName name="기경325">#REF!</definedName>
    <definedName name="기경325.1">#REF!</definedName>
    <definedName name="기경326">#REF!</definedName>
    <definedName name="기경326.1">#REF!</definedName>
    <definedName name="기경327">#REF!</definedName>
    <definedName name="기경327.1">#REF!</definedName>
    <definedName name="기경328">#REF!</definedName>
    <definedName name="기경328.1">#REF!</definedName>
    <definedName name="기경329">#REF!</definedName>
    <definedName name="기경329.1">#REF!</definedName>
    <definedName name="기경33">#REF!</definedName>
    <definedName name="기경33.1">#REF!</definedName>
    <definedName name="기경330">#REF!</definedName>
    <definedName name="기경330.1">#REF!</definedName>
    <definedName name="기경331">#REF!</definedName>
    <definedName name="기경331.1">#REF!</definedName>
    <definedName name="기경332">#REF!</definedName>
    <definedName name="기경332.1">#REF!</definedName>
    <definedName name="기경333">#REF!</definedName>
    <definedName name="기경333.1">#REF!</definedName>
    <definedName name="기경334">#REF!</definedName>
    <definedName name="기경334.1">#REF!</definedName>
    <definedName name="기경335">#REF!</definedName>
    <definedName name="기경335.1">#REF!</definedName>
    <definedName name="기경336">#REF!</definedName>
    <definedName name="기경336.1">#REF!</definedName>
    <definedName name="기경337">#REF!</definedName>
    <definedName name="기경337.1">#REF!</definedName>
    <definedName name="기경338">#REF!</definedName>
    <definedName name="기경338.1">#REF!</definedName>
    <definedName name="기경339">#REF!</definedName>
    <definedName name="기경339.1">#REF!</definedName>
    <definedName name="기경34">#REF!</definedName>
    <definedName name="기경34.1">#REF!</definedName>
    <definedName name="기경340">#REF!</definedName>
    <definedName name="기경340.1">#REF!</definedName>
    <definedName name="기경341">#REF!</definedName>
    <definedName name="기경341.1">#REF!</definedName>
    <definedName name="기경342">#REF!</definedName>
    <definedName name="기경342.1">#REF!</definedName>
    <definedName name="기경343">#REF!</definedName>
    <definedName name="기경343.1">#REF!</definedName>
    <definedName name="기경344">#REF!</definedName>
    <definedName name="기경344.1">#REF!</definedName>
    <definedName name="기경345">#REF!</definedName>
    <definedName name="기경345.1">#REF!</definedName>
    <definedName name="기경346">#REF!</definedName>
    <definedName name="기경346.1">#REF!</definedName>
    <definedName name="기경347">#REF!</definedName>
    <definedName name="기경347.1">#REF!</definedName>
    <definedName name="기경348">#REF!</definedName>
    <definedName name="기경348.1">#REF!</definedName>
    <definedName name="기경349">#REF!</definedName>
    <definedName name="기경349.1">#REF!</definedName>
    <definedName name="기경35">#REF!</definedName>
    <definedName name="기경35.1">#REF!</definedName>
    <definedName name="기경350">#REF!</definedName>
    <definedName name="기경350.1">#REF!</definedName>
    <definedName name="기경351">#REF!</definedName>
    <definedName name="기경351.1">#REF!</definedName>
    <definedName name="기경352">#REF!</definedName>
    <definedName name="기경352.1">#REF!</definedName>
    <definedName name="기경353">#REF!</definedName>
    <definedName name="기경353.1">#REF!</definedName>
    <definedName name="기경354">#REF!</definedName>
    <definedName name="기경354.1">#REF!</definedName>
    <definedName name="기경355">#REF!</definedName>
    <definedName name="기경355.1">#REF!</definedName>
    <definedName name="기경356">#REF!</definedName>
    <definedName name="기경356.1">#REF!</definedName>
    <definedName name="기경357">#REF!</definedName>
    <definedName name="기경357.1">#REF!</definedName>
    <definedName name="기경358">#REF!</definedName>
    <definedName name="기경358.1">#REF!</definedName>
    <definedName name="기경359">#REF!</definedName>
    <definedName name="기경359.1">#REF!</definedName>
    <definedName name="기경36">#REF!</definedName>
    <definedName name="기경36.1">#REF!</definedName>
    <definedName name="기경360">#REF!</definedName>
    <definedName name="기경360.1">#REF!</definedName>
    <definedName name="기경361">#REF!</definedName>
    <definedName name="기경361.1">#REF!</definedName>
    <definedName name="기경362">#REF!</definedName>
    <definedName name="기경362.1">#REF!</definedName>
    <definedName name="기경363">#REF!</definedName>
    <definedName name="기경363.1">#REF!</definedName>
    <definedName name="기경364">#REF!</definedName>
    <definedName name="기경364.1">#REF!</definedName>
    <definedName name="기경365">#REF!</definedName>
    <definedName name="기경365.1">#REF!</definedName>
    <definedName name="기경366">#REF!</definedName>
    <definedName name="기경366.1">#REF!</definedName>
    <definedName name="기경367">#REF!</definedName>
    <definedName name="기경367.1">#REF!</definedName>
    <definedName name="기경368">#REF!</definedName>
    <definedName name="기경368.1">#REF!</definedName>
    <definedName name="기경369">#REF!</definedName>
    <definedName name="기경369.1">#REF!</definedName>
    <definedName name="기경37">#REF!</definedName>
    <definedName name="기경37.1">#REF!</definedName>
    <definedName name="기경370">#REF!</definedName>
    <definedName name="기경370.1">#REF!</definedName>
    <definedName name="기경371">#REF!</definedName>
    <definedName name="기경371.1">#REF!</definedName>
    <definedName name="기경372">#REF!</definedName>
    <definedName name="기경372.1">#REF!</definedName>
    <definedName name="기경373">#REF!</definedName>
    <definedName name="기경373.1">#REF!</definedName>
    <definedName name="기경374">#REF!</definedName>
    <definedName name="기경374.1">#REF!</definedName>
    <definedName name="기경375">#REF!</definedName>
    <definedName name="기경375.1">#REF!</definedName>
    <definedName name="기경376">#REF!</definedName>
    <definedName name="기경376.1">#REF!</definedName>
    <definedName name="기경377">#REF!</definedName>
    <definedName name="기경377.1">#REF!</definedName>
    <definedName name="기경378">#REF!</definedName>
    <definedName name="기경378.1">#REF!</definedName>
    <definedName name="기경379">#REF!</definedName>
    <definedName name="기경379.1">#REF!</definedName>
    <definedName name="기경38">#REF!</definedName>
    <definedName name="기경38.1">#REF!</definedName>
    <definedName name="기경380">#REF!</definedName>
    <definedName name="기경380.1">#REF!</definedName>
    <definedName name="기경381">#REF!</definedName>
    <definedName name="기경381.1">#REF!</definedName>
    <definedName name="기경382">#REF!</definedName>
    <definedName name="기경382.1">#REF!</definedName>
    <definedName name="기경383">#REF!</definedName>
    <definedName name="기경383.1">#REF!</definedName>
    <definedName name="기경384">#REF!</definedName>
    <definedName name="기경384.1">#REF!</definedName>
    <definedName name="기경385">#REF!</definedName>
    <definedName name="기경385.1">#REF!</definedName>
    <definedName name="기경386">#REF!</definedName>
    <definedName name="기경386.1">#REF!</definedName>
    <definedName name="기경387">#REF!</definedName>
    <definedName name="기경387.1">#REF!</definedName>
    <definedName name="기경388">#REF!</definedName>
    <definedName name="기경388.1">#REF!</definedName>
    <definedName name="기경389">#REF!</definedName>
    <definedName name="기경389.1">#REF!</definedName>
    <definedName name="기경39">#REF!</definedName>
    <definedName name="기경39.1">#REF!</definedName>
    <definedName name="기경390">#REF!</definedName>
    <definedName name="기경390.1">#REF!</definedName>
    <definedName name="기경391">#REF!</definedName>
    <definedName name="기경391.1">#REF!</definedName>
    <definedName name="기경392">#REF!</definedName>
    <definedName name="기경392.1">#REF!</definedName>
    <definedName name="기경393">#REF!</definedName>
    <definedName name="기경393.1">#REF!</definedName>
    <definedName name="기경394">#REF!</definedName>
    <definedName name="기경394.1">#REF!</definedName>
    <definedName name="기경395">#REF!</definedName>
    <definedName name="기경395.1">#REF!</definedName>
    <definedName name="기경396">#REF!</definedName>
    <definedName name="기경396.1">#REF!</definedName>
    <definedName name="기경397">#REF!</definedName>
    <definedName name="기경397.1">#REF!</definedName>
    <definedName name="기경398">#REF!</definedName>
    <definedName name="기경398.1">#REF!</definedName>
    <definedName name="기경399">#REF!</definedName>
    <definedName name="기경399.1">#REF!</definedName>
    <definedName name="기경4">#REF!</definedName>
    <definedName name="기경4.1">#REF!</definedName>
    <definedName name="기경40">#REF!</definedName>
    <definedName name="기경40.1">#REF!</definedName>
    <definedName name="기경400">#REF!</definedName>
    <definedName name="기경400.1">#REF!</definedName>
    <definedName name="기경401">#REF!</definedName>
    <definedName name="기경401.1">#REF!</definedName>
    <definedName name="기경402">#REF!</definedName>
    <definedName name="기경402.1">#REF!</definedName>
    <definedName name="기경403">#REF!</definedName>
    <definedName name="기경403.1">#REF!</definedName>
    <definedName name="기경404">#REF!</definedName>
    <definedName name="기경404.1">#REF!</definedName>
    <definedName name="기경405">#REF!</definedName>
    <definedName name="기경405.1">#REF!</definedName>
    <definedName name="기경406">#REF!</definedName>
    <definedName name="기경406.1">#REF!</definedName>
    <definedName name="기경407">#REF!</definedName>
    <definedName name="기경407.1">#REF!</definedName>
    <definedName name="기경408">#REF!</definedName>
    <definedName name="기경408.1">#REF!</definedName>
    <definedName name="기경409">#REF!</definedName>
    <definedName name="기경409.1">#REF!</definedName>
    <definedName name="기경41">#REF!</definedName>
    <definedName name="기경41.1">#REF!</definedName>
    <definedName name="기경410">#REF!</definedName>
    <definedName name="기경410.1">#REF!</definedName>
    <definedName name="기경411">#REF!</definedName>
    <definedName name="기경411.1">#REF!</definedName>
    <definedName name="기경412">#REF!</definedName>
    <definedName name="기경412.1">#REF!</definedName>
    <definedName name="기경413">#REF!</definedName>
    <definedName name="기경413.1">#REF!</definedName>
    <definedName name="기경414">#REF!</definedName>
    <definedName name="기경414.1">#REF!</definedName>
    <definedName name="기경415">#REF!</definedName>
    <definedName name="기경415.1">#REF!</definedName>
    <definedName name="기경416">#REF!</definedName>
    <definedName name="기경416.1">#REF!</definedName>
    <definedName name="기경417">#REF!</definedName>
    <definedName name="기경417.1">#REF!</definedName>
    <definedName name="기경418">#REF!</definedName>
    <definedName name="기경418.1">#REF!</definedName>
    <definedName name="기경419">#REF!</definedName>
    <definedName name="기경419.1">#REF!</definedName>
    <definedName name="기경42">#REF!</definedName>
    <definedName name="기경42.1">#REF!</definedName>
    <definedName name="기경420">#REF!</definedName>
    <definedName name="기경420.1">#REF!</definedName>
    <definedName name="기경421">#REF!</definedName>
    <definedName name="기경421.1">#REF!</definedName>
    <definedName name="기경422">#REF!</definedName>
    <definedName name="기경422.1">#REF!</definedName>
    <definedName name="기경423">#REF!</definedName>
    <definedName name="기경423.1">#REF!</definedName>
    <definedName name="기경424">#REF!</definedName>
    <definedName name="기경424.1">#REF!</definedName>
    <definedName name="기경425">#REF!</definedName>
    <definedName name="기경425.1">#REF!</definedName>
    <definedName name="기경426">#REF!</definedName>
    <definedName name="기경426.1">#REF!</definedName>
    <definedName name="기경427">#REF!</definedName>
    <definedName name="기경427.1">#REF!</definedName>
    <definedName name="기경428">#REF!</definedName>
    <definedName name="기경428.1">#REF!</definedName>
    <definedName name="기경429">#REF!</definedName>
    <definedName name="기경429.1">#REF!</definedName>
    <definedName name="기경43">#REF!</definedName>
    <definedName name="기경43.1">#REF!</definedName>
    <definedName name="기경430">#REF!</definedName>
    <definedName name="기경430.1">#REF!</definedName>
    <definedName name="기경431">#REF!</definedName>
    <definedName name="기경431.1">#REF!</definedName>
    <definedName name="기경432">#REF!</definedName>
    <definedName name="기경432.1">#REF!</definedName>
    <definedName name="기경433">#REF!</definedName>
    <definedName name="기경433.1">#REF!</definedName>
    <definedName name="기경434">#REF!</definedName>
    <definedName name="기경434.1">#REF!</definedName>
    <definedName name="기경435">#REF!</definedName>
    <definedName name="기경435.1">#REF!</definedName>
    <definedName name="기경436">#REF!</definedName>
    <definedName name="기경436.1">#REF!</definedName>
    <definedName name="기경437">#REF!</definedName>
    <definedName name="기경437.1">#REF!</definedName>
    <definedName name="기경438">#REF!</definedName>
    <definedName name="기경438.1">#REF!</definedName>
    <definedName name="기경439">#REF!</definedName>
    <definedName name="기경439.1">#REF!</definedName>
    <definedName name="기경44">#REF!</definedName>
    <definedName name="기경44.1">#REF!</definedName>
    <definedName name="기경440">#REF!</definedName>
    <definedName name="기경440.1">#REF!</definedName>
    <definedName name="기경441">#REF!</definedName>
    <definedName name="기경441.1">#REF!</definedName>
    <definedName name="기경442">#REF!</definedName>
    <definedName name="기경442.1">#REF!</definedName>
    <definedName name="기경443">#REF!</definedName>
    <definedName name="기경443.1">#REF!</definedName>
    <definedName name="기경444">#REF!</definedName>
    <definedName name="기경444.1">#REF!</definedName>
    <definedName name="기경445">#REF!</definedName>
    <definedName name="기경445.1">#REF!</definedName>
    <definedName name="기경446">#REF!</definedName>
    <definedName name="기경446.1">#REF!</definedName>
    <definedName name="기경447">#REF!</definedName>
    <definedName name="기경447.1">#REF!</definedName>
    <definedName name="기경448">#REF!</definedName>
    <definedName name="기경448.1">#REF!</definedName>
    <definedName name="기경449">#REF!</definedName>
    <definedName name="기경449.1">#REF!</definedName>
    <definedName name="기경45">#REF!</definedName>
    <definedName name="기경45.1">#REF!</definedName>
    <definedName name="기경450">#REF!</definedName>
    <definedName name="기경450.1">#REF!</definedName>
    <definedName name="기경451">#REF!</definedName>
    <definedName name="기경451.1">#REF!</definedName>
    <definedName name="기경452">#REF!</definedName>
    <definedName name="기경452.1">#REF!</definedName>
    <definedName name="기경453">#REF!</definedName>
    <definedName name="기경453.1">#REF!</definedName>
    <definedName name="기경454">#REF!</definedName>
    <definedName name="기경454.1">#REF!</definedName>
    <definedName name="기경455">#REF!</definedName>
    <definedName name="기경455.1">#REF!</definedName>
    <definedName name="기경456">#REF!</definedName>
    <definedName name="기경456.1">#REF!</definedName>
    <definedName name="기경457">#REF!</definedName>
    <definedName name="기경457.1">#REF!</definedName>
    <definedName name="기경458">#REF!</definedName>
    <definedName name="기경458.1">#REF!</definedName>
    <definedName name="기경459">#REF!</definedName>
    <definedName name="기경459.1">#REF!</definedName>
    <definedName name="기경46">#REF!</definedName>
    <definedName name="기경46.1">#REF!</definedName>
    <definedName name="기경460">#REF!</definedName>
    <definedName name="기경460.1">#REF!</definedName>
    <definedName name="기경461">#REF!</definedName>
    <definedName name="기경461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3">#REF!</definedName>
    <definedName name="기경53.1">#REF!</definedName>
    <definedName name="기경54">#REF!</definedName>
    <definedName name="기경54.1">#REF!</definedName>
    <definedName name="기경55">#REF!</definedName>
    <definedName name="기경55.1">#REF!</definedName>
    <definedName name="기경56">#REF!</definedName>
    <definedName name="기경56.1">#REF!</definedName>
    <definedName name="기경57">#REF!</definedName>
    <definedName name="기경57.1">#REF!</definedName>
    <definedName name="기경58">#REF!</definedName>
    <definedName name="기경58.1">#REF!</definedName>
    <definedName name="기경59">#REF!</definedName>
    <definedName name="기경59.1">#REF!</definedName>
    <definedName name="기경6">#REF!</definedName>
    <definedName name="기경6.1">#REF!</definedName>
    <definedName name="기경60">#REF!</definedName>
    <definedName name="기경60.1">#REF!</definedName>
    <definedName name="기경61">#REF!</definedName>
    <definedName name="기경61.1">#REF!</definedName>
    <definedName name="기경62">#REF!</definedName>
    <definedName name="기경62.1">#REF!</definedName>
    <definedName name="기경63">#REF!</definedName>
    <definedName name="기경63.1">#REF!</definedName>
    <definedName name="기경64">#REF!</definedName>
    <definedName name="기경64.1">#REF!</definedName>
    <definedName name="기경65">#REF!</definedName>
    <definedName name="기경65.1">#REF!</definedName>
    <definedName name="기경66">#REF!</definedName>
    <definedName name="기경66.1">#REF!</definedName>
    <definedName name="기경67">#REF!</definedName>
    <definedName name="기경67.1">#REF!</definedName>
    <definedName name="기경68">#REF!</definedName>
    <definedName name="기경68.1">#REF!</definedName>
    <definedName name="기경69">#REF!</definedName>
    <definedName name="기경69.1">#REF!</definedName>
    <definedName name="기경7">#REF!</definedName>
    <definedName name="기경7.1">#REF!</definedName>
    <definedName name="기경70">#REF!</definedName>
    <definedName name="기경70.1">#REF!</definedName>
    <definedName name="기경71">#REF!</definedName>
    <definedName name="기경71.1">#REF!</definedName>
    <definedName name="기경72">#REF!</definedName>
    <definedName name="기경72.1">#REF!</definedName>
    <definedName name="기경73">#REF!</definedName>
    <definedName name="기경73.1">#REF!</definedName>
    <definedName name="기경74">#REF!</definedName>
    <definedName name="기경74.1">#REF!</definedName>
    <definedName name="기경75">#REF!</definedName>
    <definedName name="기경75.1">#REF!</definedName>
    <definedName name="기경76">#REF!</definedName>
    <definedName name="기경76.1">#REF!</definedName>
    <definedName name="기경77">#REF!</definedName>
    <definedName name="기경77.1">#REF!</definedName>
    <definedName name="기경78">#REF!</definedName>
    <definedName name="기경78.1">#REF!</definedName>
    <definedName name="기경79">#REF!</definedName>
    <definedName name="기경79.1">#REF!</definedName>
    <definedName name="기경8">#REF!</definedName>
    <definedName name="기경8.1">#REF!</definedName>
    <definedName name="기경80">#REF!</definedName>
    <definedName name="기경80.1">#REF!</definedName>
    <definedName name="기경81">#REF!</definedName>
    <definedName name="기경81.1">#REF!</definedName>
    <definedName name="기경82">#REF!</definedName>
    <definedName name="기경82.1">#REF!</definedName>
    <definedName name="기경83">#REF!</definedName>
    <definedName name="기경83.1">#REF!</definedName>
    <definedName name="기경84">#REF!</definedName>
    <definedName name="기경84.1">#REF!</definedName>
    <definedName name="기경85">#REF!</definedName>
    <definedName name="기경85.1">#REF!</definedName>
    <definedName name="기경86">#REF!</definedName>
    <definedName name="기경86.1">#REF!</definedName>
    <definedName name="기경87">#REF!</definedName>
    <definedName name="기경87.1">#REF!</definedName>
    <definedName name="기경88">#REF!</definedName>
    <definedName name="기경88.1">#REF!</definedName>
    <definedName name="기경89">#REF!</definedName>
    <definedName name="기경89.1">#REF!</definedName>
    <definedName name="기경9">#REF!</definedName>
    <definedName name="기경9.1">#REF!</definedName>
    <definedName name="기경90">#REF!</definedName>
    <definedName name="기경90.1">#REF!</definedName>
    <definedName name="기경91">#REF!</definedName>
    <definedName name="기경91.1">#REF!</definedName>
    <definedName name="기경92">#REF!</definedName>
    <definedName name="기경92.1">#REF!</definedName>
    <definedName name="기경93">#REF!</definedName>
    <definedName name="기경93.1">#REF!</definedName>
    <definedName name="기경94">#REF!</definedName>
    <definedName name="기경94.1">#REF!</definedName>
    <definedName name="기경95">#REF!</definedName>
    <definedName name="기경95.1">#REF!</definedName>
    <definedName name="기경96">#REF!</definedName>
    <definedName name="기경96.1">#REF!</definedName>
    <definedName name="기경97">#REF!</definedName>
    <definedName name="기경97.1">#REF!</definedName>
    <definedName name="기경98">#REF!</definedName>
    <definedName name="기경98.1">#REF!</definedName>
    <definedName name="기경99">#REF!</definedName>
    <definedName name="기경99.1">#REF!</definedName>
    <definedName name="기계">#REF!</definedName>
    <definedName name="기계3">BlankMacro1</definedName>
    <definedName name="기계경비1">#REF!</definedName>
    <definedName name="기계경비산출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계경비총괄표1">#REF!</definedName>
    <definedName name="기계공">#REF!</definedName>
    <definedName name="기계설치공">57749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운전사">#REF!</definedName>
    <definedName name="기계조수">#REF!</definedName>
    <definedName name="기계조장">#REF!</definedName>
    <definedName name="기계중계펌프내역">#REF!</definedName>
    <definedName name="기계총괄">#REF!</definedName>
    <definedName name="기기">'[169]2000년1차'!#REF!</definedName>
    <definedName name="기기설치">#REF!</definedName>
    <definedName name="기기신설">#REF!</definedName>
    <definedName name="기기자재">#REF!</definedName>
    <definedName name="기기철거">#REF!</definedName>
    <definedName name="기노1">#REF!</definedName>
    <definedName name="기노1.1">#REF!</definedName>
    <definedName name="기노10">#REF!</definedName>
    <definedName name="기노10.1">#REF!</definedName>
    <definedName name="기노100">#REF!</definedName>
    <definedName name="기노100.1">#REF!</definedName>
    <definedName name="기노101">#REF!</definedName>
    <definedName name="기노101.1">#REF!</definedName>
    <definedName name="기노102">#REF!</definedName>
    <definedName name="기노102.1">#REF!</definedName>
    <definedName name="기노103">#REF!</definedName>
    <definedName name="기노103.1">#REF!</definedName>
    <definedName name="기노104">#REF!</definedName>
    <definedName name="기노104.1">#REF!</definedName>
    <definedName name="기노105">#REF!</definedName>
    <definedName name="기노105.1">#REF!</definedName>
    <definedName name="기노106">#REF!</definedName>
    <definedName name="기노106.1">#REF!</definedName>
    <definedName name="기노107">#REF!</definedName>
    <definedName name="기노107.1">#REF!</definedName>
    <definedName name="기노108">#REF!</definedName>
    <definedName name="기노108.1">#REF!</definedName>
    <definedName name="기노109">#REF!</definedName>
    <definedName name="기노109.1">#REF!</definedName>
    <definedName name="기노11">#REF!</definedName>
    <definedName name="기노11.1">#REF!</definedName>
    <definedName name="기노110">#REF!</definedName>
    <definedName name="기노110.1">#REF!</definedName>
    <definedName name="기노111">#REF!</definedName>
    <definedName name="기노111.1">#REF!</definedName>
    <definedName name="기노112">#REF!</definedName>
    <definedName name="기노112.1">#REF!</definedName>
    <definedName name="기노113">#REF!</definedName>
    <definedName name="기노113.1">#REF!</definedName>
    <definedName name="기노114">#REF!</definedName>
    <definedName name="기노114.1">#REF!</definedName>
    <definedName name="기노115">#REF!</definedName>
    <definedName name="기노115.1">#REF!</definedName>
    <definedName name="기노116">#REF!</definedName>
    <definedName name="기노116.1">#REF!</definedName>
    <definedName name="기노117">#REF!</definedName>
    <definedName name="기노117.1">#REF!</definedName>
    <definedName name="기노118">#REF!</definedName>
    <definedName name="기노118.1">#REF!</definedName>
    <definedName name="기노119">#REF!</definedName>
    <definedName name="기노119.1">#REF!</definedName>
    <definedName name="기노12">#REF!</definedName>
    <definedName name="기노12.1">#REF!</definedName>
    <definedName name="기노120">#REF!</definedName>
    <definedName name="기노120.1">#REF!</definedName>
    <definedName name="기노121">#REF!</definedName>
    <definedName name="기노121.1">#REF!</definedName>
    <definedName name="기노122">#REF!</definedName>
    <definedName name="기노122.1">#REF!</definedName>
    <definedName name="기노123">#REF!</definedName>
    <definedName name="기노123.1">#REF!</definedName>
    <definedName name="기노124">#REF!</definedName>
    <definedName name="기노124.1">#REF!</definedName>
    <definedName name="기노125">#REF!</definedName>
    <definedName name="기노125.1">#REF!</definedName>
    <definedName name="기노126">#REF!</definedName>
    <definedName name="기노126.1">#REF!</definedName>
    <definedName name="기노127">#REF!</definedName>
    <definedName name="기노127.1">#REF!</definedName>
    <definedName name="기노128">#REF!</definedName>
    <definedName name="기노128.1">#REF!</definedName>
    <definedName name="기노129">#REF!</definedName>
    <definedName name="기노129.1">#REF!</definedName>
    <definedName name="기노13">#REF!</definedName>
    <definedName name="기노13.1">#REF!</definedName>
    <definedName name="기노130">#REF!</definedName>
    <definedName name="기노130.1">#REF!</definedName>
    <definedName name="기노131">#REF!</definedName>
    <definedName name="기노131.1">#REF!</definedName>
    <definedName name="기노132">#REF!</definedName>
    <definedName name="기노132.1">#REF!</definedName>
    <definedName name="기노133">#REF!</definedName>
    <definedName name="기노133.1">#REF!</definedName>
    <definedName name="기노134">#REF!</definedName>
    <definedName name="기노134.1">#REF!</definedName>
    <definedName name="기노135">#REF!</definedName>
    <definedName name="기노135.1">#REF!</definedName>
    <definedName name="기노136">#REF!</definedName>
    <definedName name="기노136.1">#REF!</definedName>
    <definedName name="기노137">#REF!</definedName>
    <definedName name="기노137.1">#REF!</definedName>
    <definedName name="기노138">#REF!</definedName>
    <definedName name="기노138.1">#REF!</definedName>
    <definedName name="기노139">#REF!</definedName>
    <definedName name="기노139.1">#REF!</definedName>
    <definedName name="기노14">#REF!</definedName>
    <definedName name="기노14.1">#REF!</definedName>
    <definedName name="기노140">#REF!</definedName>
    <definedName name="기노140.1">#REF!</definedName>
    <definedName name="기노141">#REF!</definedName>
    <definedName name="기노141.1">#REF!</definedName>
    <definedName name="기노142">#REF!</definedName>
    <definedName name="기노142.1">#REF!</definedName>
    <definedName name="기노143">#REF!</definedName>
    <definedName name="기노143.1">#REF!</definedName>
    <definedName name="기노144">#REF!</definedName>
    <definedName name="기노144.1">#REF!</definedName>
    <definedName name="기노145">#REF!</definedName>
    <definedName name="기노145.1">#REF!</definedName>
    <definedName name="기노146">#REF!</definedName>
    <definedName name="기노146.1">#REF!</definedName>
    <definedName name="기노147">#REF!</definedName>
    <definedName name="기노147.1">#REF!</definedName>
    <definedName name="기노148">#REF!</definedName>
    <definedName name="기노148.1">#REF!</definedName>
    <definedName name="기노149">#REF!</definedName>
    <definedName name="기노149.1">#REF!</definedName>
    <definedName name="기노15">#REF!</definedName>
    <definedName name="기노15.1">#REF!</definedName>
    <definedName name="기노150">#REF!</definedName>
    <definedName name="기노150.1">#REF!</definedName>
    <definedName name="기노151">#REF!</definedName>
    <definedName name="기노151.1">#REF!</definedName>
    <definedName name="기노152">#REF!</definedName>
    <definedName name="기노152.1">#REF!</definedName>
    <definedName name="기노153">#REF!</definedName>
    <definedName name="기노153.1">#REF!</definedName>
    <definedName name="기노154">#REF!</definedName>
    <definedName name="기노154.1">#REF!</definedName>
    <definedName name="기노155">#REF!</definedName>
    <definedName name="기노155.1">#REF!</definedName>
    <definedName name="기노156">#REF!</definedName>
    <definedName name="기노156.1">#REF!</definedName>
    <definedName name="기노157">#REF!</definedName>
    <definedName name="기노157.1">#REF!</definedName>
    <definedName name="기노158">#REF!</definedName>
    <definedName name="기노158.1">#REF!</definedName>
    <definedName name="기노159">#REF!</definedName>
    <definedName name="기노159.1">#REF!</definedName>
    <definedName name="기노16">#REF!</definedName>
    <definedName name="기노16.1">#REF!</definedName>
    <definedName name="기노160">#REF!</definedName>
    <definedName name="기노160.1">#REF!</definedName>
    <definedName name="기노161">#REF!</definedName>
    <definedName name="기노161.1">#REF!</definedName>
    <definedName name="기노162">#REF!</definedName>
    <definedName name="기노162.1">#REF!</definedName>
    <definedName name="기노163">#REF!</definedName>
    <definedName name="기노163.1">#REF!</definedName>
    <definedName name="기노164">#REF!</definedName>
    <definedName name="기노164.1">#REF!</definedName>
    <definedName name="기노165">#REF!</definedName>
    <definedName name="기노165.1">#REF!</definedName>
    <definedName name="기노166">#REF!</definedName>
    <definedName name="기노166.1">#REF!</definedName>
    <definedName name="기노167">#REF!</definedName>
    <definedName name="기노167.1">#REF!</definedName>
    <definedName name="기노168">#REF!</definedName>
    <definedName name="기노168.1">#REF!</definedName>
    <definedName name="기노169">#REF!</definedName>
    <definedName name="기노169.1">#REF!</definedName>
    <definedName name="기노17">#REF!</definedName>
    <definedName name="기노17.1">#REF!</definedName>
    <definedName name="기노170">#REF!</definedName>
    <definedName name="기노170.1">#REF!</definedName>
    <definedName name="기노171">#REF!</definedName>
    <definedName name="기노171.1">#REF!</definedName>
    <definedName name="기노172">#REF!</definedName>
    <definedName name="기노172.1">#REF!</definedName>
    <definedName name="기노173">#REF!</definedName>
    <definedName name="기노173.1">#REF!</definedName>
    <definedName name="기노174">#REF!</definedName>
    <definedName name="기노174.1">#REF!</definedName>
    <definedName name="기노175">#REF!</definedName>
    <definedName name="기노175.1">#REF!</definedName>
    <definedName name="기노176">#REF!</definedName>
    <definedName name="기노176.1">#REF!</definedName>
    <definedName name="기노177">#REF!</definedName>
    <definedName name="기노177.1">#REF!</definedName>
    <definedName name="기노178">#REF!</definedName>
    <definedName name="기노178.1">#REF!</definedName>
    <definedName name="기노179">#REF!</definedName>
    <definedName name="기노179.1">#REF!</definedName>
    <definedName name="기노18">#REF!</definedName>
    <definedName name="기노18.1">#REF!</definedName>
    <definedName name="기노180">#REF!</definedName>
    <definedName name="기노180.1">#REF!</definedName>
    <definedName name="기노181">#REF!</definedName>
    <definedName name="기노181.1">#REF!</definedName>
    <definedName name="기노182">#REF!</definedName>
    <definedName name="기노182.1">#REF!</definedName>
    <definedName name="기노183">#REF!</definedName>
    <definedName name="기노183.1">#REF!</definedName>
    <definedName name="기노184">#REF!</definedName>
    <definedName name="기노184.1">#REF!</definedName>
    <definedName name="기노185">#REF!</definedName>
    <definedName name="기노185.1">#REF!</definedName>
    <definedName name="기노186">#REF!</definedName>
    <definedName name="기노186.1">#REF!</definedName>
    <definedName name="기노187">#REF!</definedName>
    <definedName name="기노187.1">#REF!</definedName>
    <definedName name="기노188">#REF!</definedName>
    <definedName name="기노188.1">#REF!</definedName>
    <definedName name="기노189">#REF!</definedName>
    <definedName name="기노189.1">#REF!</definedName>
    <definedName name="기노19">#REF!</definedName>
    <definedName name="기노19.1">#REF!</definedName>
    <definedName name="기노190">#REF!</definedName>
    <definedName name="기노190.1">#REF!</definedName>
    <definedName name="기노191">#REF!</definedName>
    <definedName name="기노191.1">#REF!</definedName>
    <definedName name="기노192">#REF!</definedName>
    <definedName name="기노192.1">#REF!</definedName>
    <definedName name="기노193">#REF!</definedName>
    <definedName name="기노193.1">#REF!</definedName>
    <definedName name="기노194">#REF!</definedName>
    <definedName name="기노194.1">#REF!</definedName>
    <definedName name="기노195">#REF!</definedName>
    <definedName name="기노195.1">#REF!</definedName>
    <definedName name="기노196">#REF!</definedName>
    <definedName name="기노196.1">#REF!</definedName>
    <definedName name="기노197">#REF!</definedName>
    <definedName name="기노197.1">#REF!</definedName>
    <definedName name="기노198">#REF!</definedName>
    <definedName name="기노198.1">#REF!</definedName>
    <definedName name="기노199">#REF!</definedName>
    <definedName name="기노199.1">#REF!</definedName>
    <definedName name="기노2">#REF!</definedName>
    <definedName name="기노2.1">#REF!</definedName>
    <definedName name="기노20">#REF!</definedName>
    <definedName name="기노20.1">#REF!</definedName>
    <definedName name="기노200">#REF!</definedName>
    <definedName name="기노200.1">#REF!</definedName>
    <definedName name="기노201">#REF!</definedName>
    <definedName name="기노201.1">#REF!</definedName>
    <definedName name="기노202">#REF!</definedName>
    <definedName name="기노202.1">#REF!</definedName>
    <definedName name="기노203">#REF!</definedName>
    <definedName name="기노203.1">#REF!</definedName>
    <definedName name="기노204">#REF!</definedName>
    <definedName name="기노204.1">#REF!</definedName>
    <definedName name="기노205">#REF!</definedName>
    <definedName name="기노205.1">#REF!</definedName>
    <definedName name="기노206">#REF!</definedName>
    <definedName name="기노206.1">#REF!</definedName>
    <definedName name="기노207">#REF!</definedName>
    <definedName name="기노207.1">#REF!</definedName>
    <definedName name="기노208">#REF!</definedName>
    <definedName name="기노208.1">#REF!</definedName>
    <definedName name="기노209">#REF!</definedName>
    <definedName name="기노209.1">#REF!</definedName>
    <definedName name="기노21">#REF!</definedName>
    <definedName name="기노21.1">#REF!</definedName>
    <definedName name="기노210">#REF!</definedName>
    <definedName name="기노210.1">#REF!</definedName>
    <definedName name="기노211">#REF!</definedName>
    <definedName name="기노211.1">#REF!</definedName>
    <definedName name="기노212">#REF!</definedName>
    <definedName name="기노212.1">#REF!</definedName>
    <definedName name="기노213">#REF!</definedName>
    <definedName name="기노213.1">#REF!</definedName>
    <definedName name="기노214">#REF!</definedName>
    <definedName name="기노214.1">#REF!</definedName>
    <definedName name="기노215">#REF!</definedName>
    <definedName name="기노215.1">#REF!</definedName>
    <definedName name="기노216">#REF!</definedName>
    <definedName name="기노216.1">#REF!</definedName>
    <definedName name="기노217">#REF!</definedName>
    <definedName name="기노217.1">#REF!</definedName>
    <definedName name="기노218">#REF!</definedName>
    <definedName name="기노218.1">#REF!</definedName>
    <definedName name="기노219">#REF!</definedName>
    <definedName name="기노219.1">#REF!</definedName>
    <definedName name="기노22">#REF!</definedName>
    <definedName name="기노22.1">#REF!</definedName>
    <definedName name="기노220">#REF!</definedName>
    <definedName name="기노220.1">#REF!</definedName>
    <definedName name="기노221">#REF!</definedName>
    <definedName name="기노221.1">#REF!</definedName>
    <definedName name="기노222">#REF!</definedName>
    <definedName name="기노222.1">#REF!</definedName>
    <definedName name="기노223">#REF!</definedName>
    <definedName name="기노223.1">#REF!</definedName>
    <definedName name="기노224">#REF!</definedName>
    <definedName name="기노224.1">#REF!</definedName>
    <definedName name="기노225">#REF!</definedName>
    <definedName name="기노225.1">#REF!</definedName>
    <definedName name="기노226">#REF!</definedName>
    <definedName name="기노226.1">#REF!</definedName>
    <definedName name="기노227">#REF!</definedName>
    <definedName name="기노227.1">#REF!</definedName>
    <definedName name="기노228">#REF!</definedName>
    <definedName name="기노228.1">#REF!</definedName>
    <definedName name="기노229">#REF!</definedName>
    <definedName name="기노229.1">#REF!</definedName>
    <definedName name="기노23">#REF!</definedName>
    <definedName name="기노23.1">#REF!</definedName>
    <definedName name="기노230">#REF!</definedName>
    <definedName name="기노230.1">#REF!</definedName>
    <definedName name="기노231">#REF!</definedName>
    <definedName name="기노231.1">#REF!</definedName>
    <definedName name="기노232">#REF!</definedName>
    <definedName name="기노232.1">#REF!</definedName>
    <definedName name="기노233">#REF!</definedName>
    <definedName name="기노233.1">#REF!</definedName>
    <definedName name="기노234">#REF!</definedName>
    <definedName name="기노234.1">#REF!</definedName>
    <definedName name="기노235">#REF!</definedName>
    <definedName name="기노235.1">#REF!</definedName>
    <definedName name="기노236">#REF!</definedName>
    <definedName name="기노236.1">#REF!</definedName>
    <definedName name="기노237">#REF!</definedName>
    <definedName name="기노237.1">#REF!</definedName>
    <definedName name="기노238">#REF!</definedName>
    <definedName name="기노238.1">#REF!</definedName>
    <definedName name="기노239">#REF!</definedName>
    <definedName name="기노239.1">#REF!</definedName>
    <definedName name="기노24">#REF!</definedName>
    <definedName name="기노24.1">#REF!</definedName>
    <definedName name="기노240">#REF!</definedName>
    <definedName name="기노240.1">#REF!</definedName>
    <definedName name="기노241">#REF!</definedName>
    <definedName name="기노241.1">#REF!</definedName>
    <definedName name="기노242">#REF!</definedName>
    <definedName name="기노242.1">#REF!</definedName>
    <definedName name="기노243">#REF!</definedName>
    <definedName name="기노243.1">#REF!</definedName>
    <definedName name="기노244">#REF!</definedName>
    <definedName name="기노244.1">#REF!</definedName>
    <definedName name="기노245">#REF!</definedName>
    <definedName name="기노245.1">#REF!</definedName>
    <definedName name="기노246">#REF!</definedName>
    <definedName name="기노246.1">#REF!</definedName>
    <definedName name="기노247">#REF!</definedName>
    <definedName name="기노247.1">#REF!</definedName>
    <definedName name="기노248">#REF!</definedName>
    <definedName name="기노248.1">#REF!</definedName>
    <definedName name="기노249">#REF!</definedName>
    <definedName name="기노249.1">#REF!</definedName>
    <definedName name="기노25">#REF!</definedName>
    <definedName name="기노25.1">#REF!</definedName>
    <definedName name="기노250">#REF!</definedName>
    <definedName name="기노250.1">#REF!</definedName>
    <definedName name="기노251">#REF!</definedName>
    <definedName name="기노251.1">#REF!</definedName>
    <definedName name="기노252">#REF!</definedName>
    <definedName name="기노252.1">#REF!</definedName>
    <definedName name="기노253">#REF!</definedName>
    <definedName name="기노253.1">#REF!</definedName>
    <definedName name="기노254">#REF!</definedName>
    <definedName name="기노254.1">#REF!</definedName>
    <definedName name="기노255">#REF!</definedName>
    <definedName name="기노255.1">#REF!</definedName>
    <definedName name="기노256">#REF!</definedName>
    <definedName name="기노256.1">#REF!</definedName>
    <definedName name="기노257">#REF!</definedName>
    <definedName name="기노257.1">#REF!</definedName>
    <definedName name="기노258">#REF!</definedName>
    <definedName name="기노258.1">#REF!</definedName>
    <definedName name="기노259">#REF!</definedName>
    <definedName name="기노259.1">#REF!</definedName>
    <definedName name="기노26">#REF!</definedName>
    <definedName name="기노26.1">#REF!</definedName>
    <definedName name="기노260">#REF!</definedName>
    <definedName name="기노260.1">#REF!</definedName>
    <definedName name="기노261">#REF!</definedName>
    <definedName name="기노261.1">#REF!</definedName>
    <definedName name="기노262">#REF!</definedName>
    <definedName name="기노262.1">#REF!</definedName>
    <definedName name="기노263">#REF!</definedName>
    <definedName name="기노263.1">#REF!</definedName>
    <definedName name="기노264">#REF!</definedName>
    <definedName name="기노264.1">#REF!</definedName>
    <definedName name="기노265">#REF!</definedName>
    <definedName name="기노265.1">#REF!</definedName>
    <definedName name="기노266">#REF!</definedName>
    <definedName name="기노266.1">#REF!</definedName>
    <definedName name="기노267">#REF!</definedName>
    <definedName name="기노267.1">#REF!</definedName>
    <definedName name="기노268">#REF!</definedName>
    <definedName name="기노268.1">#REF!</definedName>
    <definedName name="기노269">#REF!</definedName>
    <definedName name="기노269.1">#REF!</definedName>
    <definedName name="기노27">#REF!</definedName>
    <definedName name="기노27.1">#REF!</definedName>
    <definedName name="기노270">#REF!</definedName>
    <definedName name="기노270.1">#REF!</definedName>
    <definedName name="기노271">#REF!</definedName>
    <definedName name="기노271.1">#REF!</definedName>
    <definedName name="기노272">#REF!</definedName>
    <definedName name="기노272.1">#REF!</definedName>
    <definedName name="기노273">#REF!</definedName>
    <definedName name="기노273.1">#REF!</definedName>
    <definedName name="기노274">#REF!</definedName>
    <definedName name="기노274.1">#REF!</definedName>
    <definedName name="기노275">#REF!</definedName>
    <definedName name="기노275.1">#REF!</definedName>
    <definedName name="기노276">#REF!</definedName>
    <definedName name="기노276.1">#REF!</definedName>
    <definedName name="기노277">#REF!</definedName>
    <definedName name="기노277.1">#REF!</definedName>
    <definedName name="기노278">#REF!</definedName>
    <definedName name="기노278.1">#REF!</definedName>
    <definedName name="기노279">#REF!</definedName>
    <definedName name="기노279.1">#REF!</definedName>
    <definedName name="기노28">#REF!</definedName>
    <definedName name="기노28.1">#REF!</definedName>
    <definedName name="기노280">#REF!</definedName>
    <definedName name="기노280.1">#REF!</definedName>
    <definedName name="기노281">#REF!</definedName>
    <definedName name="기노281.1">#REF!</definedName>
    <definedName name="기노282">#REF!</definedName>
    <definedName name="기노282.1">#REF!</definedName>
    <definedName name="기노283">#REF!</definedName>
    <definedName name="기노283.1">#REF!</definedName>
    <definedName name="기노284">#REF!</definedName>
    <definedName name="기노284.1">#REF!</definedName>
    <definedName name="기노285">#REF!</definedName>
    <definedName name="기노285.1">#REF!</definedName>
    <definedName name="기노286">#REF!</definedName>
    <definedName name="기노286.1">#REF!</definedName>
    <definedName name="기노287">#REF!</definedName>
    <definedName name="기노287.1">#REF!</definedName>
    <definedName name="기노288">#REF!</definedName>
    <definedName name="기노288.1">#REF!</definedName>
    <definedName name="기노289">#REF!</definedName>
    <definedName name="기노289.1">#REF!</definedName>
    <definedName name="기노29">#REF!</definedName>
    <definedName name="기노29.1">#REF!</definedName>
    <definedName name="기노290">#REF!</definedName>
    <definedName name="기노290.1">#REF!</definedName>
    <definedName name="기노291">#REF!</definedName>
    <definedName name="기노291.1">#REF!</definedName>
    <definedName name="기노292">#REF!</definedName>
    <definedName name="기노292.1">#REF!</definedName>
    <definedName name="기노293">#REF!</definedName>
    <definedName name="기노293.1">#REF!</definedName>
    <definedName name="기노294">#REF!</definedName>
    <definedName name="기노294.1">#REF!</definedName>
    <definedName name="기노295">#REF!</definedName>
    <definedName name="기노295.1">#REF!</definedName>
    <definedName name="기노296">#REF!</definedName>
    <definedName name="기노296.1">#REF!</definedName>
    <definedName name="기노297">#REF!</definedName>
    <definedName name="기노297.1">#REF!</definedName>
    <definedName name="기노298">#REF!</definedName>
    <definedName name="기노298.1">#REF!</definedName>
    <definedName name="기노299">#REF!</definedName>
    <definedName name="기노299.1">#REF!</definedName>
    <definedName name="기노3">#REF!</definedName>
    <definedName name="기노3.1">#REF!</definedName>
    <definedName name="기노30">#REF!</definedName>
    <definedName name="기노30.1">#REF!</definedName>
    <definedName name="기노300">#REF!</definedName>
    <definedName name="기노300.1">#REF!</definedName>
    <definedName name="기노301">#REF!</definedName>
    <definedName name="기노301.1">#REF!</definedName>
    <definedName name="기노302">#REF!</definedName>
    <definedName name="기노302.1">#REF!</definedName>
    <definedName name="기노303">#REF!</definedName>
    <definedName name="기노303.1">#REF!</definedName>
    <definedName name="기노304">#REF!</definedName>
    <definedName name="기노304.1">#REF!</definedName>
    <definedName name="기노305">#REF!</definedName>
    <definedName name="기노305.1">#REF!</definedName>
    <definedName name="기노306">#REF!</definedName>
    <definedName name="기노306.1">#REF!</definedName>
    <definedName name="기노307">#REF!</definedName>
    <definedName name="기노307.1">#REF!</definedName>
    <definedName name="기노308">#REF!</definedName>
    <definedName name="기노308.1">#REF!</definedName>
    <definedName name="기노309">#REF!</definedName>
    <definedName name="기노309.1">#REF!</definedName>
    <definedName name="기노31">#REF!</definedName>
    <definedName name="기노31.1">#REF!</definedName>
    <definedName name="기노310">#REF!</definedName>
    <definedName name="기노310.1">#REF!</definedName>
    <definedName name="기노311">#REF!</definedName>
    <definedName name="기노311.1">#REF!</definedName>
    <definedName name="기노312">#REF!</definedName>
    <definedName name="기노312.1">#REF!</definedName>
    <definedName name="기노313">#REF!</definedName>
    <definedName name="기노313.1">#REF!</definedName>
    <definedName name="기노314">#REF!</definedName>
    <definedName name="기노314.1">#REF!</definedName>
    <definedName name="기노315">#REF!</definedName>
    <definedName name="기노315.1">#REF!</definedName>
    <definedName name="기노316">#REF!</definedName>
    <definedName name="기노316.1">#REF!</definedName>
    <definedName name="기노317">#REF!</definedName>
    <definedName name="기노317.1">#REF!</definedName>
    <definedName name="기노318">#REF!</definedName>
    <definedName name="기노318.1">#REF!</definedName>
    <definedName name="기노319">#REF!</definedName>
    <definedName name="기노319.1">#REF!</definedName>
    <definedName name="기노32">#REF!</definedName>
    <definedName name="기노32.1">#REF!</definedName>
    <definedName name="기노320">#REF!</definedName>
    <definedName name="기노320.1">#REF!</definedName>
    <definedName name="기노321">#REF!</definedName>
    <definedName name="기노321.1">#REF!</definedName>
    <definedName name="기노322">#REF!</definedName>
    <definedName name="기노322.1">#REF!</definedName>
    <definedName name="기노323">#REF!</definedName>
    <definedName name="기노323.1">#REF!</definedName>
    <definedName name="기노324">#REF!</definedName>
    <definedName name="기노324.1">#REF!</definedName>
    <definedName name="기노325">#REF!</definedName>
    <definedName name="기노325.1">#REF!</definedName>
    <definedName name="기노326">#REF!</definedName>
    <definedName name="기노326.1">#REF!</definedName>
    <definedName name="기노327">#REF!</definedName>
    <definedName name="기노327.1">#REF!</definedName>
    <definedName name="기노328">#REF!</definedName>
    <definedName name="기노328.1">#REF!</definedName>
    <definedName name="기노329">#REF!</definedName>
    <definedName name="기노329.1">#REF!</definedName>
    <definedName name="기노33">#REF!</definedName>
    <definedName name="기노33.1">#REF!</definedName>
    <definedName name="기노330">#REF!</definedName>
    <definedName name="기노330.1">#REF!</definedName>
    <definedName name="기노331">#REF!</definedName>
    <definedName name="기노331.1">#REF!</definedName>
    <definedName name="기노332">#REF!</definedName>
    <definedName name="기노332.1">#REF!</definedName>
    <definedName name="기노333">#REF!</definedName>
    <definedName name="기노333.1">#REF!</definedName>
    <definedName name="기노334">#REF!</definedName>
    <definedName name="기노334.1">#REF!</definedName>
    <definedName name="기노335">#REF!</definedName>
    <definedName name="기노335.1">#REF!</definedName>
    <definedName name="기노336">#REF!</definedName>
    <definedName name="기노336.1">#REF!</definedName>
    <definedName name="기노337">#REF!</definedName>
    <definedName name="기노337.1">#REF!</definedName>
    <definedName name="기노338">#REF!</definedName>
    <definedName name="기노338.1">#REF!</definedName>
    <definedName name="기노339">#REF!</definedName>
    <definedName name="기노339.1">#REF!</definedName>
    <definedName name="기노34">#REF!</definedName>
    <definedName name="기노34.1">#REF!</definedName>
    <definedName name="기노340">#REF!</definedName>
    <definedName name="기노340.1">#REF!</definedName>
    <definedName name="기노341">#REF!</definedName>
    <definedName name="기노341.1">#REF!</definedName>
    <definedName name="기노342">#REF!</definedName>
    <definedName name="기노342.1">#REF!</definedName>
    <definedName name="기노343">#REF!</definedName>
    <definedName name="기노343.1">#REF!</definedName>
    <definedName name="기노344">#REF!</definedName>
    <definedName name="기노344.1">#REF!</definedName>
    <definedName name="기노345">#REF!</definedName>
    <definedName name="기노345.1">#REF!</definedName>
    <definedName name="기노346">#REF!</definedName>
    <definedName name="기노346.1">#REF!</definedName>
    <definedName name="기노347">#REF!</definedName>
    <definedName name="기노347.1">#REF!</definedName>
    <definedName name="기노348">#REF!</definedName>
    <definedName name="기노348.1">#REF!</definedName>
    <definedName name="기노349">#REF!</definedName>
    <definedName name="기노349.1">#REF!</definedName>
    <definedName name="기노35">#REF!</definedName>
    <definedName name="기노35.1">#REF!</definedName>
    <definedName name="기노350">#REF!</definedName>
    <definedName name="기노350.1">#REF!</definedName>
    <definedName name="기노351">#REF!</definedName>
    <definedName name="기노351.1">#REF!</definedName>
    <definedName name="기노352">#REF!</definedName>
    <definedName name="기노352.1">#REF!</definedName>
    <definedName name="기노353">#REF!</definedName>
    <definedName name="기노353.1">#REF!</definedName>
    <definedName name="기노354">#REF!</definedName>
    <definedName name="기노354.1">#REF!</definedName>
    <definedName name="기노355">#REF!</definedName>
    <definedName name="기노355.1">#REF!</definedName>
    <definedName name="기노356">#REF!</definedName>
    <definedName name="기노356.1">#REF!</definedName>
    <definedName name="기노357">#REF!</definedName>
    <definedName name="기노357.1">#REF!</definedName>
    <definedName name="기노358">#REF!</definedName>
    <definedName name="기노358.1">#REF!</definedName>
    <definedName name="기노359">#REF!</definedName>
    <definedName name="기노359.1">#REF!</definedName>
    <definedName name="기노36">#REF!</definedName>
    <definedName name="기노36.1">#REF!</definedName>
    <definedName name="기노360">#REF!</definedName>
    <definedName name="기노360.1">#REF!</definedName>
    <definedName name="기노361">#REF!</definedName>
    <definedName name="기노361.1">#REF!</definedName>
    <definedName name="기노362">#REF!</definedName>
    <definedName name="기노362.1">#REF!</definedName>
    <definedName name="기노363">#REF!</definedName>
    <definedName name="기노363.1">#REF!</definedName>
    <definedName name="기노364">#REF!</definedName>
    <definedName name="기노364.1">#REF!</definedName>
    <definedName name="기노365">#REF!</definedName>
    <definedName name="기노365.1">#REF!</definedName>
    <definedName name="기노366">#REF!</definedName>
    <definedName name="기노366.1">#REF!</definedName>
    <definedName name="기노367">#REF!</definedName>
    <definedName name="기노367.1">#REF!</definedName>
    <definedName name="기노368">#REF!</definedName>
    <definedName name="기노368.1">#REF!</definedName>
    <definedName name="기노369">#REF!</definedName>
    <definedName name="기노369.1">#REF!</definedName>
    <definedName name="기노37">#REF!</definedName>
    <definedName name="기노37.1">#REF!</definedName>
    <definedName name="기노370">#REF!</definedName>
    <definedName name="기노370.1">#REF!</definedName>
    <definedName name="기노371">#REF!</definedName>
    <definedName name="기노371.1">#REF!</definedName>
    <definedName name="기노372">#REF!</definedName>
    <definedName name="기노372.1">#REF!</definedName>
    <definedName name="기노373">#REF!</definedName>
    <definedName name="기노373.1">#REF!</definedName>
    <definedName name="기노374">#REF!</definedName>
    <definedName name="기노374.1">#REF!</definedName>
    <definedName name="기노375">#REF!</definedName>
    <definedName name="기노375.1">#REF!</definedName>
    <definedName name="기노376">#REF!</definedName>
    <definedName name="기노376.1">#REF!</definedName>
    <definedName name="기노377">#REF!</definedName>
    <definedName name="기노377.1">#REF!</definedName>
    <definedName name="기노378">#REF!</definedName>
    <definedName name="기노378.1">#REF!</definedName>
    <definedName name="기노379">#REF!</definedName>
    <definedName name="기노379.1">#REF!</definedName>
    <definedName name="기노38">#REF!</definedName>
    <definedName name="기노38.1">#REF!</definedName>
    <definedName name="기노380">#REF!</definedName>
    <definedName name="기노380.1">#REF!</definedName>
    <definedName name="기노381">#REF!</definedName>
    <definedName name="기노381.1">#REF!</definedName>
    <definedName name="기노382">#REF!</definedName>
    <definedName name="기노382.1">#REF!</definedName>
    <definedName name="기노383">#REF!</definedName>
    <definedName name="기노383.1">#REF!</definedName>
    <definedName name="기노384">#REF!</definedName>
    <definedName name="기노384.1">#REF!</definedName>
    <definedName name="기노385">#REF!</definedName>
    <definedName name="기노385.1">#REF!</definedName>
    <definedName name="기노386">#REF!</definedName>
    <definedName name="기노386.1">#REF!</definedName>
    <definedName name="기노387">#REF!</definedName>
    <definedName name="기노387.1">#REF!</definedName>
    <definedName name="기노388">#REF!</definedName>
    <definedName name="기노388.1">#REF!</definedName>
    <definedName name="기노389">#REF!</definedName>
    <definedName name="기노389.1">#REF!</definedName>
    <definedName name="기노39">#REF!</definedName>
    <definedName name="기노39.1">#REF!</definedName>
    <definedName name="기노390">#REF!</definedName>
    <definedName name="기노390.1">#REF!</definedName>
    <definedName name="기노391">#REF!</definedName>
    <definedName name="기노391.1">#REF!</definedName>
    <definedName name="기노392">#REF!</definedName>
    <definedName name="기노392.1">#REF!</definedName>
    <definedName name="기노393">#REF!</definedName>
    <definedName name="기노393.1">#REF!</definedName>
    <definedName name="기노394">#REF!</definedName>
    <definedName name="기노394.1">#REF!</definedName>
    <definedName name="기노395">#REF!</definedName>
    <definedName name="기노395.1">#REF!</definedName>
    <definedName name="기노396">#REF!</definedName>
    <definedName name="기노396.1">#REF!</definedName>
    <definedName name="기노397">#REF!</definedName>
    <definedName name="기노397.1">#REF!</definedName>
    <definedName name="기노398">#REF!</definedName>
    <definedName name="기노398.1">#REF!</definedName>
    <definedName name="기노399">#REF!</definedName>
    <definedName name="기노399.1">#REF!</definedName>
    <definedName name="기노4">#REF!</definedName>
    <definedName name="기노4.1">#REF!</definedName>
    <definedName name="기노40">#REF!</definedName>
    <definedName name="기노40.1">#REF!</definedName>
    <definedName name="기노400">#REF!</definedName>
    <definedName name="기노400.1">#REF!</definedName>
    <definedName name="기노401">#REF!</definedName>
    <definedName name="기노401.1">#REF!</definedName>
    <definedName name="기노402">#REF!</definedName>
    <definedName name="기노402.1">#REF!</definedName>
    <definedName name="기노403">#REF!</definedName>
    <definedName name="기노403.1">#REF!</definedName>
    <definedName name="기노404">#REF!</definedName>
    <definedName name="기노404.1">#REF!</definedName>
    <definedName name="기노405">#REF!</definedName>
    <definedName name="기노405.1">#REF!</definedName>
    <definedName name="기노406">#REF!</definedName>
    <definedName name="기노406.1">#REF!</definedName>
    <definedName name="기노407">#REF!</definedName>
    <definedName name="기노407.1">#REF!</definedName>
    <definedName name="기노408">#REF!</definedName>
    <definedName name="기노408.1">#REF!</definedName>
    <definedName name="기노409">#REF!</definedName>
    <definedName name="기노409.1">#REF!</definedName>
    <definedName name="기노41">#REF!</definedName>
    <definedName name="기노41.1">#REF!</definedName>
    <definedName name="기노410">#REF!</definedName>
    <definedName name="기노410.1">#REF!</definedName>
    <definedName name="기노411">#REF!</definedName>
    <definedName name="기노411.1">#REF!</definedName>
    <definedName name="기노412">#REF!</definedName>
    <definedName name="기노412.1">#REF!</definedName>
    <definedName name="기노413">#REF!</definedName>
    <definedName name="기노413.1">#REF!</definedName>
    <definedName name="기노414">#REF!</definedName>
    <definedName name="기노414.1">#REF!</definedName>
    <definedName name="기노415">#REF!</definedName>
    <definedName name="기노415.1">#REF!</definedName>
    <definedName name="기노416">#REF!</definedName>
    <definedName name="기노416.1">#REF!</definedName>
    <definedName name="기노417">#REF!</definedName>
    <definedName name="기노417.1">#REF!</definedName>
    <definedName name="기노418">#REF!</definedName>
    <definedName name="기노418.1">#REF!</definedName>
    <definedName name="기노419">#REF!</definedName>
    <definedName name="기노419.1">#REF!</definedName>
    <definedName name="기노42">#REF!</definedName>
    <definedName name="기노42.1">#REF!</definedName>
    <definedName name="기노420">#REF!</definedName>
    <definedName name="기노420.1">#REF!</definedName>
    <definedName name="기노421">#REF!</definedName>
    <definedName name="기노421.1">#REF!</definedName>
    <definedName name="기노422">#REF!</definedName>
    <definedName name="기노422.1">#REF!</definedName>
    <definedName name="기노423">#REF!</definedName>
    <definedName name="기노423.1">#REF!</definedName>
    <definedName name="기노424">#REF!</definedName>
    <definedName name="기노424.1">#REF!</definedName>
    <definedName name="기노425">#REF!</definedName>
    <definedName name="기노425.1">#REF!</definedName>
    <definedName name="기노426">#REF!</definedName>
    <definedName name="기노426.1">#REF!</definedName>
    <definedName name="기노427">#REF!</definedName>
    <definedName name="기노427.1">#REF!</definedName>
    <definedName name="기노428">#REF!</definedName>
    <definedName name="기노428.1">#REF!</definedName>
    <definedName name="기노429">#REF!</definedName>
    <definedName name="기노429.1">#REF!</definedName>
    <definedName name="기노43">#REF!</definedName>
    <definedName name="기노43.1">#REF!</definedName>
    <definedName name="기노430">#REF!</definedName>
    <definedName name="기노430.1">#REF!</definedName>
    <definedName name="기노431">#REF!</definedName>
    <definedName name="기노431.1">#REF!</definedName>
    <definedName name="기노432">#REF!</definedName>
    <definedName name="기노432.1">#REF!</definedName>
    <definedName name="기노433">#REF!</definedName>
    <definedName name="기노433.1">#REF!</definedName>
    <definedName name="기노434">#REF!</definedName>
    <definedName name="기노434.1">#REF!</definedName>
    <definedName name="기노435">#REF!</definedName>
    <definedName name="기노435.1">#REF!</definedName>
    <definedName name="기노436">#REF!</definedName>
    <definedName name="기노436.1">#REF!</definedName>
    <definedName name="기노437">#REF!</definedName>
    <definedName name="기노437.1">#REF!</definedName>
    <definedName name="기노438">#REF!</definedName>
    <definedName name="기노438.1">#REF!</definedName>
    <definedName name="기노439">#REF!</definedName>
    <definedName name="기노439.1">#REF!</definedName>
    <definedName name="기노44">#REF!</definedName>
    <definedName name="기노44.1">#REF!</definedName>
    <definedName name="기노440">#REF!</definedName>
    <definedName name="기노440.1">#REF!</definedName>
    <definedName name="기노441">#REF!</definedName>
    <definedName name="기노441.1">#REF!</definedName>
    <definedName name="기노442">#REF!</definedName>
    <definedName name="기노442.1">#REF!</definedName>
    <definedName name="기노443">#REF!</definedName>
    <definedName name="기노443.1">#REF!</definedName>
    <definedName name="기노444">#REF!</definedName>
    <definedName name="기노444.1">#REF!</definedName>
    <definedName name="기노445">#REF!</definedName>
    <definedName name="기노445.1">#REF!</definedName>
    <definedName name="기노446">#REF!</definedName>
    <definedName name="기노446.1">#REF!</definedName>
    <definedName name="기노447">#REF!</definedName>
    <definedName name="기노447.1">#REF!</definedName>
    <definedName name="기노448">#REF!</definedName>
    <definedName name="기노448.1">#REF!</definedName>
    <definedName name="기노449">#REF!</definedName>
    <definedName name="기노449.1">#REF!</definedName>
    <definedName name="기노45">#REF!</definedName>
    <definedName name="기노45.1">#REF!</definedName>
    <definedName name="기노450">#REF!</definedName>
    <definedName name="기노450.1">#REF!</definedName>
    <definedName name="기노451">#REF!</definedName>
    <definedName name="기노451.1">#REF!</definedName>
    <definedName name="기노452">#REF!</definedName>
    <definedName name="기노452.1">#REF!</definedName>
    <definedName name="기노453">#REF!</definedName>
    <definedName name="기노453.1">#REF!</definedName>
    <definedName name="기노454">#REF!</definedName>
    <definedName name="기노454.1">#REF!</definedName>
    <definedName name="기노455">#REF!</definedName>
    <definedName name="기노455.1">#REF!</definedName>
    <definedName name="기노456">#REF!</definedName>
    <definedName name="기노456.1">#REF!</definedName>
    <definedName name="기노457">#REF!</definedName>
    <definedName name="기노457.1">#REF!</definedName>
    <definedName name="기노458">#REF!</definedName>
    <definedName name="기노458.1">#REF!</definedName>
    <definedName name="기노459">#REF!</definedName>
    <definedName name="기노459.1">#REF!</definedName>
    <definedName name="기노46">#REF!</definedName>
    <definedName name="기노46.1">#REF!</definedName>
    <definedName name="기노460">#REF!</definedName>
    <definedName name="기노460.1">#REF!</definedName>
    <definedName name="기노461">#REF!</definedName>
    <definedName name="기노461.1">#REF!</definedName>
    <definedName name="기노47">#REF!</definedName>
    <definedName name="기노47.1">#REF!</definedName>
    <definedName name="기노48">#REF!</definedName>
    <definedName name="기노48.1">#REF!</definedName>
    <definedName name="기노49">#REF!</definedName>
    <definedName name="기노49.1">#REF!</definedName>
    <definedName name="기노5">#REF!</definedName>
    <definedName name="기노5.1">#REF!</definedName>
    <definedName name="기노50">#REF!</definedName>
    <definedName name="기노50.1">#REF!</definedName>
    <definedName name="기노51">#REF!</definedName>
    <definedName name="기노51.1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본조사율">#REF!</definedName>
    <definedName name="기사">#REF!</definedName>
    <definedName name="기사야">#REF!</definedName>
    <definedName name="기사주">#REF!</definedName>
    <definedName name="기성노무">#REF!</definedName>
    <definedName name="기술3" hidden="1">{#N/A,#N/A,TRUE,"손익보고"}</definedName>
    <definedName name="기술시방서2">[170]내역서!#REF!</definedName>
    <definedName name="기오개수">#REF!</definedName>
    <definedName name="기자재수량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전총" localSheetId="16">#REF!</definedName>
    <definedName name="기전총">#REF!</definedName>
    <definedName name="기전총괄" localSheetId="16">#REF!</definedName>
    <definedName name="기전총괄">#REF!</definedName>
    <definedName name="기존" hidden="1">{#N/A,#N/A,FALSE,"전열산출서"}</definedName>
    <definedName name="기존수문" hidden="1">{#N/A,#N/A,FALSE,"전열산출서"}</definedName>
    <definedName name="기초" localSheetId="16">#REF!</definedName>
    <definedName name="기초">#REF!</definedName>
    <definedName name="기초구하기">#REF!</definedName>
    <definedName name="기초단가" localSheetId="16">#REF!</definedName>
    <definedName name="기초단가">#REF!</definedName>
    <definedName name="기초데이타">#REF!</definedName>
    <definedName name="기초액">[143]요율!$F$16</definedName>
    <definedName name="기초처리경비">#REF!</definedName>
    <definedName name="기초처리노무비">#REF!</definedName>
    <definedName name="기초처리재료비">#REF!</definedName>
    <definedName name="기초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층다짐2">#REF!</definedName>
    <definedName name="기층다짐3">#REF!</definedName>
    <definedName name="기층두께">#REF!</definedName>
    <definedName name="기타">#REF!</definedName>
    <definedName name="기타경비">#REF!</definedName>
    <definedName name="기타경비율">[142]총괄표!#REF!</definedName>
    <definedName name="기타자재">[0]!기타자재</definedName>
    <definedName name="기호">#REF!</definedName>
    <definedName name="길">[171]WORK!$A$22:$BE$381</definedName>
    <definedName name="길성">[0]!길성</definedName>
    <definedName name="길성천">[0]!길성천</definedName>
    <definedName name="길성천1">[0]!길성천1</definedName>
    <definedName name="길성천2">[0]!길성천2</definedName>
    <definedName name="길성촌3">[0]!길성촌3</definedName>
    <definedName name="길이">[172]관급!#REF!</definedName>
    <definedName name="길이1">#REF!</definedName>
    <definedName name="길행이">#REF!</definedName>
    <definedName name="김">#REF!</definedName>
    <definedName name="김1" hidden="1">{"'Firr(선)'!$AS$1:$AY$62","'Firr(사)'!$AS$1:$AY$62","'Firr(회)'!$AS$1:$AY$62","'Firr(선)'!$L$1:$V$62","'Firr(사)'!$L$1:$V$62","'Firr(회)'!$L$1:$V$62"}</definedName>
    <definedName name="김광석">#REF!</definedName>
    <definedName name="김광석1">#REF!</definedName>
    <definedName name="김광석2">#REF!</definedName>
    <definedName name="김광석3">#REF!</definedName>
    <definedName name="김길">#REF!</definedName>
    <definedName name="김미선">#REF!</definedName>
    <definedName name="김미영">#N/A</definedName>
    <definedName name="김선갑" localSheetId="16">#REF!</definedName>
    <definedName name="김선갑">#REF!</definedName>
    <definedName name="김원">[173]관급!#REF!</definedName>
    <definedName name="김원길">[173]관급!#REF!</definedName>
    <definedName name="김유신">#REF!</definedName>
    <definedName name="김종">#REF!</definedName>
    <definedName name="김태빈">[174]관급!#REF!</definedName>
    <definedName name="까비">[150]재료값!#REF!</definedName>
    <definedName name="깨기" hidden="1">{"'중기작업1'!$A$1:$V$18"}</definedName>
    <definedName name="꺽쇠">#REF!</definedName>
    <definedName name="ㄳㄳ">#REF!</definedName>
    <definedName name="ㄳㅈ">#REF!</definedName>
    <definedName name="ㄴ">#REF!</definedName>
    <definedName name="ㄴㄱㄹ" hidden="1">#REF!</definedName>
    <definedName name="ㄴㄴ">#N/A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ㄴㄴㄷㄴ">[4]Sheet13!$AE$34:$AH$35</definedName>
    <definedName name="ㄴㄴㄴㄴㅍㅋ">#REF!</definedName>
    <definedName name="ㄴㄴㅁㄴㅊ">[4]간선!#REF!</definedName>
    <definedName name="ㄴㄴㅁㅁㅇㄴ">#REF!</definedName>
    <definedName name="ㄴㄴㅇㅇㄴ">#REF!</definedName>
    <definedName name="ㄴㄹ">#REF!</definedName>
    <definedName name="ㄴㄹㄴ">#REF!</definedName>
    <definedName name="ㄴㄹㄴㅁㅎㅇㄹ" hidden="1">{#N/A,"수불부",FALSE,"사급자재수불서";#N/A,"수불부",FALSE,"사급자재수불서"}</definedName>
    <definedName name="ㄴㄹㅇ">#REF!</definedName>
    <definedName name="ㄴㄹㅇㄴㄹㅇ">#REF!</definedName>
    <definedName name="ㄴㄹㅇㅁㄴ" hidden="1">#REF!</definedName>
    <definedName name="ㄴㄹㅇㅎㄴㄹㅇㄹ옿ㅀㄹ" hidden="1">{#N/A,#N/A,FALSE,"2~8번"}</definedName>
    <definedName name="ㄴㄹㅈ">#REF!</definedName>
    <definedName name="ㄴㅁ" hidden="1">#REF!</definedName>
    <definedName name="ㄴㅁㄴㅇㄹ" hidden="1">#REF!</definedName>
    <definedName name="ㄴㅁ루ㅜㄷ">#REF!</definedName>
    <definedName name="ㄴㅁㄻㄴㅇㄹㅇㄴㄹ" hidden="1">{#N/A,"수불부",FALSE,"사급자재수불서";#N/A,"수불부",FALSE,"사급자재수불서"}</definedName>
    <definedName name="ㄴㅁㅁ">#REF!</definedName>
    <definedName name="ㄴㅁㅇㅇㄴㅇ">#REF!</definedName>
    <definedName name="ㄴㅁㅇㅇㄴㅇㄴ">#REF!</definedName>
    <definedName name="ㄴ무푸">#REF!</definedName>
    <definedName name="ㄴ뭏누훋후두">#REF!</definedName>
    <definedName name="ㄴㅇ">#REF!</definedName>
    <definedName name="ㄴㅇㄴㄴㅁㅁ">#REF!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ㄴㅁㅇㄹ">[175]부안일위!#REF!</definedName>
    <definedName name="ㄴㅇㄹㄷ" hidden="1">#REF!</definedName>
    <definedName name="ㄴㅇㄹㅇㄷ">#REF!</definedName>
    <definedName name="ㄴㅇㄹㅈㄷ">#REF!</definedName>
    <definedName name="ㄴㅇㄺ" hidden="1">{#N/A,#N/A,FALSE,"표지목차"}</definedName>
    <definedName name="ㄴㅇㄻ" hidden="1">#REF!</definedName>
    <definedName name="ㄴㅇㄻㄴㅇㄻㄴㅇㄹ">#REF!</definedName>
    <definedName name="ㄴㅇㄼㅈㄷㄹ" hidden="1">'[45]98수문일위'!$A$1:$P$2004</definedName>
    <definedName name="ㄴㅇㅇ" hidden="1">#REF!</definedName>
    <definedName name="ㄴㅇㅍ">#REF!</definedName>
    <definedName name="ㄴㅇㅍㅁㄴㅇㄹ" hidden="1">'[44]98수문일위'!$A$1:$P$2004</definedName>
    <definedName name="ㄴㅇㅎ무">#REF!</definedName>
    <definedName name="ㄴ윺ㅇㄹ">#REF!</definedName>
    <definedName name="ㄴ이라ㅓ">#REF!</definedName>
    <definedName name="ㄴㅊㅍㅌㅊㅍㅌㅊ">#REF!</definedName>
    <definedName name="ㄴㅌ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ㄴ푸ㅜㄴ푸누푸ㄴ">#REF!</definedName>
    <definedName name="나">[176]횡배수관!#REF!</definedName>
    <definedName name="나나">#REF!</definedName>
    <definedName name="나나라라">#REF!</definedName>
    <definedName name="나도몰라">[0]!나도몰라</definedName>
    <definedName name="나라금융">#N/A</definedName>
    <definedName name="나라종합금융">#N/A</definedName>
    <definedName name="나무">#REF!</definedName>
    <definedName name="나야">[0]!나야</definedName>
    <definedName name="나타내기">[138]!나타내기</definedName>
    <definedName name="낙교개수">#REF!</definedName>
    <definedName name="낙석방지">#REF!</definedName>
    <definedName name="낙석방지책">#REF!</definedName>
    <definedName name="낙석방지책기초">#REF!</definedName>
    <definedName name="낙석방지책수량">#REF!</definedName>
    <definedName name="낙차180이하">#REF!</definedName>
    <definedName name="낙차거푸집이하">#REF!</definedName>
    <definedName name="낙차되메움일반">#REF!</definedName>
    <definedName name="낙차몰탈">#REF!</definedName>
    <definedName name="낙차취부성토">#REF!</definedName>
    <definedName name="낙차터파기인력">#REF!</definedName>
    <definedName name="낙차흄관">#REF!</definedName>
    <definedName name="낙차흄관300">#REF!</definedName>
    <definedName name="낙차흄관600">#REF!</definedName>
    <definedName name="낙차흄관깨기">#REF!</definedName>
    <definedName name="낙찰고산">[177]산수배수!$A$140:$M$140</definedName>
    <definedName name="낙찰내촌">[177]산수배수!$A$140:$M$140</definedName>
    <definedName name="낙찰률">#REF!</definedName>
    <definedName name="낙찰율">#REF!</definedName>
    <definedName name="낙찰총괄">[177]산수배수!$A$140:$M$140</definedName>
    <definedName name="난간">#REF!</definedName>
    <definedName name="난데">[0]!난데</definedName>
    <definedName name="날짜">[159]설계산출표지!$B$8</definedName>
    <definedName name="남">#REF!</definedName>
    <definedName name="남덕">BlankMacro1</definedName>
    <definedName name="남산1호">#REF!</definedName>
    <definedName name="남산2호">#REF!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평수문">[178]내역!#REF!</definedName>
    <definedName name="내___역___서">#REF!</definedName>
    <definedName name="내단면적32">#REF!</definedName>
    <definedName name="내단면적48">#REF!</definedName>
    <definedName name="내담면적32">[54]배선DATA!#REF!</definedName>
    <definedName name="내서" hidden="1">{#N/A,#N/A,FALSE,"전열산출서"}</definedName>
    <definedName name="내선전공">56143</definedName>
    <definedName name="내역">#REF!</definedName>
    <definedName name="내역서">#REF!</definedName>
    <definedName name="내역서1">#REF!</definedName>
    <definedName name="내역서2" hidden="1">{"'단계별시설공사비'!$A$3:$K$51"}</definedName>
    <definedName name="내역서표지">#REF!</definedName>
    <definedName name="내역적용">#REF!</definedName>
    <definedName name="내역표지">#REF!</definedName>
    <definedName name="내장공">#REF!</definedName>
    <definedName name="내전">#REF!</definedName>
    <definedName name="내전선공">#REF!</definedName>
    <definedName name="내전전공">#REF!</definedName>
    <definedName name="너">[0]!너</definedName>
    <definedName name="녀">[0]!녀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곡1호">#REF!</definedName>
    <definedName name="노곡2호">#REF!</definedName>
    <definedName name="노곡3호">#REF!</definedName>
    <definedName name="노곡4호">#REF!</definedName>
    <definedName name="노논">#REF!</definedName>
    <definedName name="노단가">#REF!</definedName>
    <definedName name="노단가1">#REF!</definedName>
    <definedName name="노면고르기">#REF!</definedName>
    <definedName name="노무">#REF!</definedName>
    <definedName name="노무비">#REF!</definedName>
    <definedName name="노무비1">[153]배수장토목공사비!$I$190</definedName>
    <definedName name="노무비2">[153]배수장토목공사비!$I$190</definedName>
    <definedName name="노무비3">[153]배수장토목공사비!$I$190</definedName>
    <definedName name="노무비5">[153]배수장토목공사비!$I$190</definedName>
    <definedName name="노무비금액">#REF!</definedName>
    <definedName name="노무비단가">#REF!</definedName>
    <definedName name="노무비단가산출서" hidden="1">#REF!</definedName>
    <definedName name="노무비소계">#REF!</definedName>
    <definedName name="노부비">#REF!</definedName>
    <definedName name="노산3교집계표">#REF!</definedName>
    <definedName name="노상준비공__절토부____M당">#REF!</definedName>
    <definedName name="노상준비다짐1">#REF!</definedName>
    <definedName name="노상준비다짐2">#REF!</definedName>
    <definedName name="노상층">[176]횡배수관!#REF!</definedName>
    <definedName name="노임">#REF!</definedName>
    <definedName name="노임1">BlankMacro1</definedName>
    <definedName name="노임2">BlankMacro1</definedName>
    <definedName name="노임단가">#REF!</definedName>
    <definedName name="노임전기">'[179]7단가'!$B$15:$L$19</definedName>
    <definedName name="노체">[176]횡배수관!#REF!</definedName>
    <definedName name="노체공제">[176]횡배수관!#REF!</definedName>
    <definedName name="노출직">#REF!</definedName>
    <definedName name="노출직부">#REF!</definedName>
    <definedName name="노출형">[121]DATA!$E$50:$F$59</definedName>
    <definedName name="녹막이페인트">#REF!</definedName>
    <definedName name="농경지복구" hidden="1">{"'Sheet1'!$A$9:$I$36"}</definedName>
    <definedName name="농경지복구계획" hidden="1">{"'Sheet1'!$A$9:$I$36"}</definedName>
    <definedName name="농로줄눈">#REF!</definedName>
    <definedName name="농원1호">#REF!</definedName>
    <definedName name="농원2호">#REF!</definedName>
    <definedName name="높이">'[24]#REF'!$G$5</definedName>
    <definedName name="놓노ㅗㄴㄴㄴㄴㄴㄴㄴㄴ">#REF!</definedName>
    <definedName name="누">#REF!</definedName>
    <definedName name="누산수량이동">#REF!</definedName>
    <definedName name="뉴">[0]!뉴</definedName>
    <definedName name="능형망철거">[0]!능형망철거</definedName>
    <definedName name="니">[0]!니</definedName>
    <definedName name="ㄶ곻곡ㄷ" hidden="1">[8]노임단가!#REF!</definedName>
    <definedName name="ㄶㅎ">#REF!</definedName>
    <definedName name="ㄷ">#REF!</definedName>
    <definedName name="ㄷ100x50x5x7.5t_단중">#REF!</definedName>
    <definedName name="ㄷ125x65x6x8t_단중">#REF!</definedName>
    <definedName name="ㄷ3">[180]노임단가!#REF!</definedName>
    <definedName name="ㄷ75x40x5x7t_단중">#REF!</definedName>
    <definedName name="ㄷ85">'[181]변압기 및 발전기 용량'!#REF!</definedName>
    <definedName name="ㄷㄱㄷㅅㅅㅅ">#REF!</definedName>
    <definedName name="ㄷㄱㄹ">#REF!</definedName>
    <definedName name="ㄷㄱㅈㅇㄹㄴㅊ">#REF!</definedName>
    <definedName name="ㄷㄱ후ㄷ">#REF!</definedName>
    <definedName name="ㄷ굿ㄷ">#REF!</definedName>
    <definedName name="ㄷ궇ㄱ">#REF!</definedName>
    <definedName name="ㄷㄷ" hidden="1">#REF!</definedName>
    <definedName name="ㄷㄷㄱㄱ">#REF!</definedName>
    <definedName name="ㄷㄷㄱㄹㅈㄷ">[4]발전기!#REF!</definedName>
    <definedName name="ㄷㄷㄷ">[182]내역서!#REF!</definedName>
    <definedName name="ㄷㄷㄷㄷ">[0]!ㄷㄷㄷㄷ</definedName>
    <definedName name="ㄷㄷㅈ">#REF!</definedName>
    <definedName name="ㄷㄷㅈㄱㄷㅈ">#REF!</definedName>
    <definedName name="ㄷㄹ">#REF!</definedName>
    <definedName name="ㄷㄹㄴ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ㅇ">#REF!</definedName>
    <definedName name="ㄷㅇㄴ">#REF!</definedName>
    <definedName name="ㄷㅇㄹ">#REF!</definedName>
    <definedName name="ㄷㅇㄹㄴ">#REF!</definedName>
    <definedName name="ㄷㅈㅂㄹㄴㅀㅀㄴ">#REF!</definedName>
    <definedName name="ㄷ주">#REF!</definedName>
    <definedName name="ㄷㅎ두수">#REF!</definedName>
    <definedName name="다">#REF!</definedName>
    <definedName name="다라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다목">#REF!</definedName>
    <definedName name="다짐경">#REF!</definedName>
    <definedName name="다짐노">#REF!</definedName>
    <definedName name="다짐재">#REF!</definedName>
    <definedName name="단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" localSheetId="16">#REF!</definedName>
    <definedName name="단가">#REF!</definedName>
    <definedName name="단가_1">#REF!</definedName>
    <definedName name="단가1">'[183]2000,9월 일위'!$B$2:$I$520</definedName>
    <definedName name="단가2">[0]!단가2</definedName>
    <definedName name="단가대비">#REF!</definedName>
    <definedName name="단가비교">#REF!</definedName>
    <definedName name="단가비교표">#REF!,#REF!</definedName>
    <definedName name="단가산출">[184]단가산출!$A$1:$G$53</definedName>
    <definedName name="단가산출1" hidden="1">#REF!</definedName>
    <definedName name="단가산출서1" hidden="1">#REF!</definedName>
    <definedName name="단가산출참고">#REF!</definedName>
    <definedName name="단가일람">[183]공통단가!$A$3:$K$112</definedName>
    <definedName name="단가일위">#REF!</definedName>
    <definedName name="단가조사">[185]단가산출!$A$1:$G$318</definedName>
    <definedName name="단가조사표">#REF!</definedName>
    <definedName name="단가총액">#REF!</definedName>
    <definedName name="단가테이블">'[162]기계경비(시간당)'!$C$1:$F$58</definedName>
    <definedName name="단가표">#REF!</definedName>
    <definedName name="단가표2">[0]!단가표2</definedName>
    <definedName name="단가표3">[0]!단가표3</definedName>
    <definedName name="단가표지">#REF!</definedName>
    <definedName name="단가호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[99]DATE!$H$24:$H$85</definedName>
    <definedName name="단기입력">#REF!</definedName>
    <definedName name="단락">[4]Sheet9!$D$1:$AD$32</definedName>
    <definedName name="단락전류2">[0]!단락전류2</definedName>
    <definedName name="단산">#REF!</definedName>
    <definedName name="단수">#REF!</definedName>
    <definedName name="단위" localSheetId="16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조장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단중입력">[186]!단중입력</definedName>
    <definedName name="단차">#REF!</definedName>
    <definedName name="답구간_표토제거__도쟈_19_Ton__㎡_당">#REF!</definedName>
    <definedName name="답외구간_표토제거__도쟈_19_Ton__㎡_당">#REF!</definedName>
    <definedName name="당">[0]!당</definedName>
    <definedName name="당가">#REF!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초">[20]기계경비일람!#REF!</definedName>
    <definedName name="대">[187]점검총괄!#REF!</definedName>
    <definedName name="대가" localSheetId="16">#REF!</definedName>
    <definedName name="대가">#REF!</definedName>
    <definedName name="대가1">#REF!</definedName>
    <definedName name="대가2">'[188]대가 (보완)'!$A$6:$L$493</definedName>
    <definedName name="대각교철근집계표">#REF!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기영역">#REF!</definedName>
    <definedName name="대동설계계산서">#REF!</definedName>
    <definedName name="대비" localSheetId="16">#REF!</definedName>
    <definedName name="대비">#REF!</definedName>
    <definedName name="대비표">#REF!</definedName>
    <definedName name="대송교">#REF!</definedName>
    <definedName name="대치">[20]기계경비일람!#REF!</definedName>
    <definedName name="댕가">#REF!</definedName>
    <definedName name="댜">[0]!댜</definedName>
    <definedName name="더하기">[99]DATE!$J$24:$J$85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덤프트럭10.5">#REF!</definedName>
    <definedName name="덤프트럭15">#REF!</definedName>
    <definedName name="뎌">[0]!뎌</definedName>
    <definedName name="도">[0]!도</definedName>
    <definedName name="도_장_공">#REF!</definedName>
    <definedName name="도경비금액">#REF!</definedName>
    <definedName name="도경비단가">#REF!</definedName>
    <definedName name="도급가">#REF!</definedName>
    <definedName name="도급공사">#REF!</definedName>
    <definedName name="도급공사비">#REF!</definedName>
    <definedName name="도급단가">#REF!</definedName>
    <definedName name="도급예산내역서총괄표공구손료">[159]도급예산내역서총괄표!$G$21</definedName>
    <definedName name="도급예산내역서총괄표공비">[159]도급예산내역서총괄표!$H$21</definedName>
    <definedName name="도급예산내역서총괄표재료비">[159]도급예산내역서총괄표!$F$21</definedName>
    <definedName name="도급예산액">#REF!</definedName>
    <definedName name="도급예상액">#REF!</definedName>
    <definedName name="도급예정액">[160]내역서!$I$46</definedName>
    <definedName name="도노무비금액">#REF!</definedName>
    <definedName name="도노무비단가">#REF!</definedName>
    <definedName name="도목수">#REF!</definedName>
    <definedName name="도배공">#REF!</definedName>
    <definedName name="도산내역">#REF!</definedName>
    <definedName name="도원수">#REF!</definedName>
    <definedName name="도장공">59780</definedName>
    <definedName name="도재료비금액">#REF!</definedName>
    <definedName name="도재료비단가">#REF!</definedName>
    <definedName name="도항일위대가">#N/A</definedName>
    <definedName name="도ㅜ">#REF!</definedName>
    <definedName name="돌">#REF!</definedName>
    <definedName name="돌아가_교통">[165]!돌아가_교통</definedName>
    <definedName name="돌아가기">[165]!돌아가기</definedName>
    <definedName name="동CORE부하">'[4]#REF'!#REF!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">#REF!</definedName>
    <definedName name="동력부하산출">#REF!</definedName>
    <definedName name="동력부하산출서">#REF!</definedName>
    <definedName name="동력케이블">[0]!동력케이블</definedName>
    <definedName name="동바리">#REF!</definedName>
    <definedName name="동발공">#REF!</definedName>
    <definedName name="동원">#REF!</definedName>
    <definedName name="동원1">#REF!</definedName>
    <definedName name="동적">#REF!</definedName>
    <definedName name="되메경">#REF!</definedName>
    <definedName name="되메노">#REF!</definedName>
    <definedName name="되메우기">#REF!</definedName>
    <definedName name="되메재">#REF!</definedName>
    <definedName name="두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ㅎ">#REF!</definedName>
    <definedName name="두ㅜㄷ">#REF!</definedName>
    <definedName name="둘두">#REF!</definedName>
    <definedName name="드">[0]!드</definedName>
    <definedName name="등가거리">#REF!</definedName>
    <definedName name="등가거리1">#REF!</definedName>
    <definedName name="등가거리2">#REF!</definedName>
    <definedName name="등가거리3">#REF!</definedName>
    <definedName name="등가거리4">#REF!</definedName>
    <definedName name="등가거리5">#REF!</definedName>
    <definedName name="등가거리6">#REF!</definedName>
    <definedName name="등가거리7">#REF!</definedName>
    <definedName name="등가거리종">#REF!</definedName>
    <definedName name="등가도움">[165]!등가도움</definedName>
    <definedName name="등기구명">[15]data2!#REF!</definedName>
    <definedName name="등기구번호">[15]data2!#REF!</definedName>
    <definedName name="등록_시작">[81]!등록_시작</definedName>
    <definedName name="등록_취소">[81]!등록_취소</definedName>
    <definedName name="등용구분">#N/A</definedName>
    <definedName name="등주높이">#N/A</definedName>
    <definedName name="디">[0]!디</definedName>
    <definedName name="디이젤엔진15HP">#REF!</definedName>
    <definedName name="또또충돌">#REF!</definedName>
    <definedName name="또충돌이야?">#REF!</definedName>
    <definedName name="뚝섬" hidden="1">{#N/A,#N/A,FALSE,"전열산출서"}</definedName>
    <definedName name="ㄹ">#REF!</definedName>
    <definedName name="ㄹ403">#REF!</definedName>
    <definedName name="ㄹ609">#REF!</definedName>
    <definedName name="ㄹ62">#REF!</definedName>
    <definedName name="ㄹㄴ" hidden="1">#REF!</definedName>
    <definedName name="ㄹㄴㅁ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">#REF!</definedName>
    <definedName name="ㄹㄴㅇㄹㅊㅈ">#REF!</definedName>
    <definedName name="ㄹㄴㅇㅁㄹ">#REF!</definedName>
    <definedName name="ㄹ노노노">#REF!</definedName>
    <definedName name="ㄹㄶ">#REF!</definedName>
    <definedName name="ㄹㄹ">#REF!</definedName>
    <definedName name="ㄹㄹㄹ" hidden="1">#REF!</definedName>
    <definedName name="ㄹㄹㄹㄹ">[4]Sheet13!$L$63:$O$341</definedName>
    <definedName name="ㄹㅇ">#REF!</definedName>
    <definedName name="ㄹㅇㄴ">#REF!</definedName>
    <definedName name="ㄹㅇㄴㄹ" hidden="1">{#N/A,"수불부",FALSE,"사급자재수불서";#N/A,"수불부",FALSE,"사급자재수불서"}</definedName>
    <definedName name="ㄹㅇㄴㅁㄹ">#REF!</definedName>
    <definedName name="ㄹㅇㄹㅇㄴ" hidden="1">{#N/A,"수불부",FALSE,"사급자재수불서";#N/A,"수불부",FALSE,"사급자재수불서"}</definedName>
    <definedName name="ㄹㅇㄹㅈㄷㅊ" hidden="1">'[44]98수문일위'!$A$1:$P$2004</definedName>
    <definedName name="ㄹㅇㅀ" hidden="1">{#N/A,#N/A,FALSE,"골재소요량";#N/A,#N/A,FALSE,"골재소요량"}</definedName>
    <definedName name="ㄹㅇㅀㅎ노">#REF!</definedName>
    <definedName name="ㄹㅇㅇㅇㅁㄴ">#REF!</definedName>
    <definedName name="ㄹㅇㅎㄹㅇㅎ">#N/A</definedName>
    <definedName name="ㄹ어미ㅏㄹ" hidden="1">{"'Sheet1'!$D$19","'Sheet1'!$B$22:$E$22"}</definedName>
    <definedName name="ㄹ우">#REF!</definedName>
    <definedName name="ㄹ호" hidden="1">#REF!</definedName>
    <definedName name="ㄹ호허오허">#REF!</definedName>
    <definedName name="ㄹ후">[67]수량이동!#REF!</definedName>
    <definedName name="ㄹ후ㅗㅜㅇ눟줃수">#REF!</definedName>
    <definedName name="ㄹㅜ">#REF!</definedName>
    <definedName name="ㄹㅜㅁ">#REF!</definedName>
    <definedName name="라라라">#N/A</definedName>
    <definedName name="람마다짐">#REF!</definedName>
    <definedName name="램머Q간재">[162]램머!$D$20</definedName>
    <definedName name="램머Q간재10">[162]램머!$F$20</definedName>
    <definedName name="램머Q간재야간">[162]램머!$J$20</definedName>
    <definedName name="램머Q노무">[162]램머!$D$21</definedName>
    <definedName name="램머Q노무10">[162]램머!$F$21</definedName>
    <definedName name="램머Q노무야간">[162]램머!$J$21</definedName>
    <definedName name="램머Q손료">[162]램머!$D$22</definedName>
    <definedName name="램머Q손료10">[162]램머!$F$22</definedName>
    <definedName name="램머Q손료야간">[162]램머!$J$22</definedName>
    <definedName name="램머간재">'[162]기계경비(시간당)'!$H$170</definedName>
    <definedName name="램머노무">'[162]기계경비(시간당)'!$H$166</definedName>
    <definedName name="램머노무야간">'[162]기계경비(시간당)'!$H$167</definedName>
    <definedName name="램머손료">'[162]기계경비(시간당)'!$H$165</definedName>
    <definedName name="램프">[189]단가조사!#REF!</definedName>
    <definedName name="러ㅗㄴ머ㅏㄹ">#REF!</definedName>
    <definedName name="레미경">#REF!</definedName>
    <definedName name="레미노">#REF!</definedName>
    <definedName name="레미재">#REF!</definedName>
    <definedName name="레미콘">#REF!</definedName>
    <definedName name="레미콘소운반_경운기__㎥당">#REF!</definedName>
    <definedName name="레미콘수운반DT">[0]!레미콘수운반DT</definedName>
    <definedName name="려">[0]!려</definedName>
    <definedName name="로">#REF!</definedName>
    <definedName name="로ㅗㄴ허ㅓㅓㅓㅓㅗㅗㅘ라">#REF!</definedName>
    <definedName name="루">#REF!</definedName>
    <definedName name="루ㄴ" hidden="1">[190]노임단가!#REF!</definedName>
    <definedName name="루루루루루루루루뤄" hidden="1">{#N/A,#N/A,FALSE,"골재소요량";#N/A,#N/A,FALSE,"골재소요량"}</definedName>
    <definedName name="루베">#REF!</definedName>
    <definedName name="룬ㅁ루">#REF!</definedName>
    <definedName name="룬ㅇ무">#REF!</definedName>
    <definedName name="류인숙">[191]공량산출서!#REF!</definedName>
    <definedName name="류인숙1">[192]!han_code</definedName>
    <definedName name="류인숙2">'[193]일위(설)'!#REF!</definedName>
    <definedName name="륜ㅇㅀㅇㄹㄶ">#REF!</definedName>
    <definedName name="르">[0]!르</definedName>
    <definedName name="리">[0]!리</definedName>
    <definedName name="리리리">#REF!,#REF!,#REF!</definedName>
    <definedName name="ㄻㄴㅇ">#REF!</definedName>
    <definedName name="ㄻㄴㅇㅎㄻㄴㅇㅀㅇㄻㄴ">#REF!</definedName>
    <definedName name="ㄻㄹ">#REF!</definedName>
    <definedName name="ㄻㅇㅎㅁㅎㅎㅎㅎ">#REF!</definedName>
    <definedName name="ㄼㅎㅅㄳㄺㅎㅇㅍㅎㅍㄴㅇㄹ">#REF!</definedName>
    <definedName name="ㅀㄴㅇ">#REF!</definedName>
    <definedName name="ㅁ" hidden="1">#REF!</definedName>
    <definedName name="ㅁ0">#REF!</definedName>
    <definedName name="ㅁ1">#REF!</definedName>
    <definedName name="ㅁ101">[194]철거산출근거!#REF!</definedName>
    <definedName name="ㅁ11">#REF!</definedName>
    <definedName name="ㅁ1122">#REF!</definedName>
    <definedName name="ㅁ1180">#REF!</definedName>
    <definedName name="ㅁ127">#REF!</definedName>
    <definedName name="ㅁ134">#REF!</definedName>
    <definedName name="ㅁ165">#REF!</definedName>
    <definedName name="ㅁ170">#REF!</definedName>
    <definedName name="ㅁ201">[194]철거산출근거!#REF!</definedName>
    <definedName name="ㅁ222">#REF!</definedName>
    <definedName name="ㅁ331">#REF!</definedName>
    <definedName name="ㅁ500">[195]Baby일위대가!#REF!</definedName>
    <definedName name="ㅁ545">#REF!</definedName>
    <definedName name="ㅁ58">#REF!</definedName>
    <definedName name="ㅁ60">[77]직노!#REF!</definedName>
    <definedName name="ㅁ636">#REF!</definedName>
    <definedName name="ㅁ771">#REF!</definedName>
    <definedName name="ㅁ81">#REF!</definedName>
    <definedName name="ㅁ8529">#REF!</definedName>
    <definedName name="ㅁA1">#REF!</definedName>
    <definedName name="ㅁㄴ" hidden="1">#REF!</definedName>
    <definedName name="ㅁㄴㄷㄷ">#REF!</definedName>
    <definedName name="ㅁㄴㄹ">#REF!</definedName>
    <definedName name="ㅁㄴㄹㅇㅂㄹㄷㅂ">[8]노임단가!#REF!</definedName>
    <definedName name="ㅁㄴㅇ">#REF!</definedName>
    <definedName name="ㅁㄴㅇㄹ" hidden="1">#REF!</definedName>
    <definedName name="ㅁㄴㅇㄹㄴㄹ" hidden="1">{#N/A,"수불부",FALSE,"사급자재수불서";#N/A,"수불부",FALSE,"사급자재수불서"}</definedName>
    <definedName name="ㅁㄴㅇ류" hidden="1">#REF!</definedName>
    <definedName name="ㅁㄴㅇㄻㄴㅇ">#REF!</definedName>
    <definedName name="ㅁㄴㅇㄻㄴㅇㄹㄴ" hidden="1">#REF!</definedName>
    <definedName name="ㅁㄴㅇㄻㄴㅇㄻㄴㄹ" hidden="1">{#N/A,#N/A,FALSE,"명세표"}</definedName>
    <definedName name="ㅁㄴㅇㄻㄴ이ㅏ럼닝ㅍㅁ">#REF!</definedName>
    <definedName name="ㅁㄴㅇㄻㄹ" hidden="1">{#N/A,"수불부",FALSE,"사급자재수불서";#N/A,"수불부",FALSE,"사급자재수불서"}</definedName>
    <definedName name="ㅁㄴㅇㄻㅇㄹ">#REF!</definedName>
    <definedName name="ㅁㄴㅇㄻㅈㄷㄹ">#REF!</definedName>
    <definedName name="ㅁㄴㅇㅀ">[196]노무비단가!$B$3:$H$147</definedName>
    <definedName name="ㅁㄴㅇㅁㄴㅇ">#REF!</definedName>
    <definedName name="ㅁㄴㅇㅁㄴㅇㅁㄴ">[0]!ㅁㄴㅇㅁㄴㅇㅁㄴ</definedName>
    <definedName name="ㅁㄴㅇㅇㄴ">#REF!</definedName>
    <definedName name="ㅁㄴㅇㅊㅍㅁ">#REF!</definedName>
    <definedName name="ㅁㄴㅇㅍㄴㅇㄴ" hidden="1">'[45]98수문일위'!$A$1:$P$2004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ㅇㅎㄹ호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넘">#REF!</definedName>
    <definedName name="ㅁ느">[0]!ㅁ느</definedName>
    <definedName name="ㅁㄷㄱㅂㅈㅇㄹㄴ">#REF!</definedName>
    <definedName name="ㅁㄹㅇㄴㅇㄹ" hidden="1">{#N/A,"수불부",FALSE,"사급자재수불서";#N/A,"수불부",FALSE,"사급자재수불서"}</definedName>
    <definedName name="ㅁㄹㅈㅇㄶㅁㄴㅇ">#REF!</definedName>
    <definedName name="ㅁㄻ">#REF!</definedName>
    <definedName name="ㅁㄻㄴㅇㄹㄴㅇㄹㄴ" hidden="1">#REF!</definedName>
    <definedName name="ㅁㄻㅇㄹㄴ" hidden="1">{#N/A,"수불부",FALSE,"사급자재수불서";#N/A,"수불부",FALSE,"사급자재수불서"}</definedName>
    <definedName name="ㅁㅁ">#REF!</definedName>
    <definedName name="ㅁㅁ158">#REF!</definedName>
    <definedName name="ㅁㅁㅁ">[197]을지!$A$1:$IV$2</definedName>
    <definedName name="ㅁㅁㅁㅁ">#REF!</definedName>
    <definedName name="ㅁㅁㅁㅁㅁㅁ" hidden="1">#REF!</definedName>
    <definedName name="ㅁㅁㅁㅁㅁㅁㅁㅁㅁ">#REF!</definedName>
    <definedName name="ㅁㅁㅁㅁㅁㅁㅁㅁㅁㅁㅁㅁㅁㅁ">#REF!</definedName>
    <definedName name="ㅁㅂ">#REF!</definedName>
    <definedName name="ㅁㅂㅇㅁㄴㅇ">#REF!</definedName>
    <definedName name="ㅁㅇㄹ" hidden="1">#REF!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ㅁㅈㄷㅊ">#REF!</definedName>
    <definedName name="ㅁㅇㅁㅊ">#REF!</definedName>
    <definedName name="ㅁㅇㅎㅎㄱㅈ혹볻ㅂ곡독ㅈㄷㅎㄷㅈㅎㄺㅈ">[198]설계개요!#REF!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ㅋㅌㄴㅊ퓨">[133]내역!#REF!</definedName>
    <definedName name="ㅁㅍ">#REF!</definedName>
    <definedName name="ㅁㅍㄴㅇㅍㅁㄴㅇㄹ">#REF!</definedName>
    <definedName name="마">[132]!Macro13</definedName>
    <definedName name="마.설계변경사유">[104]설계서식!#REF!</definedName>
    <definedName name="망태단면">#REF!</definedName>
    <definedName name="망태단면...">#REF!</definedName>
    <definedName name="매몰본">#REF!</definedName>
    <definedName name="매입개방">[121]DATA!$E$6:$F$15</definedName>
    <definedName name="매크로1">#N/A</definedName>
    <definedName name="매크로11">[199]!매크로11</definedName>
    <definedName name="맨홀">[0]!맨홀</definedName>
    <definedName name="맨홀규격">#REF!</definedName>
    <definedName name="맨홀호수">#REF!</definedName>
    <definedName name="맨홍3호">#REF!</definedName>
    <definedName name="머" hidden="1">{#N/A,#N/A,FALSE,"명세표"}</definedName>
    <definedName name="머꼬">#REF!</definedName>
    <definedName name="머리글">#REF!</definedName>
    <definedName name="머캐덤롤러8의10톤">#REF!</definedName>
    <definedName name="멀">#REF!</definedName>
    <definedName name="메1">#REF!</definedName>
    <definedName name="메2">'[200]#REF'!#REF!</definedName>
    <definedName name="메3">'[200]#REF'!#REF!</definedName>
    <definedName name="메4">'[200]#REF'!#REF!</definedName>
    <definedName name="메렁">#REF!</definedName>
    <definedName name="메인_메뉴호출">[201]!메인_메뉴호출</definedName>
    <definedName name="메인_시작">[81]!메인_시작</definedName>
    <definedName name="며">[0]!며</definedName>
    <definedName name="면수">#REF!</definedName>
    <definedName name="명단">#REF!</definedName>
    <definedName name="명칭">#REF!</definedName>
    <definedName name="명칭규격">#REF!</definedName>
    <definedName name="모21">#REF!</definedName>
    <definedName name="모래">#REF!</definedName>
    <definedName name="모래구입운반_덤프15톤_경운기_㎥당">#REF!</definedName>
    <definedName name="모래운반">[0]!모래운반</definedName>
    <definedName name="모래원가">#REF!</definedName>
    <definedName name="모비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모선자재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자재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절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선철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모타역율">'[202]1.변압기용량'!#REF!</definedName>
    <definedName name="모타효율">'[202]1.변압기용량'!#REF!</definedName>
    <definedName name="모형01">[203]직노!#REF!</definedName>
    <definedName name="목____도">#REF!</definedName>
    <definedName name="목공">#REF!</definedName>
    <definedName name="목도">#REF!</definedName>
    <definedName name="목도공">#REF!</definedName>
    <definedName name="목돈입력">#REF!</definedName>
    <definedName name="목수">'[204]단가산출내역(노임부분수정)'!#REF!</definedName>
    <definedName name="목재경비">#REF!</definedName>
    <definedName name="목재노무">#REF!</definedName>
    <definedName name="목재재료">#REF!</definedName>
    <definedName name="목차">[205]!목차</definedName>
    <definedName name="목차1">[206]기계공사!#REF!</definedName>
    <definedName name="몰라">BlankMacro1</definedName>
    <definedName name="몰탈">#REF!</definedName>
    <definedName name="못">#REF!</definedName>
    <definedName name="못2">'[23]노임,재료비'!$O$14</definedName>
    <definedName name="무">#REF!</definedName>
    <definedName name="무근_콘크리트_깨기__기계____㎥당">#REF!</definedName>
    <definedName name="무근_콘크리트_깨기__기계____㎥당__소운반_제외">#REF!</definedName>
    <definedName name="무근_콘크리트_깨기__기계___T_30㎝미만대형___㎥당">#REF!</definedName>
    <definedName name="무근_콘크리트_깨기__인력____㎥당">#REF!</definedName>
    <definedName name="무근_콘크리트_깨기__인력____㎥당__소운반_제외">#REF!</definedName>
    <definedName name="무근_콘크리트_깨기__인력_20__기계_80_____㎥당">#REF!</definedName>
    <definedName name="무근_콘크리트_깨기__인력_20__기계_80__소운반제외____㎥당">#REF!</definedName>
    <definedName name="무근콘크리트타설">#REF!</definedName>
    <definedName name="무근콘크리트헐기">#REF!</definedName>
    <definedName name="무농1호">#REF!</definedName>
    <definedName name="무농2호">#REF!</definedName>
    <definedName name="무선안테나공">95000</definedName>
    <definedName name="무주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문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문서의_처음">#REF!</definedName>
    <definedName name="물가">#REF!</definedName>
    <definedName name="물가2003년1월">#REF!</definedName>
    <definedName name="물가대비표">#REF!</definedName>
    <definedName name="물가자료">#REF!</definedName>
    <definedName name="물량산출표3x2">[178]내역!#REF!</definedName>
    <definedName name="물량집계">[81]!물량집계</definedName>
    <definedName name="물탱크5500L">#REF!</definedName>
    <definedName name="물푸경">#REF!</definedName>
    <definedName name="물푸노">#REF!</definedName>
    <definedName name="물푸재">#REF!</definedName>
    <definedName name="뭐냐">[176]횡배수관!#REF!</definedName>
    <definedName name="뭐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뭐하노">#REF!</definedName>
    <definedName name="므">[0]!므</definedName>
    <definedName name="미">[0]!미</definedName>
    <definedName name="미334">#REF!</definedName>
    <definedName name="미611">#REF!</definedName>
    <definedName name="미니1">[207]용수지선토적!#REF!</definedName>
    <definedName name="미장공">#REF!</definedName>
    <definedName name="민">#REF!</definedName>
    <definedName name="민ㅇ린ㅇ러">#REF!</definedName>
    <definedName name="밈ㄴ인이애ㅣㅏ잉르ㅏ댜ㅐㅇㄹ">#REF!</definedName>
    <definedName name="밋치겠네">[208]신천3호용수로!$A$1:$J$21</definedName>
    <definedName name="밑변">#REF!</definedName>
    <definedName name="ㅂ">#REF!</definedName>
    <definedName name="ㅂ_ㅗ">#REF!</definedName>
    <definedName name="ㅂㄷ">[0]!ㅂㄷ</definedName>
    <definedName name="ㅂㅂ">#REF!</definedName>
    <definedName name="ㅂㅂㅂ" hidden="1">{"'중기작업1'!$A$1:$V$18"}</definedName>
    <definedName name="ㅂㅂㅂㅂ">#REF!</definedName>
    <definedName name="ㅂㅂㅂㅂㅂㅂㅂ" hidden="1">{#N/A,#N/A,FALSE,"명세표"}</definedName>
    <definedName name="ㅂㅂㅈㄴㅌㅊ">#REF!</definedName>
    <definedName name="ㅂㅈ">#REF!</definedName>
    <definedName name="ㅂㅈㄱ">#REF!</definedName>
    <definedName name="ㅂㅈㄷ">#REF!</definedName>
    <definedName name="ㅂㅈㄷㄴ" hidden="1">{#N/A,#N/A,FALSE,"혼합골재"}</definedName>
    <definedName name="ㅂㅈㄷㄴㄴ" hidden="1">{"'Sheet1'!$A$9:$I$36"}</definedName>
    <definedName name="ㅂㅈㅂㅈㅂㅈ">#REF!</definedName>
    <definedName name="ㅂㅈㅅ">#REF!</definedName>
    <definedName name="ㅂㅈㅎㅁㅇㄴ">#REF!</definedName>
    <definedName name="ㅂ자ㅓㄹ">#REF!</definedName>
    <definedName name="바">[0]!바</definedName>
    <definedName name="바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바리">#REF!</definedName>
    <definedName name="바이브레타공">#REF!</definedName>
    <definedName name="박">#REF!</definedName>
    <definedName name="박리제">#REF!</definedName>
    <definedName name="박수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반여수량">#REF!</definedName>
    <definedName name="반장">#REF!</definedName>
    <definedName name="반토압도">'[24]#REF'!$D$34</definedName>
    <definedName name="반토압콘">'[24]#REF'!$D$29</definedName>
    <definedName name="발생내역1">#REF!</definedName>
    <definedName name="방류펌프">#REF!</definedName>
    <definedName name="방송설비">#REF!</definedName>
    <definedName name="방수130이하">#REF!</definedName>
    <definedName name="방수180이상">#REF!</definedName>
    <definedName name="방수거푸집이하">#REF!</definedName>
    <definedName name="방수공">56597</definedName>
    <definedName name="방수권양기1호">#REF!</definedName>
    <definedName name="방수되메움일반">#REF!</definedName>
    <definedName name="방수몰탈">#REF!</definedName>
    <definedName name="방수문비3호">#REF!</definedName>
    <definedName name="방수스핀들">#REF!</definedName>
    <definedName name="방수액">#REF!</definedName>
    <definedName name="방수철근10">#REF!</definedName>
    <definedName name="방수철근13">#REF!</definedName>
    <definedName name="방수철근16">#REF!</definedName>
    <definedName name="방수철근계">#REF!</definedName>
    <definedName name="방수콘크리트관600">#REF!</definedName>
    <definedName name="방수콘크리트관700">#REF!</definedName>
    <definedName name="방수터파기중기">#REF!</definedName>
    <definedName name="방진고무50">#REF!</definedName>
    <definedName name="방화문">#REF!</definedName>
    <definedName name="배">#REF!</definedName>
    <definedName name="배_관_공">#REF!</definedName>
    <definedName name="배경비금액">#REF!</definedName>
    <definedName name="배경비단가">#REF!</definedName>
    <definedName name="배고">#REF!</definedName>
    <definedName name="배관공">60590</definedName>
    <definedName name="배관공2">'[23]노임,재료비'!$J$31</definedName>
    <definedName name="배관일위">[209]인건비!#REF!</definedName>
    <definedName name="배관자재중량">[210]단가!$C$51:$I$60</definedName>
    <definedName name="배노무비금액">#REF!</definedName>
    <definedName name="배노무비단가">#REF!</definedName>
    <definedName name="배선차단기기">#REF!</definedName>
    <definedName name="배수">#REF!</definedName>
    <definedName name="배수개선">#REF!</definedName>
    <definedName name="배수공망">#REF!</definedName>
    <definedName name="배수공이다">#REF!</definedName>
    <definedName name="배수관">#REF!</definedName>
    <definedName name="배수로" hidden="1">{"'중기작업1'!$A$1:$V$18"}</definedName>
    <definedName name="배수문산근">#REF!</definedName>
    <definedName name="배수장증" localSheetId="16">#REF!</definedName>
    <definedName name="배수장증">#REF!</definedName>
    <definedName name="배수장증감" localSheetId="16">#REF!</definedName>
    <definedName name="배수장증감">#REF!</definedName>
    <definedName name="배수지거총재료집계표">[211]배지거총재료집계표!$A$1</definedName>
    <definedName name="배수토공계">#REF!</definedName>
    <definedName name="배암130이하">#REF!</definedName>
    <definedName name="배암180이상">#REF!</definedName>
    <definedName name="배암거푸집이하">#REF!</definedName>
    <definedName name="배암되메움일반">#REF!</definedName>
    <definedName name="배암철근10">#REF!</definedName>
    <definedName name="배암철근계">#REF!</definedName>
    <definedName name="배암콘크리트관500">#REF!</definedName>
    <definedName name="배암콘크리트관600">#REF!</definedName>
    <definedName name="배암터파기인력">#REF!</definedName>
    <definedName name="배암터파기중기">#REF!</definedName>
    <definedName name="배암함석">#REF!</definedName>
    <definedName name="배원수">#REF!</definedName>
    <definedName name="배잠130이하">#REF!</definedName>
    <definedName name="배잠180이상">#REF!</definedName>
    <definedName name="배잠거푸집이하">#REF!</definedName>
    <definedName name="배잠되메움일반">#REF!</definedName>
    <definedName name="배잠철근10">#REF!</definedName>
    <definedName name="배잠철근계">#REF!</definedName>
    <definedName name="배잠콘크리트관600">#REF!</definedName>
    <definedName name="배잠터파기중기">#REF!</definedName>
    <definedName name="배잠함석">#REF!</definedName>
    <definedName name="배재료비금액">#REF!</definedName>
    <definedName name="배재료비단가">#REF!</definedName>
    <definedName name="배전">#REF!</definedName>
    <definedName name="배전반명">#REF!</definedName>
    <definedName name="배전반자재단가영">#REF!</definedName>
    <definedName name="배전방식">[54]배선DATA!#REF!</definedName>
    <definedName name="배전야">#REF!</definedName>
    <definedName name="배전전공">156907</definedName>
    <definedName name="배전주">#REF!</definedName>
    <definedName name="배전활선전공">#REF!</definedName>
    <definedName name="백02간재">'[162]기계경비(시간당)'!$H$161</definedName>
    <definedName name="백02간재티스제외">'[162]기계경비(시간당)'!$H$162</definedName>
    <definedName name="백02노무">'[162]기계경비(시간당)'!$H$153</definedName>
    <definedName name="백02노무야간">'[162]기계경비(시간당)'!$H$157</definedName>
    <definedName name="백02손료">'[162]기계경비(시간당)'!$H$149</definedName>
    <definedName name="백04간재">'[162]기계경비(시간당)'!$H$145</definedName>
    <definedName name="백04간재티스제외">'[162]기계경비(시간당)'!$H$146</definedName>
    <definedName name="백04노무">'[162]기계경비(시간당)'!$H$137</definedName>
    <definedName name="백04노무야간">'[162]기계경비(시간당)'!$H$141</definedName>
    <definedName name="백04손료">'[162]기계경비(시간당)'!$H$133</definedName>
    <definedName name="백07간재">'[162]기계경비(시간당)'!$H$129</definedName>
    <definedName name="백07노무">'[162]기계경비(시간당)'!$H$121</definedName>
    <definedName name="백07손료">'[162]기계경비(시간당)'!$H$117</definedName>
    <definedName name="백룡교차로">[212]백룡교차로!$B:$D</definedName>
    <definedName name="백호우BH07">#REF!</definedName>
    <definedName name="뱌">[0]!뱌</definedName>
    <definedName name="버_C.T.C">#REF!</definedName>
    <definedName name="버_단수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번들1호">#REF!</definedName>
    <definedName name="번들2호">#REF!</definedName>
    <definedName name="번들3호">#REF!</definedName>
    <definedName name="번호">'[213]Sheet1 (2)'!#REF!</definedName>
    <definedName name="벌개_제근공___㎡_당">#REF!</definedName>
    <definedName name="벌목부">#REF!</definedName>
    <definedName name="벼">[0]!벼</definedName>
    <definedName name="벽">[15]data2!#REF!</definedName>
    <definedName name="벽돌">#REF!</definedName>
    <definedName name="벽돌공">#REF!</definedName>
    <definedName name="벽돌공_치장">#REF!</definedName>
    <definedName name="벽돌공치장">#REF!</definedName>
    <definedName name="벽돌제작공">#REF!</definedName>
    <definedName name="변2" hidden="1">"전체현황"</definedName>
    <definedName name="변경비">#REF!</definedName>
    <definedName name="변경총괄">[177]산수배수!$L$3:$L$5</definedName>
    <definedName name="변노무비">#REF!</definedName>
    <definedName name="변대주근거" localSheetId="16">#REF!</definedName>
    <definedName name="변대주근거">#REF!</definedName>
    <definedName name="변압기DATA">#REF!</definedName>
    <definedName name="변압기용량">#REF!</definedName>
    <definedName name="변재료비">#REF!</definedName>
    <definedName name="보">[0]!보</definedName>
    <definedName name="보_온_공">#REF!</definedName>
    <definedName name="보령점검">[214]점검총괄!$A$3:$G$5</definedName>
    <definedName name="보링공">#REF!</definedName>
    <definedName name="보링공ㅇ">#REF!</definedName>
    <definedName name="보상">'[215]관리,공감'!#REF!</definedName>
    <definedName name="보상비">[160]초기화면!$E$24</definedName>
    <definedName name="보상비수">#REF!</definedName>
    <definedName name="보상비평">#REF!</definedName>
    <definedName name="보성토공">[0]!보성토공</definedName>
    <definedName name="보수율">[15]data2!#REF!</definedName>
    <definedName name="보안공">#REF!</definedName>
    <definedName name="보온공">#REF!</definedName>
    <definedName name="보완자료복사" localSheetId="16">#REF!</definedName>
    <definedName name="보완자료복사">#REF!</definedName>
    <definedName name="보인">#REF!</definedName>
    <definedName name="보일러공">#REF!</definedName>
    <definedName name="보조">[216]변경서식!#REF!</definedName>
    <definedName name="보조2">[217]공내역!#REF!</definedName>
    <definedName name="보조기층">#REF!</definedName>
    <definedName name="보조기층부설">#REF!</definedName>
    <definedName name="보조역2">[217]공내역!#REF!</definedName>
    <definedName name="보조연">#REF!</definedName>
    <definedName name="보조원">#REF!</definedName>
    <definedName name="보통">[218]Sheet3!$B$1</definedName>
    <definedName name="보통선원">#REF!</definedName>
    <definedName name="보통암">#REF!</definedName>
    <definedName name="보통야">#REF!</definedName>
    <definedName name="보통인부">40922</definedName>
    <definedName name="보통인부2">'[23]노임,재료비'!$J$87</definedName>
    <definedName name="보통주">#REF!</definedName>
    <definedName name="보호몰탈1">#REF!</definedName>
    <definedName name="보호몰탈2">#REF!</definedName>
    <definedName name="보호몰탈3">#REF!</definedName>
    <definedName name="복공">#REF!</definedName>
    <definedName name="복구" hidden="1">{"'Sheet1'!$A$9:$I$36"}</definedName>
    <definedName name="복사" hidden="1">{#N/A,#N/A,FALSE,"전열산출서"}</definedName>
    <definedName name="복통경비">#REF!</definedName>
    <definedName name="복통노무비">#REF!</definedName>
    <definedName name="복통재료비">#REF!</definedName>
    <definedName name="본사" hidden="1">{"'PC현황'!$A$1:$Z$29"}</definedName>
    <definedName name="본제당경비">#REF!</definedName>
    <definedName name="본제당노무비">#REF!</definedName>
    <definedName name="본제당재료비">#REF!</definedName>
    <definedName name="볼트">#REF!</definedName>
    <definedName name="봄가을">#REF!</definedName>
    <definedName name="부" hidden="1">{#N/A,#N/A,FALSE,"현장 NCR 분석";#N/A,#N/A,FALSE,"현장품질감사";#N/A,#N/A,FALSE,"현장품질감사"}</definedName>
    <definedName name="부가가치세">#REF!</definedName>
    <definedName name="부가세">#REF!</definedName>
    <definedName name="부경비금액">#REF!</definedName>
    <definedName name="부경비단가">#REF!</definedName>
    <definedName name="부노무비금액">#REF!</definedName>
    <definedName name="부노무비단가">#REF!</definedName>
    <definedName name="부대">[219]설계!$A$15:$O$301</definedName>
    <definedName name="부대공">'[220]내역(중앙)'!$H$80</definedName>
    <definedName name="부대공망">#REF!</definedName>
    <definedName name="부대공명세서" hidden="1">#REF!</definedName>
    <definedName name="부대공사경비">#REF!</definedName>
    <definedName name="부대공사노무비">#REF!</definedName>
    <definedName name="부대공사재료비">#REF!</definedName>
    <definedName name="부대내역비교">#REF!</definedName>
    <definedName name="부대비산출내역1">#REF!</definedName>
    <definedName name="부대사항">#REF!</definedName>
    <definedName name="부대일위대가">#REF!</definedName>
    <definedName name="부손익" hidden="1">{#N/A,#N/A,FALSE,"현장 NCR 분석";#N/A,#N/A,FALSE,"현장품질감사";#N/A,#N/A,FALSE,"현장품질감사"}</definedName>
    <definedName name="부안1">[221]점검총괄!#REF!</definedName>
    <definedName name="부원수">#REF!</definedName>
    <definedName name="부재료비금액">#REF!</definedName>
    <definedName name="부재료비단가">#REF!</definedName>
    <definedName name="부하">#REF!</definedName>
    <definedName name="부하_부하명">#REF!</definedName>
    <definedName name="부하1">#REF!</definedName>
    <definedName name="부하2">#REF!</definedName>
    <definedName name="부하내용">#REF!</definedName>
    <definedName name="부하용량">#REF!</definedName>
    <definedName name="부하전류">[54]배선DATA!$A$4:$A$47</definedName>
    <definedName name="분기" hidden="1">#REF!</definedName>
    <definedName name="분수180이하">#REF!</definedName>
    <definedName name="분수THP">#REF!</definedName>
    <definedName name="분수거푸집이하">#REF!</definedName>
    <definedName name="분수공" hidden="1">{"'중기작업1'!$A$1:$V$18"}</definedName>
    <definedName name="분수권양기1호">#REF!</definedName>
    <definedName name="분수되메움일반">#REF!</definedName>
    <definedName name="분수문비1호">#REF!</definedName>
    <definedName name="분수문비개거일체">#REF!</definedName>
    <definedName name="분수스핀들">#REF!</definedName>
    <definedName name="분수철근10">#REF!</definedName>
    <definedName name="분수철근13">#REF!</definedName>
    <definedName name="분수철근계">#REF!</definedName>
    <definedName name="분수콘크리트관150">#REF!</definedName>
    <definedName name="분수터파기인력">#REF!</definedName>
    <definedName name="분전반">BlankMacro1</definedName>
    <definedName name="분전반제작">#REF!</definedName>
    <definedName name="분전반철거후" hidden="1">{#N/A,#N/A,FALSE,"회선임차현황"}</definedName>
    <definedName name="분전함신설합계">[222]분전함신설!$S$29</definedName>
    <definedName name="불ㅜㅈ">#REF!</definedName>
    <definedName name="브">[0]!브</definedName>
    <definedName name="브02간재구조물">'[162]기계경비(시간당)'!$H$112</definedName>
    <definedName name="브02노무">'[162]기계경비(시간당)'!$H$110</definedName>
    <definedName name="브02노무야간">'[162]기계경비(시간당)'!$H$111</definedName>
    <definedName name="브02손료">'[162]기계경비(시간당)'!$H$109</definedName>
    <definedName name="브04간재구조물">'[162]기계경비(시간당)'!$H$105</definedName>
    <definedName name="브04노무">'[162]기계경비(시간당)'!$H$103</definedName>
    <definedName name="브04노무야간">'[162]기계경비(시간당)'!$H$104</definedName>
    <definedName name="브04손료">'[162]기계경비(시간당)'!$H$102</definedName>
    <definedName name="브레이드">'[162]기계경비(시간당)'!$D$28</definedName>
    <definedName name="비">[0]!비</definedName>
    <definedName name="비___목">#REF!</definedName>
    <definedName name="비_계_공">#REF!</definedName>
    <definedName name="비계">#REF!</definedName>
    <definedName name="비계1">#REF!</definedName>
    <definedName name="비계2">#REF!</definedName>
    <definedName name="비계공">#REF!</definedName>
    <definedName name="비계공2">'[23]노임,재료비'!$J$16</definedName>
    <definedName name="비교" hidden="1">{"'Sheet1'!$A$9:$I$36"}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봉" hidden="1">{#N/A,#N/A,FALSE,"전열산출서"}</definedName>
    <definedName name="비율">#REF!</definedName>
    <definedName name="ㅅ">#REF!</definedName>
    <definedName name="ㅅ1">#REF!</definedName>
    <definedName name="ㅅ2">#REF!</definedName>
    <definedName name="ㅅ3">#REF!</definedName>
    <definedName name="ㅅ4">#REF!</definedName>
    <definedName name="ㅅㄷㅜ">#REF!</definedName>
    <definedName name="ㅅ두">#REF!</definedName>
    <definedName name="ㅅ둣두">#REF!</definedName>
    <definedName name="ㅅㅂ">#REF!</definedName>
    <definedName name="ㅅㅓㅜ">#REF!</definedName>
    <definedName name="ㅅㅜ">#REF!</definedName>
    <definedName name="ㅅㅜㄷ">#REF!</definedName>
    <definedName name="사_TO">#REF!</definedName>
    <definedName name="사급_자재대">#REF!</definedName>
    <definedName name="사람">#REF!</definedName>
    <definedName name="사무실배치">#REF!</definedName>
    <definedName name="사무실인건비">[223]갑지!#REF!</definedName>
    <definedName name="사무실자재비">[223]갑지!#REF!</definedName>
    <definedName name="사업개요1">[206]기계공사!$V$2:$V$4</definedName>
    <definedName name="사업관리율">#REF!</definedName>
    <definedName name="사업비수지에산서">[224]중기사용료!$G$18</definedName>
    <definedName name="사업장">#REF!</definedName>
    <definedName name="사용램프">#N/A</definedName>
    <definedName name="사용수량">#REF!</definedName>
    <definedName name="사용인감">#REF!</definedName>
    <definedName name="사용인감계">#REF!</definedName>
    <definedName name="사인일위">#REF!</definedName>
    <definedName name="사진양식">#REF!</definedName>
    <definedName name="사하중">'[24]#REF'!$I$69</definedName>
    <definedName name="사하중도">'[24]#REF'!$D$31</definedName>
    <definedName name="사하중콘">'[24]#REF'!$D$26</definedName>
    <definedName name="산">#REF!</definedName>
    <definedName name="산근">#REF!</definedName>
    <definedName name="산근갑지1">#REF!</definedName>
    <definedName name="산근을1">#REF!</definedName>
    <definedName name="산보">#REF!</definedName>
    <definedName name="산보율">[225]요율!$F$8</definedName>
    <definedName name="산소">#REF!</definedName>
    <definedName name="산소2">'[23]노임,재료비'!$O$4</definedName>
    <definedName name="산재보험료">#REF!</definedName>
    <definedName name="산재보험료율">#REF!</definedName>
    <definedName name="산재보험율">[143]요율!$F$8</definedName>
    <definedName name="산정교차로">[212]산정교차로!$B:$D</definedName>
    <definedName name="산출">#REF!</definedName>
    <definedName name="산출1">[0]!산출1</definedName>
    <definedName name="산출3">[0]!산출3</definedName>
    <definedName name="산출경비">#REF!</definedName>
    <definedName name="산출근거">BlankMacro1</definedName>
    <definedName name="산출근거1" localSheetId="16">#REF!</definedName>
    <definedName name="산출근거1">#REF!</definedName>
    <definedName name="산출근거2">#REF!</definedName>
    <definedName name="산출근거9">#REF!</definedName>
    <definedName name="산출내역">#REF!</definedName>
    <definedName name="산출시트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삼각지_동력부하_List">#REF!</definedName>
    <definedName name="상림1호">#REF!</definedName>
    <definedName name="상림2호">#REF!</definedName>
    <definedName name="상림3호">#REF!</definedName>
    <definedName name="상변">#REF!</definedName>
    <definedName name="상부">#REF!</definedName>
    <definedName name="상수">[54]배선DATA!#REF!</definedName>
    <definedName name="상시근로자">#REF!</definedName>
    <definedName name="상품목록">[226]Sheet2!$A$1:$C$8</definedName>
    <definedName name="새시공">#REF!</definedName>
    <definedName name="새이름">#REF!</definedName>
    <definedName name="생사1호">#REF!</definedName>
    <definedName name="생사2호">#REF!</definedName>
    <definedName name="생사기존">#REF!</definedName>
    <definedName name="샤">[0]!샤</definedName>
    <definedName name="섀시공">#REF!</definedName>
    <definedName name="서대연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병수">#REF!</definedName>
    <definedName name="서울">#REF!</definedName>
    <definedName name="석공">#REF!</definedName>
    <definedName name="석무1111">#REF!</definedName>
    <definedName name="석축헐기____메쌓기__㎡당">#REF!</definedName>
    <definedName name="석축헐기____찰쌓기__㎡당">#REF!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선부">#REF!</definedName>
    <definedName name="선테ㄷ">#REF!</definedName>
    <definedName name="설">#REF!</definedName>
    <definedName name="설_계_설_명_서">[227]서식가로!#REF!</definedName>
    <definedName name="설계">#REF!</definedName>
    <definedName name="설계개">[27]내역!#REF!</definedName>
    <definedName name="설계내역">#REF!</definedName>
    <definedName name="설계비율">#REF!</definedName>
    <definedName name="설계표지">#REF!</definedName>
    <definedName name="설명서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설비명">#REF!</definedName>
    <definedName name="설집">#REF!</definedName>
    <definedName name="설치계">#REF!</definedName>
    <definedName name="섬진강배치도" hidden="1">{#N/A,#N/A,FALSE,"회선임차현황"}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3">[0]!성토3</definedName>
    <definedName name="성토도쟈">[0]!성토도쟈</definedName>
    <definedName name="세로" hidden="1">{#N/A,#N/A,FALSE,"전력간선"}</definedName>
    <definedName name="세부">[228]소야공정계획표!#REF!</definedName>
    <definedName name="세부설계율">#REF!</definedName>
    <definedName name="셔">[0]!셔</definedName>
    <definedName name="소">[0]!소</definedName>
    <definedName name="소계">#REF!</definedName>
    <definedName name="소계3">#REF!</definedName>
    <definedName name="소계4">#REF!</definedName>
    <definedName name="소계5">#REF!</definedName>
    <definedName name="소라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소방">#REF!</definedName>
    <definedName name="소방2">#REF!</definedName>
    <definedName name="소방공량산출서">BlankMacro1</definedName>
    <definedName name="소수력">[229]단가!#REF!</definedName>
    <definedName name="소일위대가1">#REF!</definedName>
    <definedName name="소켓무게">[230]DATE!$G$24:$G$79</definedName>
    <definedName name="소형B손료">'[162]기계경비(시간당)'!$H$240</definedName>
    <definedName name="손해배상보험료">#REF!</definedName>
    <definedName name="송">#REF!</definedName>
    <definedName name="송변전공종단가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송수관로구경">#REF!</definedName>
    <definedName name="송전전공">#REF!</definedName>
    <definedName name="송전활선전공">#REF!</definedName>
    <definedName name="송천1">#REF!</definedName>
    <definedName name="송천2">#REF!</definedName>
    <definedName name="쇼ㅜ쇼ㅝㅝㅜ">[231]재료값!#REF!</definedName>
    <definedName name="수거푸집이상">#REF!</definedName>
    <definedName name="수거푸집이하">#REF!</definedName>
    <definedName name="수교좌장치">#REF!</definedName>
    <definedName name="수급인상호">#REF!</definedName>
    <definedName name="수급인성명">#REF!</definedName>
    <definedName name="수급인주소">#REF!</definedName>
    <definedName name="수ㄷ">#REF!</definedName>
    <definedName name="수동바리">#REF!</definedName>
    <definedName name="수되메움">#REF!</definedName>
    <definedName name="수량">#REF!</definedName>
    <definedName name="수량2">#REF!</definedName>
    <definedName name="수량48">#REF!</definedName>
    <definedName name="수량49">#REF!</definedName>
    <definedName name="수량계산">#REF!</definedName>
    <definedName name="수량산출">#REF!</definedName>
    <definedName name="수량산출2">BlankMacro1</definedName>
    <definedName name="수량산출5">BlankMacro1</definedName>
    <definedName name="수량산출서">[0]!수량산출서</definedName>
    <definedName name="수량산출서11">[0]!수량산출서11</definedName>
    <definedName name="수량산출서2">#REF!</definedName>
    <definedName name="수량산출서표지">BlankMacro1</definedName>
    <definedName name="수량집계양">#REF!</definedName>
    <definedName name="수량집계표2_5_탈취설비_List">#REF!</definedName>
    <definedName name="수목">#REF!</definedName>
    <definedName name="수문">[232]내역!#REF!</definedName>
    <definedName name="수문2x2">[233]내역!#REF!</definedName>
    <definedName name="수문응달">[233]내역!#REF!</definedName>
    <definedName name="수배전반" localSheetId="16">#REF!</definedName>
    <definedName name="수배전반">#REF!</definedName>
    <definedName name="수배전반단가">[234]단가표!$A$1:$G$720</definedName>
    <definedName name="수비계">#REF!</definedName>
    <definedName name="수산">#REF!</definedName>
    <definedName name="수식">[235]성남!$C$4:$C$5,[235]성남!$G$13:$G$14,[235]성남!$C$13:$C$15,[235]성남!$C$18,[235]성남!$G$18,[235]성남!$C$21,[235]성남!$G$21,[235]성남!$C$24,[235]성남!$G$24,[235]성남!$C$28,[235]성남!$G$28,[235]성남!$C$33,[235]성남!$G$33,[235]성남!$C$37:$C$38,[235]성남!$G$37:$G$38,[235]성남!$C$41,[235]성남!$G$41,[235]성남!$C$44,[235]성남!$G$44,[235]성남!$C$47,[235]성남!$G$47</definedName>
    <definedName name="수식입력매크로">[236]!수식입력매크로</definedName>
    <definedName name="수원공자재">#REF!</definedName>
    <definedName name="수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주율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[210]단가!$C$66:$D$77</definedName>
    <definedName name="수중케이블단가">#REF!</definedName>
    <definedName name="수지수판">#REF!</definedName>
    <definedName name="수직">#REF!</definedName>
    <definedName name="수직구">'[220]내역(중앙)'!$H$3</definedName>
    <definedName name="수철근10">#REF!</definedName>
    <definedName name="수철근13">#REF!</definedName>
    <definedName name="수철근16">#REF!</definedName>
    <definedName name="수철근19">#REF!</definedName>
    <definedName name="수철근22">#REF!</definedName>
    <definedName name="수철근계">#REF!</definedName>
    <definedName name="수축이음">#REF!</definedName>
    <definedName name="수콘크리트1803이하">#REF!</definedName>
    <definedName name="수콘크리트b1303이상">#REF!</definedName>
    <definedName name="수콘크리트b1303이하">#REF!</definedName>
    <definedName name="수콘크리트b1803이상">#REF!</definedName>
    <definedName name="수터파기">#REF!</definedName>
    <definedName name="수토공단위당">[237]수토공단위당!$A$4:$M$49</definedName>
    <definedName name="수평">#REF!</definedName>
    <definedName name="수해농경지계획내제" hidden="1">{"'Sheet1'!$A$9:$I$36"}</definedName>
    <definedName name="수행주체작성양식">#REF!</definedName>
    <definedName name="수휠라">#REF!</definedName>
    <definedName name="순___성___토__________㎥당">#REF!</definedName>
    <definedName name="순공사비">#REF!</definedName>
    <definedName name="순공사비수">#REF!</definedName>
    <definedName name="순공사비평">#REF!</definedName>
    <definedName name="순공사원가">#REF!</definedName>
    <definedName name="순성토">[0]!순성토</definedName>
    <definedName name="순성토__도쟈_19Ton____㎥당">#REF!</definedName>
    <definedName name="숨기기">[138]!숨기기</definedName>
    <definedName name="숨문">#REF!</definedName>
    <definedName name="숴">#REF!</definedName>
    <definedName name="숴ㅜ">#REF!</definedName>
    <definedName name="숴ㅜ쇼ㅜ">#REF!</definedName>
    <definedName name="숴ㅜ수ㅜㄱ">#REF!</definedName>
    <definedName name="슈폭">'[148]T13(P68~72,78)'!$I$93</definedName>
    <definedName name="스">[0]!스</definedName>
    <definedName name="스므린">[126]남평내역!#REF!</definedName>
    <definedName name="스크린" hidden="1">{"'Sheet1'!$A$9:$I$36"}</definedName>
    <definedName name="스크린철거" hidden="1">{"'Sheet1'!$A$9:$I$36"}</definedName>
    <definedName name="스튜디오소계">#REF!</definedName>
    <definedName name="시">[0]!시</definedName>
    <definedName name="시3">BlankMacro1</definedName>
    <definedName name="시공이음">#REF!</definedName>
    <definedName name="시공측량사">#REF!</definedName>
    <definedName name="시공측량조수">#REF!</definedName>
    <definedName name="시멘트">#REF!</definedName>
    <definedName name="시멘트운">[0]!시멘트운</definedName>
    <definedName name="시멘트운반">[0]!시멘트운반</definedName>
    <definedName name="시멘트운반_덤프10.5톤_경운기_포당">#REF!</definedName>
    <definedName name="시작">#REF!</definedName>
    <definedName name="시중노임1">#N/A</definedName>
    <definedName name="시중단가" hidden="1">{"'단계별시설공사비'!$A$3:$K$51"}</definedName>
    <definedName name="시트">#REF!</definedName>
    <definedName name="시행청">[159]설계산출표지!$B$21</definedName>
    <definedName name="시험경">#REF!</definedName>
    <definedName name="시험경비">#REF!</definedName>
    <definedName name="시험노">#REF!</definedName>
    <definedName name="시험노무비">#REF!</definedName>
    <definedName name="시험노무비2">#REF!</definedName>
    <definedName name="시험도급">#REF!</definedName>
    <definedName name="시험보조수">#REF!</definedName>
    <definedName name="시험사1급">#REF!</definedName>
    <definedName name="시험사2급">#REF!</definedName>
    <definedName name="시험실행">#REF!</definedName>
    <definedName name="시험재">#REF!</definedName>
    <definedName name="시험재료비">#REF!</definedName>
    <definedName name="시험총">#REF!</definedName>
    <definedName name="식재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너">#REF!</definedName>
    <definedName name="신당">#REF!</definedName>
    <definedName name="신도갑지">[238]갑지!#REF!</definedName>
    <definedName name="신삼각지양수장" hidden="1">#REF!</definedName>
    <definedName name="신설">[239]자재!$4:$122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영교차로">[212]신영교차로!$B:$D</definedName>
    <definedName name="신전체총괄">#REF!</definedName>
    <definedName name="신축공사" hidden="1">{"'단계별시설공사비'!$A$3:$K$51"}</definedName>
    <definedName name="신축이음">#REF!</definedName>
    <definedName name="신호기">[0]!신호기</definedName>
    <definedName name="신호기2">[0]!신호기2</definedName>
    <definedName name="신호기용공배관">[165]!돌아가기</definedName>
    <definedName name="신호등">#REF!</definedName>
    <definedName name="신호등산출근거">#REF!</definedName>
    <definedName name="신흥1호">#REF!</definedName>
    <definedName name="신흥2호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지수_기호">#REF!</definedName>
    <definedName name="실행공기">#REF!</definedName>
    <definedName name="심">[240]내역!#REF!</definedName>
    <definedName name="심ㅁㅁㅁ">#REF!</definedName>
    <definedName name="심사2">[217]공내역!#REF!</definedName>
    <definedName name="심선단면적">#REF!</definedName>
    <definedName name="심우">#REF!</definedName>
    <definedName name="심우을">#REF!</definedName>
    <definedName name="쌍" hidden="1">[241]노임단가!#REF!</definedName>
    <definedName name="ㅇ">#REF!</definedName>
    <definedName name="ㅇ48">#REF!</definedName>
    <definedName name="ㅇ560">#REF!</definedName>
    <definedName name="ㅇㄴ">#REF!</definedName>
    <definedName name="ㅇㄴㄹㄴㅇ" hidden="1">{#N/A,"수불부",FALSE,"사급자재수불서";#N/A,"수불부",FALSE,"사급자재수불서"}</definedName>
    <definedName name="ㅇㄴㄹㄴㅇㄹ">#N/A</definedName>
    <definedName name="ㅇㄴㄹㄷㅈ">#REF!</definedName>
    <definedName name="ㅇㄴㄹㅀ">#REF!</definedName>
    <definedName name="ㅇㄴㄻㄴ">#REF!</definedName>
    <definedName name="ㅇㄴㄻㅎㅈㄷㅈㄷㄴ" hidden="1">{"'Sheet1'!$D$19","'Sheet1'!$B$22:$E$22"}</definedName>
    <definedName name="ㅇㄴㅁ">#REF!</definedName>
    <definedName name="ㅇㄴㅁㄹㅇㄻㅇㄹㄴㅇ" hidden="1">{#N/A,"수불부",FALSE,"사급자재수불서";#N/A,"수불부",FALSE,"사급자재수불서"}</definedName>
    <definedName name="ㅇㄴㅇ">#REF!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hidden="1">'[242]98수문일위'!$A$1:$P$2004</definedName>
    <definedName name="ㅇㄹㄴ">#REF!</definedName>
    <definedName name="ㅇㄹㄴㅁㅎㅁㄴ" hidden="1">{#N/A,"수불부",FALSE,"사급자재수불서";#N/A,"수불부",FALSE,"사급자재수불서"}</definedName>
    <definedName name="ㅇㄹㄴㅇㄹ">#REF!</definedName>
    <definedName name="ㅇㄹㄹ">#REF!</definedName>
    <definedName name="ㅇㄹㄹㄴㅇ">#REF!</definedName>
    <definedName name="ㅇㄹㄹㄹ">#REF!</definedName>
    <definedName name="ㅇㄹㅇ">#REF!</definedName>
    <definedName name="ㅇㄹㅇㄹ" hidden="1">#REF!</definedName>
    <definedName name="ㅇㄹ홍">#REF!</definedName>
    <definedName name="ㅇ루ㅗㅜ">#REF!</definedName>
    <definedName name="ㅇ루ㅠ류" hidden="1">{#N/A,#N/A,FALSE,"단가표지"}</definedName>
    <definedName name="ㅇㄻㄴㅀ" hidden="1">{#N/A,"수불부",FALSE,"사급자재수불서";#N/A,"수불부",FALSE,"사급자재수불서"}</definedName>
    <definedName name="ㅇㄻㄴㅇㄻㄴㅇㄹ" hidden="1">#REF!</definedName>
    <definedName name="ㅇㅀ">#REF!</definedName>
    <definedName name="ㅇㅀㅇㄹ">#REF!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ㄶㄴㅇㅁㅀㅇㄴ" hidden="1">{#N/A,"수불부",FALSE,"사급자재수불서";#N/A,"수불부",FALSE,"사급자재수불서"}</definedName>
    <definedName name="ㅇㅇ">#REF!</definedName>
    <definedName name="ㅇㅇㄹ" hidden="1">#REF!</definedName>
    <definedName name="ㅇㅇㅇ" hidden="1">#REF!</definedName>
    <definedName name="ㅇㅇㅇㅇ">#REF!</definedName>
    <definedName name="ㅇㅇㅇㅇㅇ">#REF!</definedName>
    <definedName name="ㅇㅇㅇㅇㅇㅇㅇ">#REF!</definedName>
    <definedName name="ㅇㅇㅇㅇㅇㅇㅇㅇㅇ">#REF!</definedName>
    <definedName name="ㅇㅈㄷㅄㅂㅈㄷㄱ" hidden="1">#REF!</definedName>
    <definedName name="ㅇㅍㅁㄴㅇㄹㅈㄴ">#REF!</definedName>
    <definedName name="ㅇㅎㅁㅇㅎㄴㅇㅁ" hidden="1">{#N/A,"수불부",FALSE,"사급자재수불서";#N/A,"수불부",FALSE,"사급자재수불서"}</definedName>
    <definedName name="ㅇㅎㅍ">#REF!</definedName>
    <definedName name="ㅇㅎㅎㅀㅎㅎㅎㅎㅎㄶ">#REF!</definedName>
    <definedName name="아러" hidden="1">{#N/A,#N/A,FALSE,"회선임차현황"}</definedName>
    <definedName name="아무거나">#REF!</definedName>
    <definedName name="아서">#REF!</definedName>
    <definedName name="아세칠렌">'[23]노임,재료비'!$M$3</definedName>
    <definedName name="아세칠렌2">'[23]노임,재료비'!$O$3</definedName>
    <definedName name="아세틸렌">#REF!</definedName>
    <definedName name="아스콘">#REF!</definedName>
    <definedName name="아스팔트디스트리뷰터3800L">#REF!</definedName>
    <definedName name="아스팔트믹싱플랜트80Ton">#REF!</definedName>
    <definedName name="아스팔트페이버3M">#REF!</definedName>
    <definedName name="아연도강관단가">#REF!</definedName>
    <definedName name="아연도배관단가">#REF!</definedName>
    <definedName name="아연도배관자재">#REF!</definedName>
    <definedName name="아연도전선관">#REF!</definedName>
    <definedName name="아ㅓㅣㅏㄴ">#REF!</definedName>
    <definedName name="안">#REF!</definedName>
    <definedName name="안방1호">#REF!</definedName>
    <definedName name="안방2호">#REF!</definedName>
    <definedName name="안전">#REF!</definedName>
    <definedName name="안전관리비">#REF!</definedName>
    <definedName name="안전관리비율">[143]요율!$E$9</definedName>
    <definedName name="안정수위">#REF!</definedName>
    <definedName name="안풍">#REF!</definedName>
    <definedName name="알티유">#REF!</definedName>
    <definedName name="암_TOTAL">#REF!</definedName>
    <definedName name="암거">#REF!</definedName>
    <definedName name="암거130이하">#REF!</definedName>
    <definedName name="암거180이하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기초모래">#REF!</definedName>
    <definedName name="암거되메움다짐">#REF!</definedName>
    <definedName name="암거되메움일반">#REF!</definedName>
    <definedName name="암거보조기층">#REF!</definedName>
    <definedName name="암거재료집계" hidden="1">{"'중기작업1'!$A$1:$V$18"}</definedName>
    <definedName name="암거줄떼">#REF!</definedName>
    <definedName name="암거취부성토">#REF!</definedName>
    <definedName name="암거터파기연암">#REF!</definedName>
    <definedName name="암거터파기인력">#REF!</definedName>
    <definedName name="암거터파기중기">#REF!</definedName>
    <definedName name="암거터파기풍화암">#REF!</definedName>
    <definedName name="암거평떼">#REF!</definedName>
    <definedName name="암거포장복구">#REF!</definedName>
    <definedName name="암거헐기">#REF!</definedName>
    <definedName name="암거흄관500">#REF!</definedName>
    <definedName name="암거흄관600">#REF!</definedName>
    <definedName name="암근">#REF!</definedName>
    <definedName name="암근C">#REF!</definedName>
    <definedName name="압착터미널">#REF!</definedName>
    <definedName name="앞들1호">#REF!</definedName>
    <definedName name="앞들2호">#REF!</definedName>
    <definedName name="앵커간격">#REF!</definedName>
    <definedName name="앵커경사">#REF!</definedName>
    <definedName name="앵커반력">#REF!</definedName>
    <definedName name="앵커볼트">#REF!</definedName>
    <definedName name="앵커수평반력">#REF!</definedName>
    <definedName name="앵커안전율">#REF!</definedName>
    <definedName name="앵커체직경">#REF!</definedName>
    <definedName name="야">#REF!</definedName>
    <definedName name="양생공">#REF!</definedName>
    <definedName name="양수공사">#REF!</definedName>
    <definedName name="양수량">#REF!</definedName>
    <definedName name="어">#N/A</definedName>
    <definedName name="어도입구">[0]!어도입구</definedName>
    <definedName name="어랑너ㅣㄹㄴㅇ" hidden="1">{#N/A,"수불부",FALSE,"사급자재수불서";#N/A,"수불부",FALSE,"사급자재수불서"}</definedName>
    <definedName name="어휴이젠마지막이다">[208]신천3호용수로!$3:$4</definedName>
    <definedName name="억이상" hidden="1">{#N/A,#N/A,FALSE,"2~8번"}</definedName>
    <definedName name="업체">#REF!</definedName>
    <definedName name="업체단가">[243]자재단가!$A$6:$M$156</definedName>
    <definedName name="업체현황">[96]!업체현황</definedName>
    <definedName name="에비">'[215]관리,공감'!#REF!</definedName>
    <definedName name="에치원">#REF!</definedName>
    <definedName name="에쿠스">[244]단가!$F$66:$G$77</definedName>
    <definedName name="여">[0]!여</definedName>
    <definedName name="여과지동">[245]여과지동!$F$3:$AS$80</definedName>
    <definedName name="여기">#REF!</definedName>
    <definedName name="여름">#REF!</definedName>
    <definedName name="여유">#REF!</definedName>
    <definedName name="역L형옹벽">[60]일위대가!#REF!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지">#REF!</definedName>
    <definedName name="연습">#REF!</definedName>
    <definedName name="연습9">#REF!</definedName>
    <definedName name="연습99">#REF!</definedName>
    <definedName name="연암">#REF!</definedName>
    <definedName name="연암개소">#REF!</definedName>
    <definedName name="연장">#REF!</definedName>
    <definedName name="연접도움말">[165]!연접도움말</definedName>
    <definedName name="연접물량">[0]!연접물량</definedName>
    <definedName name="열수">#REF!</definedName>
    <definedName name="열차무선전화설비">#REF!</definedName>
    <definedName name="염색기술3" hidden="1">{#N/A,#N/A,TRUE,"손익보고"}</definedName>
    <definedName name="옆표지1">[246]자재운반단가일람표!$R$2</definedName>
    <definedName name="예">[247]!Macro10</definedName>
    <definedName name="예비비수">#REF!</definedName>
    <definedName name="예비비평">#REF!</definedName>
    <definedName name="예산" hidden="1">{#N/A,#N/A,TRUE,"손익보고"}</definedName>
    <definedName name="예산서">#REF!</definedName>
    <definedName name="예산총괄">#REF!</definedName>
    <definedName name="오">[248]Main!$D$2</definedName>
    <definedName name="오라">#REF!</definedName>
    <definedName name="오배수" hidden="1">{#N/A,#N/A,TRUE,"천상그린44PY"}</definedName>
    <definedName name="오배수입상" hidden="1">{#N/A,#N/A,TRUE,"천상그린44PY"}</definedName>
    <definedName name="오수맨홀수량2">#REF!</definedName>
    <definedName name="오수맨홀집계">#REF!</definedName>
    <definedName name="오옹벽">#REF!</definedName>
    <definedName name="오운">[249]내역!#REF!</definedName>
    <definedName name="오주1호">#REF!</definedName>
    <definedName name="오주2호">#REF!</definedName>
    <definedName name="오주3호">#REF!</definedName>
    <definedName name="오주4호">#REF!</definedName>
    <definedName name="오천">[250]내역!#REF!</definedName>
    <definedName name="오천자동수수">#REF!</definedName>
    <definedName name="오천지구">#REF!</definedName>
    <definedName name="오천지급자재">#REF!</definedName>
    <definedName name="옥계1교">#REF!</definedName>
    <definedName name="옥외등철거공구손료">#REF!</definedName>
    <definedName name="옥외등철거공비">#REF!</definedName>
    <definedName name="옥외인건비">[223]갑지!#REF!</definedName>
    <definedName name="옥외자재비">[223]갑지!#REF!</definedName>
    <definedName name="올ㅇ">#REF!</definedName>
    <definedName name="옹">'[66]3련 BOX'!#REF!</definedName>
    <definedName name="옹벽">#REF!</definedName>
    <definedName name="와룡노임" hidden="1">{"'Sheet1'!$A$9:$I$36"}</definedName>
    <definedName name="와이어메쉬">'[251]노무,재료'!$E$17</definedName>
    <definedName name="왁스">#REF!</definedName>
    <definedName name="왕">[38]내역서!#REF!</definedName>
    <definedName name="왜이러는거야?">[252]신천3호용수로!$3:$4</definedName>
    <definedName name="외경높이">#REF!</definedName>
    <definedName name="외경폭">#REF!</definedName>
    <definedName name="외주의뢰1" hidden="1">#REF!</definedName>
    <definedName name="외함">#REF!</definedName>
    <definedName name="외함산출">#REF!</definedName>
    <definedName name="요동1호">#REF!</definedName>
    <definedName name="요동2호">#REF!</definedName>
    <definedName name="요률">#REF!</definedName>
    <definedName name="요율">#REF!</definedName>
    <definedName name="요율인쇄">#REF!</definedName>
    <definedName name="용">[0]!용</definedName>
    <definedName name="용경비금액">#REF!</definedName>
    <definedName name="용경비단가">#REF!</definedName>
    <definedName name="용노무비금액">#REF!</definedName>
    <definedName name="용노무비단가">#REF!</definedName>
    <definedName name="용량">#REF!</definedName>
    <definedName name="용마">BlankMacro1</definedName>
    <definedName name="용원수">#REF!</definedName>
    <definedName name="용재료비금액">#REF!</definedName>
    <definedName name="용재료비단가">#REF!</definedName>
    <definedName name="용접">#REF!</definedName>
    <definedName name="용접공">65262</definedName>
    <definedName name="용접공_일반">#REF!</definedName>
    <definedName name="용접공2">'[23]노임,재료비'!$J$115</definedName>
    <definedName name="용접공일반">#REF!</definedName>
    <definedName name="용접봉">#REF!</definedName>
    <definedName name="용접봉2">'[23]노임,재료비'!$O$44</definedName>
    <definedName name="우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두">#REF!</definedName>
    <definedName name="우산">#REF!</definedName>
    <definedName name="우성교간선">[253]우성교간선!$B$5:$F$18</definedName>
    <definedName name="우주">#REF!</definedName>
    <definedName name="우주기전">#REF!</definedName>
    <definedName name="우ㅎ">#REF!</definedName>
    <definedName name="운반2">#REF!</definedName>
    <definedName name="운반거리표">#REF!</definedName>
    <definedName name="운반구간">[159]을부담운반비!$D$5</definedName>
    <definedName name="운반비">#REF!</definedName>
    <definedName name="운반비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운반차">#REF!</definedName>
    <definedName name="운반차운전사">55214</definedName>
    <definedName name="운반한전">#REF!</definedName>
    <definedName name="운암">#REF!</definedName>
    <definedName name="운잔">#REF!</definedName>
    <definedName name="운전">#REF!</definedName>
    <definedName name="운전기사">#REF!</definedName>
    <definedName name="운전사">#REF!</definedName>
    <definedName name="운전사_운반">'[162]기계경비(시간당)'!$D$7</definedName>
    <definedName name="운전사기계">#REF!</definedName>
    <definedName name="운전사운반차">#REF!</definedName>
    <definedName name="운전조">#REF!</definedName>
    <definedName name="운전조수">#REF!</definedName>
    <definedName name="운전차운반사">#REF!</definedName>
    <definedName name="운진">#REF!</definedName>
    <definedName name="운호1호">#REF!</definedName>
    <definedName name="운호2호">#REF!</definedName>
    <definedName name="운호3호">#REF!</definedName>
    <definedName name="울산">[254]점검총괄!#REF!</definedName>
    <definedName name="울타리" localSheetId="16">#REF!</definedName>
    <definedName name="울타리">#REF!</definedName>
    <definedName name="울타리근거" localSheetId="16">#REF!</definedName>
    <definedName name="울타리근거">#REF!</definedName>
    <definedName name="원">#REF!</definedName>
    <definedName name="원_가_계_산_서">#REF!</definedName>
    <definedName name="원가">#REF!</definedName>
    <definedName name="원가1">#N/A</definedName>
    <definedName name="원가가가">[116]일위집계표!#REF!</definedName>
    <definedName name="원가계산" localSheetId="16">#REF!</definedName>
    <definedName name="원가계산">#REF!</definedName>
    <definedName name="원가계산1">[255]자재단가!$A$6:$M$156</definedName>
    <definedName name="원가계산서" localSheetId="16">#REF!</definedName>
    <definedName name="원가계산서">#REF!</definedName>
    <definedName name="원가계산서2">#REF!</definedName>
    <definedName name="원가표지2">#REF!</definedName>
    <definedName name="원각계ㅅ산">#REF!</definedName>
    <definedName name="원길">#REF!</definedName>
    <definedName name="원길이">[256]관급!#REF!</definedName>
    <definedName name="원당계산">#REF!</definedName>
    <definedName name="원수">#REF!</definedName>
    <definedName name="원운1호">#REF!</definedName>
    <definedName name="원운2호">#REF!</definedName>
    <definedName name="원지반다짐">#REF!</definedName>
    <definedName name="위생공">#REF!</definedName>
    <definedName name="위치도">[224]중기사용료!$G$15</definedName>
    <definedName name="위치조서">#REF!</definedName>
    <definedName name="위치평면도">#REF!</definedName>
    <definedName name="윗변">#REF!</definedName>
    <definedName name="유">[0]!유</definedName>
    <definedName name="유곡" hidden="1">[8]노임단가!#REF!</definedName>
    <definedName name="유관순">#REF!</definedName>
    <definedName name="유리공">#REF!</definedName>
    <definedName name="유호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을부담품목별중량계">[159]운반비산출!$E$25</definedName>
    <definedName name="을지">[27]내역!#REF!</definedName>
    <definedName name="을지양">[27]내역!#REF!</definedName>
    <definedName name="을지양식">[103]내역!#REF!</definedName>
    <definedName name="응달수문">[233]내역!#REF!</definedName>
    <definedName name="응력증가계수">#REF!</definedName>
    <definedName name="의" hidden="1">{#N/A,#N/A,FALSE,"운반시간"}</definedName>
    <definedName name="이">[0]!이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기무슨말이고">#REF!</definedName>
    <definedName name="이단경비">'[257]당초명세(평)'!#REF!</definedName>
    <definedName name="이단노무">'[257]당초명세(평)'!#REF!</definedName>
    <definedName name="이단재료">'[257]당초명세(평)'!#REF!</definedName>
    <definedName name="이동">#N/A</definedName>
    <definedName name="이동23">[258]산수배수!$L$4:$L$5</definedName>
    <definedName name="이동조서">[27]내역!#REF!</definedName>
    <definedName name="이동조소">[258]산수배수!$M$8</definedName>
    <definedName name="이런">BlankMacro1</definedName>
    <definedName name="이럴수가">[208]신천3호용수로!$3:$4</definedName>
    <definedName name="이름">#REF!</definedName>
    <definedName name="이름표" hidden="1">{#N/A,#N/A,FALSE,"단가표지"}</definedName>
    <definedName name="이릉" hidden="1">#REF!</definedName>
    <definedName name="이상">#REF!</definedName>
    <definedName name="이성희">#REF!</definedName>
    <definedName name="이순신">#REF!</definedName>
    <definedName name="이식">#REF!</definedName>
    <definedName name="이윤">#REF!</definedName>
    <definedName name="이윤율">[142]총괄표!#REF!</definedName>
    <definedName name="이율곡">#REF!</definedName>
    <definedName name="이종훈" hidden="1">[151]전기!$A$4:$A$163</definedName>
    <definedName name="이중PE250">#REF!</definedName>
    <definedName name="이중PE300">#REF!</definedName>
    <definedName name="이중PE350">#REF!</definedName>
    <definedName name="이중PE400">#REF!</definedName>
    <definedName name="이창채" hidden="1">{#N/A,#N/A,TRUE,"손익보고"}</definedName>
    <definedName name="이현구">#REF!</definedName>
    <definedName name="이형관">[99]DATE!$B$24:$B$85</definedName>
    <definedName name="이형우">#REF!</definedName>
    <definedName name="인">[194]철거산출근거!#REF!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가번호">#REF!</definedName>
    <definedName name="인건비">#REF!</definedName>
    <definedName name="인건비01">[259]자재단가비교표!#REF!</definedName>
    <definedName name="인공">#REF!</definedName>
    <definedName name="인공1">#REF!</definedName>
    <definedName name="인공산출">#REF!</definedName>
    <definedName name="인버트두께">#REF!</definedName>
    <definedName name="인부">#REF!</definedName>
    <definedName name="인쇄양식">[0]!인쇄양식</definedName>
    <definedName name="인쇄양식2">[0]!인쇄양식2</definedName>
    <definedName name="인입">#REF!</definedName>
    <definedName name="인입주1" localSheetId="16">#REF!</definedName>
    <definedName name="인입주1">#REF!</definedName>
    <definedName name="인입주근거">[260]내역!#REF!</definedName>
    <definedName name="인장재직경">#REF!</definedName>
    <definedName name="인테리어">[244]단가!$C$51:$I$60</definedName>
    <definedName name="인테리어소계">#REF!</definedName>
    <definedName name="인테리어일위대가">[0]!인테리어일위대가</definedName>
    <definedName name="일" hidden="1">#REF!</definedName>
    <definedName name="일공구직영비">#REF!</definedName>
    <definedName name="일관이윤" hidden="1">{#N/A,#N/A,FALSE,"회선임차현황"}</definedName>
    <definedName name="일대">#REF!</definedName>
    <definedName name="일반개구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반건설공사_갑">#REF!</definedName>
    <definedName name="일반건설공사_을">#REF!</definedName>
    <definedName name="일반관리비">#REF!</definedName>
    <definedName name="일반관리비율">[143]요율!$F$7</definedName>
    <definedName name="일반통신설비">#REF!</definedName>
    <definedName name="일오사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일위">#REF!,#REF!</definedName>
    <definedName name="일위1">#REF!</definedName>
    <definedName name="일위2">#REF!</definedName>
    <definedName name="일위규격매크로">[236]!일위규격매크로</definedName>
    <definedName name="일위대가">#REF!</definedName>
    <definedName name="일위대가1">#REF!</definedName>
    <definedName name="일위대가2">#REF!</definedName>
    <definedName name="일위대가4">#REF!</definedName>
    <definedName name="일위대가집계표">#REF!</definedName>
    <definedName name="일위대가표">#REF!</definedName>
    <definedName name="일위목록">#REF!</definedName>
    <definedName name="일위산출">#REF!</definedName>
    <definedName name="일위산출1">#REF!</definedName>
    <definedName name="일위집계">[261]일위집계!$A$1:$M$92</definedName>
    <definedName name="일위코드입력매크로">[236]!일위코드입력매크로</definedName>
    <definedName name="일위호표">#REF!</definedName>
    <definedName name="일위화면복귀매크로">[236]!일위화면복귀매크로</definedName>
    <definedName name="일의01">[77]직노!#REF!</definedName>
    <definedName name="일집" hidden="1">#REF!</definedName>
    <definedName name="임시">[262]점검총괄!#REF!</definedName>
    <definedName name="임시1" hidden="1">{#N/A,#N/A,FALSE,"전력간선"}</definedName>
    <definedName name="임시2" hidden="1">{#N/A,#N/A,FALSE,"전력간선"}</definedName>
    <definedName name="입력완료">[263]!입력완료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 hidden="1">{#N/A,#N/A,FALSE,"명세표"}</definedName>
    <definedName name="ㅈ1">#REF!</definedName>
    <definedName name="ㅈ2333">#REF!</definedName>
    <definedName name="ㅈㄷㄱ">#REF!</definedName>
    <definedName name="ㅈㄷㄻㅇㄹ" hidden="1">#REF!</definedName>
    <definedName name="ㅈㄷㄻㅈ" hidden="1">#REF!</definedName>
    <definedName name="ㅈㄷㅅㅂㅈㅇㄿ">#REF!</definedName>
    <definedName name="ㅈㄷ수">#REF!</definedName>
    <definedName name="ㅈㄷㅈㄷ">#REF!</definedName>
    <definedName name="ㅈㅇㅈ">#REF!</definedName>
    <definedName name="ㅈㅈ">[0]!ㅈㅈ</definedName>
    <definedName name="ㅈㅈㅈ">#REF!</definedName>
    <definedName name="ㅈㅈㅈㅈ">#N/A</definedName>
    <definedName name="ㅈㅈㅈㅈㅈ" hidden="1">{"'중기작업1'!$A$1:$V$18"}</definedName>
    <definedName name="자">[264]공내역!#REF!</definedName>
    <definedName name="자1">[265]자재단가비교표!#REF!</definedName>
    <definedName name="자10">[265]자재단가비교표!#REF!</definedName>
    <definedName name="자11">[265]자재단가비교표!#REF!</definedName>
    <definedName name="자12">[265]자재단가비교표!#REF!</definedName>
    <definedName name="자13">[265]자재단가비교표!#REF!</definedName>
    <definedName name="자14">[265]자재단가비교표!#REF!</definedName>
    <definedName name="자15">[265]자재단가비교표!#REF!</definedName>
    <definedName name="자16">[265]자재단가비교표!#REF!</definedName>
    <definedName name="자17">[265]자재단가비교표!#REF!</definedName>
    <definedName name="자18">[265]자재단가비교표!#REF!</definedName>
    <definedName name="자19">[265]자재단가비교표!#REF!</definedName>
    <definedName name="자2">[265]자재단가비교표!#REF!</definedName>
    <definedName name="자20">[265]자재단가비교표!#REF!</definedName>
    <definedName name="자21">[265]자재단가비교표!#REF!</definedName>
    <definedName name="자22">[265]자재단가비교표!#REF!</definedName>
    <definedName name="자23">[265]자재단가비교표!#REF!</definedName>
    <definedName name="자24">[265]자재단가비교표!#REF!</definedName>
    <definedName name="자25">[265]자재단가비교표!#REF!</definedName>
    <definedName name="자26">[265]자재단가비교표!#REF!</definedName>
    <definedName name="자27">[265]자재단가비교표!#REF!</definedName>
    <definedName name="자28">[265]자재단가비교표!#REF!</definedName>
    <definedName name="자29">[265]자재단가비교표!#REF!</definedName>
    <definedName name="자3">BlankMacro1</definedName>
    <definedName name="자30">[265]자재단가비교표!#REF!</definedName>
    <definedName name="자31">[265]자재단가비교표!#REF!</definedName>
    <definedName name="자32">[265]자재단가비교표!#REF!</definedName>
    <definedName name="자33">[265]자재단가비교표!#REF!</definedName>
    <definedName name="자34">[265]자재단가비교표!#REF!</definedName>
    <definedName name="자35">[265]자재단가비교표!#REF!</definedName>
    <definedName name="자36">[265]자재단가비교표!#REF!</definedName>
    <definedName name="자37">[265]자재단가비교표!#REF!</definedName>
    <definedName name="자38">[265]자재단가비교표!#REF!</definedName>
    <definedName name="자39">[265]자재단가비교표!#REF!</definedName>
    <definedName name="자4">[265]자재단가비교표!#REF!</definedName>
    <definedName name="자40">[265]자재단가비교표!#REF!</definedName>
    <definedName name="자41">[265]자재단가비교표!#REF!</definedName>
    <definedName name="자42">[265]자재단가비교표!#REF!</definedName>
    <definedName name="자43">[265]자재단가비교표!#REF!</definedName>
    <definedName name="자44">[265]자재단가비교표!#REF!</definedName>
    <definedName name="자45">[265]자재단가비교표!#REF!</definedName>
    <definedName name="자46">[265]자재단가비교표!#REF!</definedName>
    <definedName name="자47">[265]자재단가비교표!#REF!</definedName>
    <definedName name="자48">[265]자재단가비교표!#REF!</definedName>
    <definedName name="자49">[265]자재단가비교표!#REF!</definedName>
    <definedName name="자5">[265]자재단가비교표!#REF!</definedName>
    <definedName name="자50">[265]자재단가비교표!#REF!</definedName>
    <definedName name="자51">[265]자재단가비교표!#REF!</definedName>
    <definedName name="자52">[265]자재단가비교표!#REF!</definedName>
    <definedName name="자53">[265]자재단가비교표!#REF!</definedName>
    <definedName name="자54">[265]자재단가비교표!#REF!</definedName>
    <definedName name="자55">[265]자재단가비교표!#REF!</definedName>
    <definedName name="자56">[265]자재단가비교표!#REF!</definedName>
    <definedName name="자57">[265]자재단가비교표!#REF!</definedName>
    <definedName name="자58">[265]자재단가비교표!#REF!</definedName>
    <definedName name="자59">[265]자재단가비교표!#REF!</definedName>
    <definedName name="자6">[265]자재단가비교표!#REF!</definedName>
    <definedName name="자60">[265]자재단가비교표!#REF!</definedName>
    <definedName name="자61">[265]자재단가비교표!#REF!</definedName>
    <definedName name="자62">[265]자재단가비교표!#REF!</definedName>
    <definedName name="자63">[265]자재단가비교표!#REF!</definedName>
    <definedName name="자64">[265]자재단가비교표!#REF!</definedName>
    <definedName name="자65">[265]자재단가비교표!#REF!</definedName>
    <definedName name="자66">[265]자재단가비교표!#REF!</definedName>
    <definedName name="자67">[265]자재단가비교표!#REF!</definedName>
    <definedName name="자68">[265]자재단가비교표!#REF!</definedName>
    <definedName name="자69">[265]자재단가비교표!#REF!</definedName>
    <definedName name="자7">[265]자재단가비교표!#REF!</definedName>
    <definedName name="자70">[265]자재단가비교표!#REF!</definedName>
    <definedName name="자71">[265]자재단가비교표!#REF!</definedName>
    <definedName name="자72">[265]자재단가비교표!#REF!</definedName>
    <definedName name="자73">[265]자재단가비교표!#REF!</definedName>
    <definedName name="자74">[265]자재단가비교표!#REF!</definedName>
    <definedName name="자75">[265]자재단가비교표!#REF!</definedName>
    <definedName name="자76">[265]자재단가비교표!#REF!</definedName>
    <definedName name="자77">[265]자재단가비교표!#REF!</definedName>
    <definedName name="자78">[265]자재단가비교표!#REF!</definedName>
    <definedName name="자79">[265]자재단가비교표!#REF!</definedName>
    <definedName name="자8">[265]자재단가비교표!#REF!</definedName>
    <definedName name="자80">[265]자재단가비교표!#REF!</definedName>
    <definedName name="자81">[265]자재단가비교표!#REF!</definedName>
    <definedName name="자9">[265]자재단가비교표!#REF!</definedName>
    <definedName name="자갈">#REF!</definedName>
    <definedName name="자갈구입운반_덤프15톤_경운기__㎥당">#REF!</definedName>
    <definedName name="자갈운반">[0]!자갈운반</definedName>
    <definedName name="자경비금액">#REF!</definedName>
    <definedName name="자경비단가">#REF!</definedName>
    <definedName name="자노무비금액">#REF!</definedName>
    <definedName name="자노무비단가">#REF!</definedName>
    <definedName name="자동안내방송설비">#REF!</definedName>
    <definedName name="자동화재탐지설비">#REF!</definedName>
    <definedName name="자료">[245]기초자료!$A$3:$X$80</definedName>
    <definedName name="자료1">#REF!</definedName>
    <definedName name="자료2">#REF!</definedName>
    <definedName name="자미" hidden="1">{#N/A,#N/A,FALSE,"명세표"}</definedName>
    <definedName name="자부수">#REF!</definedName>
    <definedName name="자부외수">[266]자재대!$J$20</definedName>
    <definedName name="자부외평">[266]자재대!$AO$20</definedName>
    <definedName name="자부평">[267]자재대!#REF!</definedName>
    <definedName name="자연수위">#REF!</definedName>
    <definedName name="자원수">#REF!</definedName>
    <definedName name="자재">#REF!</definedName>
    <definedName name="자재단가">[268]!자재단가</definedName>
    <definedName name="자재단가근거" hidden="1">#REF!</definedName>
    <definedName name="자재단가표">#REF!</definedName>
    <definedName name="자재대">BlankMacro1</definedName>
    <definedName name="자재대경비">#REF!</definedName>
    <definedName name="자재대노무비">#REF!</definedName>
    <definedName name="자재대재료비">#REF!</definedName>
    <definedName name="자재료비금액">#REF!</definedName>
    <definedName name="자재료비단가">#REF!</definedName>
    <definedName name="자재수">#REF!</definedName>
    <definedName name="자재일람">[183]재료비!$A$3:$K$32</definedName>
    <definedName name="자재집계">#REF!</definedName>
    <definedName name="자재집계표" hidden="1">{"'중기작업1'!$A$1:$V$18"}</definedName>
    <definedName name="자재평">#REF!</definedName>
    <definedName name="자판기">#REF!</definedName>
    <definedName name="자ㅓ아">[28]입상내역!#REF!</definedName>
    <definedName name="작년단가">[117]재료값!#REF!</definedName>
    <definedName name="작업">#REF!</definedName>
    <definedName name="작업반장">#REF!</definedName>
    <definedName name="잔토">[0]!잔토</definedName>
    <definedName name="잔토경">#REF!</definedName>
    <definedName name="잔토노">#REF!</definedName>
    <definedName name="잔토재">#REF!</definedName>
    <definedName name="잔토처리">#REF!</definedName>
    <definedName name="잠관" hidden="1">{"'중기작업1'!$A$1:$V$18"}</definedName>
    <definedName name="잠관130이하">#REF!</definedName>
    <definedName name="잠관180이상">#REF!</definedName>
    <definedName name="잠관180이하">#REF!</definedName>
    <definedName name="잠관PC곡관600">#REF!</definedName>
    <definedName name="잠관PC관">#REF!</definedName>
    <definedName name="잠관PC관6">#REF!</definedName>
    <definedName name="잠관PC관8">#REF!</definedName>
    <definedName name="잠관거푸집이하">#REF!</definedName>
    <definedName name="잠관기초모래">#REF!</definedName>
    <definedName name="잠관되메움다짐">#REF!</definedName>
    <definedName name="잠관되메움일반">#REF!</definedName>
    <definedName name="잠관맨홀2호">#REF!</definedName>
    <definedName name="잠관맨홀3">#REF!</definedName>
    <definedName name="잠관스크린1호">#REF!</definedName>
    <definedName name="잠관스크린5호">#REF!</definedName>
    <definedName name="잠관압력곡관">#REF!</definedName>
    <definedName name="잠관압력관2k">#REF!</definedName>
    <definedName name="잠관압력관3k">#REF!</definedName>
    <definedName name="잠관줄떼">#REF!</definedName>
    <definedName name="잠관철근10">#REF!</definedName>
    <definedName name="잠관철근13">#REF!</definedName>
    <definedName name="잠관철근계">#REF!</definedName>
    <definedName name="잠관취부성토">#REF!</definedName>
    <definedName name="잠관터파기연암">#REF!</definedName>
    <definedName name="잠관터파기인력">#REF!</definedName>
    <definedName name="잠관터파기중기">#REF!</definedName>
    <definedName name="잠수부">#REF!</definedName>
    <definedName name="잡석">#REF!</definedName>
    <definedName name="잡자재비">#REF!</definedName>
    <definedName name="잡지">'[215]관리,공감'!#REF!</definedName>
    <definedName name="잡지출수">#REF!</definedName>
    <definedName name="잡지출평">#REF!</definedName>
    <definedName name="잡철">#REF!</definedName>
    <definedName name="장1">#REF!</definedName>
    <definedName name="장2">#REF!</definedName>
    <definedName name="장3">#REF!</definedName>
    <definedName name="장4">#REF!</definedName>
    <definedName name="장5">#REF!</definedName>
    <definedName name="장6">#REF!</definedName>
    <definedName name="장7">#REF!</definedName>
    <definedName name="장8">#REF!</definedName>
    <definedName name="장9">#REF!</definedName>
    <definedName name="장경철">[0]!장경철</definedName>
    <definedName name="장라앙">[67]수량이동!#REF!</definedName>
    <definedName name="장비" hidden="1">{"'Sheet1'!$A$9:$I$36"}</definedName>
    <definedName name="장비계약" hidden="1">{"'Sheet1'!$A$9:$I$36"}</definedName>
    <definedName name="장비내역" hidden="1">#REF!</definedName>
    <definedName name="장산1">#REF!</definedName>
    <definedName name="장산2">#REF!</definedName>
    <definedName name="장산3">#REF!</definedName>
    <definedName name="장산교">#REF!</definedName>
    <definedName name="장상교">#REF!</definedName>
    <definedName name="장석찬">[4]Sheet10!$J$60:$M$340</definedName>
    <definedName name="장용두" hidden="1">{"'Sheet1'!$A$9:$I$36"}</definedName>
    <definedName name="장춘">#REF!</definedName>
    <definedName name="재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단">#REF!</definedName>
    <definedName name="재단가">#REF!</definedName>
    <definedName name="재단기">#REF!</definedName>
    <definedName name="재료">#REF!</definedName>
    <definedName name="재료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재료개거">[0]!재료개거</definedName>
    <definedName name="재료계산2">#REF!</definedName>
    <definedName name="재료계산서" hidden="1">#REF!</definedName>
    <definedName name="재료및치수" localSheetId="16">#REF!</definedName>
    <definedName name="재료및치수">#REF!</definedName>
    <definedName name="재료비">#REF!</definedName>
    <definedName name="재료비1">[153]배수장토목공사비!$K$190</definedName>
    <definedName name="재료비2">#REF!</definedName>
    <definedName name="재료비금액">#REF!</definedName>
    <definedName name="재료비단가">#REF!</definedName>
    <definedName name="재료산출" hidden="1">{"'중기작업1'!$A$1:$V$18"}</definedName>
    <definedName name="재료집계3">#REF!</definedName>
    <definedName name="재료집계표">#REF!</definedName>
    <definedName name="재료총집계표" hidden="1">{"'중기작업1'!$A$1:$V$18"}</definedName>
    <definedName name="쟁료비">[269]건축내역!#REF!</definedName>
    <definedName name="쟈">[0]!쟈</definedName>
    <definedName name="저상">#REF!</definedName>
    <definedName name="저수조만수위">#REF!</definedName>
    <definedName name="저압">#REF!</definedName>
    <definedName name="저압CONDATA">[39]수전기기DATA!$A$209:$F$227</definedName>
    <definedName name="저압케이블">#REF!</definedName>
    <definedName name="저압케이블공">73973</definedName>
    <definedName name="저압케이블전공">#REF!</definedName>
    <definedName name="저용전선7">#REF!</definedName>
    <definedName name="저유황경유">'[23]노임,재료비'!$C$3</definedName>
    <definedName name="저유황경유2">'[23]노임,재료비'!$D$3</definedName>
    <definedName name="저입케이블전공">#REF!</definedName>
    <definedName name="저장" hidden="1">{"'Sheet1'!$A$9:$I$36"}</definedName>
    <definedName name="저케">#REF!</definedName>
    <definedName name="저판두께">'[270]#REF'!$AJ$30</definedName>
    <definedName name="적금입력">#REF!</definedName>
    <definedName name="적용거리">[159]을부담운반비!$D$2</definedName>
    <definedName name="적용단가근거">#REF!</definedName>
    <definedName name="적용속도">[159]을부담운반비!$D$3</definedName>
    <definedName name="적용연장">#REF!</definedName>
    <definedName name="적용연장비">#REF!</definedName>
    <definedName name="적용전선">#REF!</definedName>
    <definedName name="적용전선1">#REF!</definedName>
    <definedName name="적용전선2">#REF!</definedName>
    <definedName name="적용전선3">#REF!</definedName>
    <definedName name="적용전선4">#REF!</definedName>
    <definedName name="적용전선5">#REF!</definedName>
    <definedName name="적용전선6">#REF!</definedName>
    <definedName name="적용전선7">#REF!</definedName>
    <definedName name="적용톤수">[159]을부담운반비!$D$1</definedName>
    <definedName name="적용호표">#REF!</definedName>
    <definedName name="전" localSheetId="16">#REF!</definedName>
    <definedName name="전">#REF!</definedName>
    <definedName name="전1">#REF!</definedName>
    <definedName name="전2">#REF!</definedName>
    <definedName name="전기" localSheetId="16">#REF!</definedName>
    <definedName name="전기">#REF!</definedName>
    <definedName name="전기공사1급">#REF!</definedName>
    <definedName name="전기공사2급">#REF!</definedName>
    <definedName name="전기기사1급">64800</definedName>
    <definedName name="전기기사2급">62990</definedName>
    <definedName name="전기내역서">#REF!</definedName>
    <definedName name="전기수량2">#REF!</definedName>
    <definedName name="전기집계">#REF!</definedName>
    <definedName name="전기집계표">#REF!</definedName>
    <definedName name="전동기DATA">#REF!</definedName>
    <definedName name="전동기용량">#REF!</definedName>
    <definedName name="전등MAIN분전반">#REF!</definedName>
    <definedName name="전등신설">#REF!</definedName>
    <definedName name="전등용량">#REF!</definedName>
    <definedName name="전력비">#REF!</definedName>
    <definedName name="전류×길이">#REF!</definedName>
    <definedName name="전류×길이의합">#REF!</definedName>
    <definedName name="전류×길이의합1">#REF!</definedName>
    <definedName name="전류×길이의합2">#REF!</definedName>
    <definedName name="전류X길이의합1">#REF!</definedName>
    <definedName name="전류x길이의합2">#REF!</definedName>
    <definedName name="전류X길이의합3">#REF!</definedName>
    <definedName name="전류X길이의합4">#REF!</definedName>
    <definedName name="전류X길이의합5">#REF!</definedName>
    <definedName name="전류X길이의합6">#REF!</definedName>
    <definedName name="전류X길이의합7">#REF!</definedName>
    <definedName name="전류X길이의합A">#REF!</definedName>
    <definedName name="전류길이">#REF!</definedName>
    <definedName name="전류길이의합">#REF!</definedName>
    <definedName name="전선_관">[165]!전선_관</definedName>
    <definedName name="전선30경">#REF!</definedName>
    <definedName name="전선30노">#REF!</definedName>
    <definedName name="전선30재">#REF!</definedName>
    <definedName name="전선DATA">#REF!</definedName>
    <definedName name="전선관">#REF!</definedName>
    <definedName name="전선관굵기">#REF!</definedName>
    <definedName name="전선관허용전류">#REF!</definedName>
    <definedName name="전선단면적">#REF!</definedName>
    <definedName name="전선직경">#REF!</definedName>
    <definedName name="전압강하가기">[165]!전압강하가기</definedName>
    <definedName name="전압강하상수">#REF!</definedName>
    <definedName name="전전주">#REF!</definedName>
    <definedName name="전주1">#REF!</definedName>
    <definedName name="전주2">#REF!</definedName>
    <definedName name="전체">#REF!</definedName>
    <definedName name="전토압도">'[24]#REF'!$D$33</definedName>
    <definedName name="전토압콘">'[24]#REF'!$D$28</definedName>
    <definedName name="전토처리">#REF!</definedName>
    <definedName name="전화및TV공시청설비">#REF!</definedName>
    <definedName name="절">[0]!절</definedName>
    <definedName name="절1">[0]!절1</definedName>
    <definedName name="절단공">#REF!</definedName>
    <definedName name="절토">[0]!절토</definedName>
    <definedName name="절토1">[0]!절토1</definedName>
    <definedName name="점검">#REF!</definedName>
    <definedName name="점멸기">#REF!</definedName>
    <definedName name="점멸기입력">[0]!점멸기입력</definedName>
    <definedName name="점수표">#REF!</definedName>
    <definedName name="접속">[271]교각1!#REF!</definedName>
    <definedName name="접속슬래브">#REF!</definedName>
    <definedName name="접지1종합계">[222]접지1종!$S$20</definedName>
    <definedName name="접지봉설치F189">[272]신호등일위대가!#REF!</definedName>
    <definedName name="접지봉설치H189">[272]신호등일위대가!#REF!</definedName>
    <definedName name="접지봉설치J189">[272]신호등일위대가!#REF!</definedName>
    <definedName name="접지선DATA">#REF!</definedName>
    <definedName name="접지선굵기">#REF!</definedName>
    <definedName name="접지선단면적">#REF!</definedName>
    <definedName name="접지용전선">#REF!</definedName>
    <definedName name="접지자재">#REF!</definedName>
    <definedName name="접지자재0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접지자재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" hidden="1">[145]노임단가!#REF!</definedName>
    <definedName name="정격전류">[54]배선DATA!$B$4:$B$47</definedName>
    <definedName name="정격차단전류">[39]수전기기DATA!$F$73:$F$92</definedName>
    <definedName name="정경비금액">#REF!</definedName>
    <definedName name="정경비단가">#REF!</definedName>
    <definedName name="정노무비금액">#REF!</definedName>
    <definedName name="정노무비단가">#REF!</definedName>
    <definedName name="정산서" hidden="1">{"'Sheet1'!$A$9:$I$36"}</definedName>
    <definedName name="정웅하" hidden="1">{"'광피스표'!$A$3:$N$54"}</definedName>
    <definedName name="정원수">#REF!</definedName>
    <definedName name="정재료비금액">#REF!</definedName>
    <definedName name="정재료비단가">#REF!</definedName>
    <definedName name="정정">'[118]2000년1차'!#REF!</definedName>
    <definedName name="제">[273]내역!#REF!</definedName>
    <definedName name="제168_1">#REF!</definedName>
    <definedName name="제168_2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율">#REF!</definedName>
    <definedName name="제내">[274]광산내역!#REF!</definedName>
    <definedName name="제당">[0]!제당</definedName>
    <definedName name="제도사">#REF!</definedName>
    <definedName name="제목">'[24]#REF'!$C$1</definedName>
    <definedName name="제수문" hidden="1">#REF!</definedName>
    <definedName name="제어기F28">[272]신호등일위대가!#REF!</definedName>
    <definedName name="제어기H28">[272]신호등일위대가!#REF!</definedName>
    <definedName name="제어기J28">[272]신호등일위대가!#REF!</definedName>
    <definedName name="제어기좌대F15">[272]신호등일위대가!#REF!</definedName>
    <definedName name="제어기좌대F16">#REF!</definedName>
    <definedName name="제어기좌대H15">[272]신호등일위대가!#REF!</definedName>
    <definedName name="제어기좌대J15">[272]신호등일위대가!#REF!</definedName>
    <definedName name="제어케이블">#REF!</definedName>
    <definedName name="제잡비">#REF!</definedName>
    <definedName name="제조원가" localSheetId="16">#REF!</definedName>
    <definedName name="제조원가">#REF!</definedName>
    <definedName name="제조원가계산" localSheetId="16">#REF!</definedName>
    <definedName name="제조원가계산">#REF!</definedName>
    <definedName name="제진">[275]하남내역!#REF!</definedName>
    <definedName name="제진기물량">[183]단가일람!$A$3:$K$112</definedName>
    <definedName name="제진단가">[276]하남내역!#REF!</definedName>
    <definedName name="제진물량">[183]조경일람!$A$3:$K$47</definedName>
    <definedName name="제진설">[27]내역!#REF!</definedName>
    <definedName name="제진설비1">#REF!</definedName>
    <definedName name="제진설비2">[27]내역!#REF!</definedName>
    <definedName name="제철축로공">#REF!</definedName>
    <definedName name="져">[0]!져</definedName>
    <definedName name="조">[0]!조</definedName>
    <definedName name="조경공">#REF!</definedName>
    <definedName name="조경일람">[183]운반비!$A$3:$K$47</definedName>
    <definedName name="조달수수료">#REF!</definedName>
    <definedName name="조도">#REF!</definedName>
    <definedName name="조도1">#REF!</definedName>
    <definedName name="조도10">#REF!</definedName>
    <definedName name="조도11">#REF!</definedName>
    <definedName name="조도12">#REF!</definedName>
    <definedName name="조도2">#REF!</definedName>
    <definedName name="조도3">#REF!</definedName>
    <definedName name="조도4">#REF!</definedName>
    <definedName name="조도5">#REF!</definedName>
    <definedName name="조도6">#REF!</definedName>
    <definedName name="조도7">#REF!</definedName>
    <definedName name="조도8">#REF!</definedName>
    <definedName name="조도9">#REF!</definedName>
    <definedName name="조도계산">#REF!</definedName>
    <definedName name="조도등주종류">#N/A</definedName>
    <definedName name="조도케이블길이">#N/A</definedName>
    <definedName name="조력공">#REF!</definedName>
    <definedName name="조림인부">#REF!</definedName>
    <definedName name="조명DATA">#REF!</definedName>
    <definedName name="조명율표">[277]조명율표!$B$4:$F$495</definedName>
    <definedName name="조명장치소계">#REF!</definedName>
    <definedName name="조수">#N/A</definedName>
    <definedName name="조수야">#REF!</definedName>
    <definedName name="조수주">#REF!</definedName>
    <definedName name="조양개요">#REF!</definedName>
    <definedName name="조영수">#REF!</definedName>
    <definedName name="조원공">'[204]단가산출내역(노임부분수정)'!#REF!</definedName>
    <definedName name="조장">#REF!</definedName>
    <definedName name="조장야">#REF!</definedName>
    <definedName name="조장주">#REF!</definedName>
    <definedName name="조적공">#REF!</definedName>
    <definedName name="조차장" hidden="1">{#N/A,#N/A,FALSE,"명세표"}</definedName>
    <definedName name="존천">[0]!존천</definedName>
    <definedName name="종">#REF!</definedName>
    <definedName name="종류">#REF!</definedName>
    <definedName name="종별" localSheetId="16">#REF!</definedName>
    <definedName name="종별">#REF!</definedName>
    <definedName name="종석">#REF!</definedName>
    <definedName name="주">#REF!</definedName>
    <definedName name="주변저항">#REF!</definedName>
    <definedName name="주업체">#REF!</definedName>
    <definedName name="주형1">#REF!</definedName>
    <definedName name="주형2">#REF!</definedName>
    <definedName name="주형3">#REF!</definedName>
    <definedName name="주형4">#REF!</definedName>
    <definedName name="주형보공제량">#REF!</definedName>
    <definedName name="준공계">#REF!</definedName>
    <definedName name="준공년월일">#REF!</definedName>
    <definedName name="준설" hidden="1">{"'Sheet1'!$A$9:$I$36"}</definedName>
    <definedName name="준설선기관사">#REF!</definedName>
    <definedName name="준설선기관장">#REF!</definedName>
    <definedName name="준설선기사">#REF!</definedName>
    <definedName name="준설선선장">#REF!</definedName>
    <definedName name="준설선운전사">#REF!</definedName>
    <definedName name="줄ㄴ">#REF!</definedName>
    <definedName name="줄눈공">#REF!</definedName>
    <definedName name="줄눈공_치장">#REF!</definedName>
    <definedName name="줄떼">#REF!</definedName>
    <definedName name="줄주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건설공사">#REF!</definedName>
    <definedName name="중급기술자">[155]시중노임단가!$B$152</definedName>
    <definedName name="중기경">#REF!</definedName>
    <definedName name="중기기사">#N/A</definedName>
    <definedName name="중기노">#REF!</definedName>
    <definedName name="중기도급">#REF!</definedName>
    <definedName name="중기실행">#REF!</definedName>
    <definedName name="중기운반_8톤덤프__1회당">#REF!</definedName>
    <definedName name="중기운반경비">#REF!</definedName>
    <definedName name="중기운반노무비">#REF!</definedName>
    <definedName name="중기운반재료비">#REF!</definedName>
    <definedName name="중기운전기사">#REF!</definedName>
    <definedName name="중기운전사">#REF!</definedName>
    <definedName name="중기운전조수">#REF!</definedName>
    <definedName name="중기재">#REF!</definedName>
    <definedName name="중기조장">#REF!</definedName>
    <definedName name="중기총">#REF!</definedName>
    <definedName name="중량" localSheetId="16">#REF!</definedName>
    <definedName name="중량">#REF!</definedName>
    <definedName name="중량표">#REF!</definedName>
    <definedName name="중앙공제">#REF!</definedName>
    <definedName name="중앙길이">#REF!</definedName>
    <definedName name="중앙본">#REF!</definedName>
    <definedName name="중유">#REF!</definedName>
    <definedName name="중유2">'[23]노임,재료비'!$D$5</definedName>
    <definedName name="중중">#REF!</definedName>
    <definedName name="즈">[0]!즈</definedName>
    <definedName name="증">#REF!</definedName>
    <definedName name="증감" localSheetId="16">#REF!</definedName>
    <definedName name="증감">#REF!</definedName>
    <definedName name="증감1" localSheetId="16">#REF!</definedName>
    <definedName name="증감1">#REF!</definedName>
    <definedName name="증감대비" localSheetId="16">#REF!</definedName>
    <definedName name="증감대비">#REF!</definedName>
    <definedName name="증감표" localSheetId="16">#REF!</definedName>
    <definedName name="증감표">#REF!</definedName>
    <definedName name="지">[0]!지</definedName>
    <definedName name="지구외에서답">[278]특별땅고르기!#REF!</definedName>
    <definedName name="지구외에서수로">[278]특별땅고르기!#REF!</definedName>
    <definedName name="지급2">[279]내역!#REF!</definedName>
    <definedName name="지급부가제외">[280]지급자재!$J$22</definedName>
    <definedName name="지급부가포함">#REF!</definedName>
    <definedName name="지급자재">#REF!</definedName>
    <definedName name="지급자재대">#REF!</definedName>
    <definedName name="지동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">#REF!</definedName>
    <definedName name="지산최초">#REF!</definedName>
    <definedName name="지선공사비">#REF!</definedName>
    <definedName name="지선토적">#REF!</definedName>
    <definedName name="지장선로">#REF!</definedName>
    <definedName name="지적기능사1급">#REF!</definedName>
    <definedName name="지적기능사2급">#REF!</definedName>
    <definedName name="지적기사_1급">#REF!</definedName>
    <definedName name="지적기사_2급">#REF!</definedName>
    <definedName name="지적기사1급">#REF!</definedName>
    <definedName name="지적기사2급">#REF!</definedName>
    <definedName name="직노">#REF!</definedName>
    <definedName name="직접경비">#REF!</definedName>
    <definedName name="직접노무비">#REF!</definedName>
    <definedName name="직접재료비">#REF!</definedName>
    <definedName name="진기">#REF!</definedName>
    <definedName name="진동롤러">#REF!</definedName>
    <definedName name="진입도로경비">#REF!</definedName>
    <definedName name="진입도로노무비">#REF!</definedName>
    <definedName name="진입도로재료비">#REF!</definedName>
    <definedName name="집게표">#REF!</definedName>
    <definedName name="집계">#REF!</definedName>
    <definedName name="집계1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표">#REF!</definedName>
    <definedName name="짜장">#REF!</definedName>
    <definedName name="짱">[38]내역서!#REF!</definedName>
    <definedName name="ㅊ">#REF!</definedName>
    <definedName name="ㅊ1">#REF!</definedName>
    <definedName name="ㅊ1555">#REF!</definedName>
    <definedName name="ㅊㄴ">#REF!</definedName>
    <definedName name="ㅊㅇㄹ">#REF!</definedName>
    <definedName name="ㅊㅍ" hidden="1">#REF!</definedName>
    <definedName name="ㅊㅍㅁㄴㅇㄹ">#REF!</definedName>
    <definedName name="ㅊㅍㅋㅌㅊㅍㅁㄴ">#REF!</definedName>
    <definedName name="차광막F22">[272]신호등일위대가!#REF!</definedName>
    <definedName name="차광막H22">[272]신호등일위대가!#REF!</definedName>
    <definedName name="차광막J22">[272]신호등일위대가!#REF!</definedName>
    <definedName name="차량가격">[159]을부담운반비!$D$4</definedName>
    <definedName name="차선도색">[0]!차선도색</definedName>
    <definedName name="차선도색위치조서">#REF!</definedName>
    <definedName name="차선도색집계">#REF!</definedName>
    <definedName name="착공기한">#REF!</definedName>
    <definedName name="착공년월일">#REF!</definedName>
    <definedName name="착공일">#REF!</definedName>
    <definedName name="착암공">#REF!</definedName>
    <definedName name="착정심도">#REF!</definedName>
    <definedName name="참고자료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">#N/A</definedName>
    <definedName name="참조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창호목공">#REF!</definedName>
    <definedName name="책임연">#REF!</definedName>
    <definedName name="책임연구원">#REF!</definedName>
    <definedName name="책임연구원공정">#REF!</definedName>
    <definedName name="천">[0]!천</definedName>
    <definedName name="천상">[229]단가!#REF!</definedName>
    <definedName name="천연공사갑지" hidden="1">#REF!</definedName>
    <definedName name="천정">[15]data2!#REF!</definedName>
    <definedName name="철">[0]!철</definedName>
    <definedName name="철____공">#REF!</definedName>
    <definedName name="철_골_공">#REF!</definedName>
    <definedName name="철1">[0]!철1</definedName>
    <definedName name="철2">[0]!철2</definedName>
    <definedName name="철거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철거계">#REF!</definedName>
    <definedName name="철거수량집계2">#REF!</definedName>
    <definedName name="철거자재">#REF!</definedName>
    <definedName name="철골" hidden="1">{#N/A,#N/A,FALSE,"Sheet1"}</definedName>
    <definedName name="철골공">#REF!</definedName>
    <definedName name="철골야">#REF!</definedName>
    <definedName name="철골주">#REF!</definedName>
    <definedName name="철골협의" hidden="1">{#N/A,#N/A,FALSE,"현장 NCR 분석";#N/A,#N/A,FALSE,"현장품질감사";#N/A,#N/A,FALSE,"현장품질감사"}</definedName>
    <definedName name="철공">63963</definedName>
    <definedName name="철공2">'[23]노임,재료비'!$J$8</definedName>
    <definedName name="철근">#REF!</definedName>
    <definedName name="철근_콘크리트_깨기__기계____㎥당">#REF!</definedName>
    <definedName name="철근_콘크리트_깨기__기계_T_30㎝미만_대형____㎥당">#REF!</definedName>
    <definedName name="철근_콘크리트_깨기__기계_T_30㎝미만_대형_소운반제외__㎥당">#REF!</definedName>
    <definedName name="철근_콘크리트_깨기__인력__㎥당">#REF!</definedName>
    <definedName name="철근_콘크리트_깨기__인력__㎥당__소운반_제외">#REF!</definedName>
    <definedName name="철근_콘크리트_깨기__인력_20__기계_80_____㎥당">#REF!</definedName>
    <definedName name="철근_콘크리트_깨기__인력_20__기계_80__소운반제외____㎥당">#REF!</definedName>
    <definedName name="철근경">#REF!</definedName>
    <definedName name="철근공">#REF!</definedName>
    <definedName name="철근공2">'[23]노임,재료비'!$J$9</definedName>
    <definedName name="철근노">#REF!</definedName>
    <definedName name="철근수량">[0]!철근수량</definedName>
    <definedName name="철근야">#REF!</definedName>
    <definedName name="철근운반">[0]!철근운반</definedName>
    <definedName name="철근운반_덤프10.5톤_경운기__Ton당">#REF!</definedName>
    <definedName name="철근재">#REF!</definedName>
    <definedName name="철근주">#REF!</definedName>
    <definedName name="철근콘크리트타설">#REF!</definedName>
    <definedName name="철근콘크리트헐기">#REF!</definedName>
    <definedName name="철근항복응력">'[270]#REF'!$G$144</definedName>
    <definedName name="철도궤도신설공사">#REF!</definedName>
    <definedName name="철도신호공">#REF!</definedName>
    <definedName name="철목1호">#REF!</definedName>
    <definedName name="철목2호">#REF!</definedName>
    <definedName name="철목3호">#REF!</definedName>
    <definedName name="철목4호">#REF!</definedName>
    <definedName name="철물갑지">Dlog_Show</definedName>
    <definedName name="철선">#REF!</definedName>
    <definedName name="철선2">'[23]노임,재료비'!$O$50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철판공">#REF!</definedName>
    <definedName name="철판공2">'[23]노임,재료비'!$J$10</definedName>
    <definedName name="청">[132]!Macro14</definedName>
    <definedName name="청림1호">#REF!</definedName>
    <definedName name="청림2호">#REF!</definedName>
    <definedName name="청림3호">#REF!</definedName>
    <definedName name="청천200">'[281]200'!#REF!</definedName>
    <definedName name="청천운반">#REF!</definedName>
    <definedName name="쳐">[0]!쳐</definedName>
    <definedName name="초계총괄표">#REF!</definedName>
    <definedName name="초급기술자">[155]시중노임단가!$B$153</definedName>
    <definedName name="초ㅜㄴㅇㅜ">#REF!</definedName>
    <definedName name="총">'[282]계약용량(서포)'!#REF!</definedName>
    <definedName name="총_원_가">[283]손익분석!#REF!</definedName>
    <definedName name="총2">[284]부안일위!#REF!</definedName>
    <definedName name="총계">#REF!</definedName>
    <definedName name="총공사비">#REF!</definedName>
    <definedName name="총괄">#REF!</definedName>
    <definedName name="총괄1">#REF!</definedName>
    <definedName name="총괄2">#REF!</definedName>
    <definedName name="총괄99">[285]VXXXXX!#REF!</definedName>
    <definedName name="총괄MOTOR" hidden="1">#REF!</definedName>
    <definedName name="총괄시">[177]산수배수!$M$8</definedName>
    <definedName name="총괄표">#REF!</definedName>
    <definedName name="총사업비수">#REF!</definedName>
    <definedName name="총사업비평">#REF!</definedName>
    <definedName name="총액">'[220]내역(창신)'!$H$12</definedName>
    <definedName name="총원가">#REF!</definedName>
    <definedName name="총원가2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">#REF!</definedName>
    <definedName name="총토탈1">#REF!</definedName>
    <definedName name="총토탈2">#REF!</definedName>
    <definedName name="최">#REF!</definedName>
    <definedName name="최대값">#REF!</definedName>
    <definedName name="최소값">#REF!</definedName>
    <definedName name="쵠">[286]내역!#REF!</definedName>
    <definedName name="취소">#N/A</definedName>
    <definedName name="취수탑경비">#REF!</definedName>
    <definedName name="취수탑노무비">#REF!</definedName>
    <definedName name="취수탑재료비">#REF!</definedName>
    <definedName name="측">'[215]관리,공감'!#REF!</definedName>
    <definedName name="측구">#REF!</definedName>
    <definedName name="측면길이">#REF!</definedName>
    <definedName name="측면본">#REF!</definedName>
    <definedName name="측부">#REF!</definedName>
    <definedName name="측설비">#REF!</definedName>
    <definedName name="측설비수">#REF!</definedName>
    <definedName name="측설비평">#REF!</definedName>
    <definedName name="측설평">#REF!</definedName>
    <definedName name="측측">[287]지급자재!$AE$22</definedName>
    <definedName name="치">[0]!치</definedName>
    <definedName name="치장벽돌공">#REF!</definedName>
    <definedName name="치즐">#REF!</definedName>
    <definedName name="치즐2">'[23]노임,재료비'!$O$2</definedName>
    <definedName name="칠">#REF!</definedName>
    <definedName name="칠곡" hidden="1">{#N/A,#N/A,TRUE,"손익보고"}</definedName>
    <definedName name="ㅋ">#REF!</definedName>
    <definedName name="ㅋ1">#REF!</definedName>
    <definedName name="ㅋㄴㅊㅍㅁㄴㅇㄹ">#REF!</definedName>
    <definedName name="ㅋㅁ" hidden="1">{#N/A,#N/A,FALSE,"명세표"}</definedName>
    <definedName name="ㅋㅋ" hidden="1">{#N/A,#N/A,FALSE,"명세표"}</definedName>
    <definedName name="ㅋㅋㅋ" hidden="1">{#N/A,#N/A,FALSE,"단가표지"}</definedName>
    <definedName name="ㅋㅌㄹ">#REF!</definedName>
    <definedName name="ㅋㅌㅊㄹ" hidden="1">{#N/A,#N/A,FALSE,"조골재"}</definedName>
    <definedName name="ㅋㅌㅊㅍㄴ">#REF!</definedName>
    <definedName name="칸수">#REF!</definedName>
    <definedName name="캇타간재">'[162]기계경비(시간당)'!$H$92</definedName>
    <definedName name="캇타노무">'[162]기계경비(시간당)'!$H$88</definedName>
    <definedName name="캇타손료">'[162]기계경비(시간당)'!$H$87</definedName>
    <definedName name="컴퓨터" hidden="1">{"'PC현황'!$A$1:$Z$29"}</definedName>
    <definedName name="케이블">#REF!</definedName>
    <definedName name="케이블_1">[56]단가!#REF!</definedName>
    <definedName name="케이블DATA">#REF!</definedName>
    <definedName name="켜">[0]!켜</definedName>
    <definedName name="코드표">#REF!</definedName>
    <definedName name="콘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2" hidden="1">#REF!</definedName>
    <definedName name="콘크리트공">68884</definedName>
    <definedName name="콘크리트공2">'[23]노임,재료비'!$J$27</definedName>
    <definedName name="콘크리트공칭강도">'[270]#REF'!$G$132</definedName>
    <definedName name="콘크리트깨기" hidden="1">{"'중기작업1'!$A$1:$V$18"}</definedName>
    <definedName name="콘크리트다짐대">#REF!</definedName>
    <definedName name="콘크리트다짐소">#REF!</definedName>
    <definedName name="콘크리트집ㄱㅖ">[0]!콘크리트집ㄱㅖ</definedName>
    <definedName name="콘크리트집계">[0]!콘크리트집계</definedName>
    <definedName name="콘크야">#REF!</definedName>
    <definedName name="콘크주">#REF!</definedName>
    <definedName name="큐비클">'[282]계약용량(서포)'!#REF!</definedName>
    <definedName name="큐비클응급공사" localSheetId="16">#REF!</definedName>
    <definedName name="큐비클응급공사">#REF!</definedName>
    <definedName name="크">[0]!크</definedName>
    <definedName name="크레인가격">#N/A</definedName>
    <definedName name="크레인타이어">#REF!</definedName>
    <definedName name="키">[0]!키</definedName>
    <definedName name="킨">[288]문대내역!#REF!</definedName>
    <definedName name="ㅌ2611">#REF!</definedName>
    <definedName name="ㅌ2644">#REF!</definedName>
    <definedName name="ㅌ735">#REF!</definedName>
    <definedName name="ㅌ952">#REF!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타견적" hidden="1">{"'Sheet1'!$A$9:$I$36"}</definedName>
    <definedName name="타이어롤러8의10Ton">#REF!</definedName>
    <definedName name="타이틀">#REF!</definedName>
    <definedName name="타인" hidden="1">{"'Sheet1'!$A$9:$I$36"}</definedName>
    <definedName name="타일공">#REF!</definedName>
    <definedName name="태곡간선총공사비">#REF!</definedName>
    <definedName name="태백1" hidden="1">{"'PC현황'!$A$1:$Z$29"}</definedName>
    <definedName name="태빈">#REF!</definedName>
    <definedName name="택코팅">#REF!</definedName>
    <definedName name="탠덤롤러10의14톤">#REF!</definedName>
    <definedName name="터">[0]!터</definedName>
    <definedName name="터1">[0]!터1</definedName>
    <definedName name="터널공">'[220]내역(중앙)'!$H$49</definedName>
    <definedName name="터파기">#REF!</definedName>
    <definedName name="터파기경">#REF!</definedName>
    <definedName name="터파기계산">[165]!터파기계산</definedName>
    <definedName name="터파기고">#REF!</definedName>
    <definedName name="터파기구배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량">#REF!</definedName>
    <definedName name="터파기상폭">[176]횡배수관!#REF!</definedName>
    <definedName name="터파기재">#REF!</definedName>
    <definedName name="터파노">#REF!</definedName>
    <definedName name="터파재">#REF!</definedName>
    <definedName name="텍스제">#REF!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텨">[0]!텨</definedName>
    <definedName name="토">#REF!</definedName>
    <definedName name="토.건축총괄">#REF!</definedName>
    <definedName name="토3">BlankMacro1</definedName>
    <definedName name="토공">#REF!</definedName>
    <definedName name="토공_규준틀___개소당">#REF!</definedName>
    <definedName name="토공도급">#REF!</definedName>
    <definedName name="토공실행">#REF!</definedName>
    <definedName name="토류벽">#REF!</definedName>
    <definedName name="토목">#REF!</definedName>
    <definedName name="토목1">#REF!</definedName>
    <definedName name="토목내역">#REF!</definedName>
    <definedName name="토목단가">[268]토목단가!$A:$M</definedName>
    <definedName name="토목설계" hidden="1">{#N/A,#N/A,FALSE,"골재소요량";#N/A,#N/A,FALSE,"골재소요량"}</definedName>
    <definedName name="토목원가">#REF!</definedName>
    <definedName name="토목자재">#REF!</definedName>
    <definedName name="토사">#REF!</definedName>
    <definedName name="토사_깍기_도쟈_19_TON__㎥_당">#REF!</definedName>
    <definedName name="토사운반__덤__프_15Ton____㎥당">#REF!</definedName>
    <definedName name="토적">#REF!</definedName>
    <definedName name="토적1공구">#REF!</definedName>
    <definedName name="토적2공구">#REF!</definedName>
    <definedName name="토적계산">#REF!</definedName>
    <definedName name="토적표" hidden="1">#REF!</definedName>
    <definedName name="토지">#REF!</definedName>
    <definedName name="토출조" hidden="1">{"'중기작업1'!$A$1:$V$18"}</definedName>
    <definedName name="토취장복구경비">#REF!</definedName>
    <definedName name="토취장복구노무비">#REF!</definedName>
    <definedName name="토취장복구재료비">#REF!</definedName>
    <definedName name="토피">#REF!</definedName>
    <definedName name="토피고">'[24]#REF'!$D$6</definedName>
    <definedName name="통2">#REF!</definedName>
    <definedName name="통나무">#REF!</definedName>
    <definedName name="통산출1">#REF!</definedName>
    <definedName name="통신">BlankMacro1</definedName>
    <definedName name="통신관련산업기사">[289]시중노임단가!$B$12</definedName>
    <definedName name="통신기사">92355</definedName>
    <definedName name="통신기사1급">92355</definedName>
    <definedName name="통신기사2급">91949</definedName>
    <definedName name="통신내선공">63806</definedName>
    <definedName name="통신산업기사">91949</definedName>
    <definedName name="통신설비공">77401</definedName>
    <definedName name="통신외선공">90961</definedName>
    <definedName name="통신집계">BlankMacro1</definedName>
    <definedName name="통신케이블공">95424</definedName>
    <definedName name="통합">[0]!통합</definedName>
    <definedName name="퇴직">#REF!</definedName>
    <definedName name="퇴직공제부금비율">#REF!</definedName>
    <definedName name="투간접노무비">#REF!</definedName>
    <definedName name="투경비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트">[0]!트</definedName>
    <definedName name="트럭트레일러20Ton">#REF!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전공">#REF!</definedName>
    <definedName name="특고케">#REF!</definedName>
    <definedName name="특급">[102]sw1!$I$4,[102]sw1!$I$22,[102]sw1!$I$40,[102]sw1!$I$58,[102]sw1!$I$76,[102]sw1!$I$94</definedName>
    <definedName name="특급기술자">#REF!,#REF!,#REF!,#REF!,#REF!,#REF!</definedName>
    <definedName name="특급자">#REF!,#REF!,#REF!,#REF!,#REF!,#REF!</definedName>
    <definedName name="특별">[218]Sheet3!$B$2</definedName>
    <definedName name="특별인부">55970</definedName>
    <definedName name="특별인부2">'[23]노임,재료비'!$J$86</definedName>
    <definedName name="특수">#REF!</definedName>
    <definedName name="특수및기타건설공사">#REF!</definedName>
    <definedName name="특수비계공">#REF!</definedName>
    <definedName name="특케">#REF!</definedName>
    <definedName name="티">[0]!티</definedName>
    <definedName name="티스">#REF!</definedName>
    <definedName name="ㅍ" hidden="1">'[242]98수문일위'!$A$1:$P$2004</definedName>
    <definedName name="ㅍㄴㅇㄹ" hidden="1">#REF!</definedName>
    <definedName name="ㅍㅇ">#REF!</definedName>
    <definedName name="ㅍㅇㄴ" hidden="1">'[44]98수문일위'!$A$1:$P$2004</definedName>
    <definedName name="ㅍㅇㄹㄴㅇㅁ">#REF!</definedName>
    <definedName name="ㅍㅋㅌㅊㅍㅇㄷ" hidden="1">'[44]98수문일위'!$A$1:$P$2004</definedName>
    <definedName name="ㅍㅌㅊ">#REF!</definedName>
    <definedName name="ㅍㅌ쿠푸푸투푸">#REF!</definedName>
    <definedName name="ㅍㅍㅍㅍㄹ" hidden="1">{#N/A,#N/A,FALSE,"운반시간"}</definedName>
    <definedName name="ㅍ표지" hidden="1">{#N/A,#N/A,FALSE,"전열산출서"}</definedName>
    <definedName name="파">'[105]인건-측정'!#REF!</definedName>
    <definedName name="파상형PE전선관">#REF!</definedName>
    <definedName name="파이프펜던트">[121]DATA!$E$17:$F$26</definedName>
    <definedName name="파일길이">#REF!</definedName>
    <definedName name="판넬" hidden="1">{"'단계별시설공사비'!$A$3:$K$51"}</definedName>
    <definedName name="판재">#REF!</definedName>
    <definedName name="팔" hidden="1">#REF!</definedName>
    <definedName name="팔당">#REF!</definedName>
    <definedName name="팔당2003">[187]점검총괄!#REF!</definedName>
    <definedName name="패널조립공">#REF!</definedName>
    <definedName name="펌프구경">#REF!</definedName>
    <definedName name="펴">[0]!펴</definedName>
    <definedName name="평">'[215]관리,공감'!#REF!</definedName>
    <definedName name="평균">#REF!</definedName>
    <definedName name="평균H2">#REF!</definedName>
    <definedName name="평균높이">#REF!</definedName>
    <definedName name="평야부">#REF!</definedName>
    <definedName name="평야부자재">#REF!</definedName>
    <definedName name="평이2">BlankMacro1</definedName>
    <definedName name="평이3">BlankMacro1</definedName>
    <definedName name="평자재단가">#REF!</definedName>
    <definedName name="평자재단위당">#REF!</definedName>
    <definedName name="폐기물">#N/A</definedName>
    <definedName name="폐기물운반">#REF!</definedName>
    <definedName name="폐기물적재">#REF!</definedName>
    <definedName name="포설공">#REF!</definedName>
    <definedName name="포장공">#REF!</definedName>
    <definedName name="포장공내역">#REF!</definedName>
    <definedName name="포장깨기__아스팔트____㎡당">#REF!</definedName>
    <definedName name="포장깨기__콘크리트____㎡당">#REF!</definedName>
    <definedName name="포장수량">#REF!</definedName>
    <definedName name="포장절단__ASPHALT_포장____M당">#REF!</definedName>
    <definedName name="포장절단__콘크리트_포장____M당">#REF!</definedName>
    <definedName name="포장집계2">#REF!</definedName>
    <definedName name="포장층_높이">'[24]#REF'!$D$7</definedName>
    <definedName name="포장층두께">[176]횡배수관!#REF!</definedName>
    <definedName name="포크레인" hidden="1">{"'Sheet1'!$A$9:$I$36"}</definedName>
    <definedName name="포크레인계약" hidden="1">{"'Sheet1'!$A$9:$I$36"}</definedName>
    <definedName name="폭">'[24]#REF'!$E$5</definedName>
    <definedName name="폭약">'[23]노임,재료비'!#REF!</definedName>
    <definedName name="표">#REF!</definedName>
    <definedName name="표00">#REF!</definedName>
    <definedName name="표준공종단가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표지" hidden="1">{"'중기작업1'!$A$1:$V$18"}</definedName>
    <definedName name="표지1" hidden="1">#REF!</definedName>
    <definedName name="표지2">#REF!</definedName>
    <definedName name="표지3">#REF!</definedName>
    <definedName name="표지33">#REF!</definedName>
    <definedName name="표지판">#REF!</definedName>
    <definedName name="표층다짐1">#REF!</definedName>
    <definedName name="표층다짐2">#REF!</definedName>
    <definedName name="표층다짐3">#REF!</definedName>
    <definedName name="표층운반">#REF!</definedName>
    <definedName name="표층포설">#REF!</definedName>
    <definedName name="푸">#REF!</definedName>
    <definedName name="풀박스">#REF!</definedName>
    <definedName name="품명">OFFSET([290]목차!$G$4,0,0,COUNTA([290]목차!$G:$G)-1,1)</definedName>
    <definedName name="품명1">OFFSET([291]일위목록!$F$4,0,0,COUNTA([291]일위목록!$F:$F)-1,1)</definedName>
    <definedName name="품명2">#REF!</definedName>
    <definedName name="품샘">#REF!</definedName>
    <definedName name="품셈총괄표">#REF!</definedName>
    <definedName name="품신">[159]설계산출표지!$B$1</definedName>
    <definedName name="풍전2" hidden="1">{#N/A,#N/A,TRUE,"손익보고"}</definedName>
    <definedName name="풍화암">#REF!</definedName>
    <definedName name="풍화암개소">#REF!</definedName>
    <definedName name="프라이머">#REF!</definedName>
    <definedName name="프라임코트">#REF!</definedName>
    <definedName name="프레임">[54]배선DATA!$C$4:$C$47</definedName>
    <definedName name="프로그램.메인_메뉴호출">[186]!프로그램.메인_메뉴호출</definedName>
    <definedName name="픅구공">#REF!</definedName>
    <definedName name="플랜야">#REF!</definedName>
    <definedName name="플랜주">#REF!</definedName>
    <definedName name="플랜트기계설치공">#REF!</definedName>
    <definedName name="플랜트배관공">#REF!</definedName>
    <definedName name="플랜트용접공">#REF!</definedName>
    <definedName name="플랜트전공">59669</definedName>
    <definedName name="플랜트제관공">#REF!</definedName>
    <definedName name="플랜트특수용접공">#REF!</definedName>
    <definedName name="플주">#REF!</definedName>
    <definedName name="피">[0]!피</definedName>
    <definedName name="피뢰침">#REF!</definedName>
    <definedName name="ㅎ" hidden="1">[190]노임단가!#REF!</definedName>
    <definedName name="ㅎ314">#REF!</definedName>
    <definedName name="ㅎ662">#REF!</definedName>
    <definedName name="ㅎㄴㄹㄴ">#REF!</definedName>
    <definedName name="ㅎㄴㅁㄹㅇㄹㄴ" hidden="1">{#N/A,"수불부",FALSE,"사급자재수불서";#N/A,"수불부",FALSE,"사급자재수불서"}</definedName>
    <definedName name="ㅎㄴㅇㅁㄹ" hidden="1">'[292]98수문일위'!$A$1:$P$2004</definedName>
    <definedName name="ㅎㄴㅇㅎㅇㅁㄴ">#REF!</definedName>
    <definedName name="ㅎㄷ">#REF!</definedName>
    <definedName name="ㅎ두">#REF!</definedName>
    <definedName name="ㅎㄹㄷ">#REF!</definedName>
    <definedName name="ㅎㄹㅀㅀㅀㅀㅀㄹ호" hidden="1">{#N/A,#N/A,FALSE,"혼합골재"}</definedName>
    <definedName name="ㅎ로ㅓㄴ허ㅓ">#REF!</definedName>
    <definedName name="ㅎㄻㅇㅎㅇㅁㅎㅎㅎㅎㅎ">#REF!</definedName>
    <definedName name="ㅎㅇㄴ">#REF!</definedName>
    <definedName name="ㅎ이동">[293]수문일1!#REF!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ㅎㅜ">#REF!</definedName>
    <definedName name="하">[0]!하</definedName>
    <definedName name="하도급사항">'[294]설 계'!$A$2:$F$617</definedName>
    <definedName name="하도사항">[295]설계!$B$2:$P$289</definedName>
    <definedName name="하도원가">#REF!</definedName>
    <definedName name="하변">#REF!</definedName>
    <definedName name="하서TMTC구매설치총괄" hidden="1">[7]노임단가!#REF!</definedName>
    <definedName name="하하하" hidden="1">{#N/A,#N/A,FALSE,"단가표지"}</definedName>
    <definedName name="한" hidden="1">#REF!</definedName>
    <definedName name="한교1호">#REF!</definedName>
    <definedName name="한교2호">#REF!</definedName>
    <definedName name="한교3호">#REF!</definedName>
    <definedName name="한전2">[279]내역!#REF!</definedName>
    <definedName name="한전거리산출">#REF!</definedName>
    <definedName name="한전수탁비">#REF!</definedName>
    <definedName name="할석공">#REF!</definedName>
    <definedName name="할석공2">'[23]노임,재료비'!$J$120</definedName>
    <definedName name="함석공">#REF!</definedName>
    <definedName name="함판3">#REF!</definedName>
    <definedName name="합">#REF!</definedName>
    <definedName name="합거6노">[296]배수공!#REF!</definedName>
    <definedName name="합거6재">[296]배수공!#REF!</definedName>
    <definedName name="합계">#REF!</definedName>
    <definedName name="합계전류">#REF!</definedName>
    <definedName name="합계전류1">#REF!</definedName>
    <definedName name="합계전류2">#REF!</definedName>
    <definedName name="합계전류3">#REF!</definedName>
    <definedName name="합계전류4">#REF!</definedName>
    <definedName name="합계전류5">#REF!</definedName>
    <definedName name="합계전류6">#REF!</definedName>
    <definedName name="합계전류7">#REF!</definedName>
    <definedName name="합계전류A">#REF!</definedName>
    <definedName name="합계전류종">#REF!</definedName>
    <definedName name="합계표" hidden="1">{#N/A,#N/A,FALSE,"전열산출서"}</definedName>
    <definedName name="합병경">#REF!</definedName>
    <definedName name="합병노">#REF!</definedName>
    <definedName name="합병재">#REF!</definedName>
    <definedName name="합판">#REF!</definedName>
    <definedName name="합판2">'[23]노임,재료비'!$O$49</definedName>
    <definedName name="합판4">#REF!</definedName>
    <definedName name="합판6">#REF!</definedName>
    <definedName name="항목">#REF!</definedName>
    <definedName name="해창철콘">[0]!해창철콘</definedName>
    <definedName name="행삭제">#REF!</definedName>
    <definedName name="행선안내게시기설비">#REF!</definedName>
    <definedName name="행창토건">[0]!행창토건</definedName>
    <definedName name="허균">#REF!</definedName>
    <definedName name="허용응력">#REF!</definedName>
    <definedName name="허용응력계수">#REF!</definedName>
    <definedName name="허용응력증가계수">#REF!</definedName>
    <definedName name="허용전류">#REF!</definedName>
    <definedName name="허ㅏㅇ아와ㅏㅇ">#REF!</definedName>
    <definedName name="헐기경">#REF!</definedName>
    <definedName name="헐기노">#REF!</definedName>
    <definedName name="헐기수량집계222">#REF!</definedName>
    <definedName name="헐기재">#REF!</definedName>
    <definedName name="헐기총">#REF!</definedName>
    <definedName name="헐헐미">#REF!</definedName>
    <definedName name="헐헐헐">#REF!</definedName>
    <definedName name="헤베">#REF!</definedName>
    <definedName name="혀">[0]!혀</definedName>
    <definedName name="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스코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도사">#REF!</definedName>
    <definedName name="현장경비">#REF!</definedName>
    <definedName name="현장계기">[42]견적사양비교표!#REF!</definedName>
    <definedName name="현장대리인">#REF!</definedName>
    <definedName name="현장명">#REF!</definedName>
    <definedName name="현장반2" hidden="1">{"'Sheet1'!$A$9:$I$36"}</definedName>
    <definedName name="형상">[99]DATE!$D$24:$D$85</definedName>
    <definedName name="형틀">#REF!</definedName>
    <definedName name="형틀목공">71251</definedName>
    <definedName name="형틀목공2">'[23]노임,재료비'!$J$5</definedName>
    <definedName name="형틀야">#REF!</definedName>
    <definedName name="형틀주">#REF!</definedName>
    <definedName name="호옹ㅇㄷㅅㄷㅎ">#REF!</definedName>
    <definedName name="호표">#REF!</definedName>
    <definedName name="호표1" hidden="1">{"'Sheet1'!$A$9:$I$36"}</definedName>
    <definedName name="호표2" hidden="1">{"'Sheet1'!$A$9:$I$36"}</definedName>
    <definedName name="호ㅜㅡ호ㅜ루" hidden="1">{#N/A,#N/A,FALSE,"2~8번"}</definedName>
    <definedName name="홈도ㅗ" hidden="1">{#N/A,#N/A,FALSE,"전열산출서"}</definedName>
    <definedName name="화근거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화원고무교체">#REF!</definedName>
    <definedName name="화타A">#REF!</definedName>
    <definedName name="화타B">#REF!</definedName>
    <definedName name="환경보전비">#REF!</definedName>
    <definedName name="환율">#REF!</definedName>
    <definedName name="환장하겠군">[208]신천3호용수로!$3:$4</definedName>
    <definedName name="환토고">#REF!</definedName>
    <definedName name="환토상변">#REF!</definedName>
    <definedName name="활하중">'[24]#REF'!$G$73</definedName>
    <definedName name="활하중도">'[24]#REF'!$D$32</definedName>
    <definedName name="활하중콘">'[24]#REF'!$D$27</definedName>
    <definedName name="황">[0]!황</definedName>
    <definedName name="황룡강배수개선사업">#REF!</definedName>
    <definedName name="황룡지구">#REF!</definedName>
    <definedName name="황말셔터">[166]남평내역!#REF!</definedName>
    <definedName name="회로번호">#REF!</definedName>
    <definedName name="회시1호">#REF!</definedName>
    <definedName name="회시2호">#REF!</definedName>
    <definedName name="횡">#REF!</definedName>
    <definedName name="후">#REF!</definedName>
    <definedName name="후렉시블전선관">#REF!</definedName>
    <definedName name="후배치도" hidden="1">{#N/A,#N/A,FALSE,"회선임차현황"}</definedName>
    <definedName name="훅">#REF!</definedName>
    <definedName name="훋ㅎ두두">#REF!</definedName>
    <definedName name="훋후">#REF!</definedName>
    <definedName name="휘발유">#REF!</definedName>
    <definedName name="휴ㅇ">#REF!</definedName>
    <definedName name="흄">[0]!흄</definedName>
    <definedName name="흄1">[0]!흄1</definedName>
    <definedName name="흄2">[0]!흄2</definedName>
    <definedName name="흄관400">#REF!</definedName>
    <definedName name="흄관500">#REF!</definedName>
    <definedName name="흄관600">#REF!</definedName>
    <definedName name="흄관600집계">#REF!</definedName>
    <definedName name="흄관700">#REF!</definedName>
    <definedName name="흄관800">#REF!</definedName>
    <definedName name="흄관운반">[0]!흄관운반</definedName>
    <definedName name="흐">[0]!흐</definedName>
    <definedName name="흙_운_반___토_사__불도저_19_Ton__㎥당">#REF!</definedName>
    <definedName name="흙쌓기_및_다짐__노___상">#REF!</definedName>
    <definedName name="흙쌓기_및_다짐__노___체">#REF!</definedName>
    <definedName name="ㅏ">[297]인건비!#REF!</definedName>
    <definedName name="ㅏ1" hidden="1">#REF!</definedName>
    <definedName name="ㅏ1150">#REF!</definedName>
    <definedName name="ㅏ89">#REF!</definedName>
    <definedName name="ㅏK32">#REF!</definedName>
    <definedName name="ㅏㅏㅏ" hidden="1">{#N/A,#N/A,FALSE,"명세표"}</definedName>
    <definedName name="ㅏㅏㅕㅕ">[4]Sheet14!$AC$29:$AF$30</definedName>
    <definedName name="ㅏㅓㄴㅁ">#REF!</definedName>
    <definedName name="ㅏㅓㅣㅏㅎㄹㄴ">#REF!</definedName>
    <definedName name="ㅏㅕ라ㅕ" hidden="1">[4]Sheet14!$Q$48:$AT$48</definedName>
    <definedName name="ㅐ520" localSheetId="16">#REF!</definedName>
    <definedName name="ㅐ520">#REF!</definedName>
    <definedName name="ㅐㅐㅐ">'[86]ABUT수량-A1'!$T$25</definedName>
    <definedName name="ㅑ30">#REF!</definedName>
    <definedName name="ㅑ547" localSheetId="16">#REF!</definedName>
    <definedName name="ㅑ547">#REF!</definedName>
    <definedName name="ㅑㅑㅑ">[4]Sheet13!$AE$21:$AH$22</definedName>
    <definedName name="ㅑㅣㅑ히">#REF!</definedName>
    <definedName name="ㅓ">#REF!</definedName>
    <definedName name="ㅓ224">#REF!</definedName>
    <definedName name="ㅓ54">#REF!</definedName>
    <definedName name="ㅓ8">#REF!</definedName>
    <definedName name="ㅓㅅ">#REF!</definedName>
    <definedName name="ㅓㅅㄱ">#REF!</definedName>
    <definedName name="ㅓ서ㅜ쇼ㅓㅜ">#REF!</definedName>
    <definedName name="ㅓ쇼ㅜ">#REF!</definedName>
    <definedName name="ㅓ수">#REF!</definedName>
    <definedName name="ㅓ수ㅓ">[231]재료값!#REF!</definedName>
    <definedName name="ㅓㅎ겨ㅓㅓㅗㅓ">#REF!</definedName>
    <definedName name="ㅓ하아ㅗㄹㅇㅇㅇㅇㅎ">#REF!</definedName>
    <definedName name="ㅓ호ㅓ" hidden="1">{#N/A,#N/A,FALSE,"조골재"}</definedName>
    <definedName name="ㅓㅓㅓ">[298]총괄표!#REF!</definedName>
    <definedName name="ㅓㅓㅗㅓㅏ">#REF!</definedName>
    <definedName name="ㅓㅓㅛㅓㅛ">[4]Sheet14!$J$60:$M$340</definedName>
    <definedName name="ㅓㅗ" hidden="1">{#N/A,"수불부",FALSE,"사급자재수불서";#N/A,"수불부",FALSE,"사급자재수불서"}</definedName>
    <definedName name="ㅓㅗ럴허ㅓㅓㅓㅓㅓㅓㅓ">#REF!</definedName>
    <definedName name="ㅓㅗㅓ">'[105]인건-측정'!#REF!</definedName>
    <definedName name="ㅓㅘ러ㅗㅓㅗ" hidden="1">{#N/A,#N/A,FALSE,"전력간선"}</definedName>
    <definedName name="ㅓㅘㅗㅓㅏㅗㅓㅏㅗㅓㅏㅗㅓㅏ" hidden="1">{#N/A,#N/A,FALSE,"단가표지"}</definedName>
    <definedName name="ㅓㅘㅗㅓㅏㅗㅓㅏㅗㅓㅏㅣ" hidden="1">{#N/A,#N/A,FALSE,"단가표지"}</definedName>
    <definedName name="ㅓㅚㅜ">#REF!</definedName>
    <definedName name="ㅓㅚㅣㅣㅗ">#REF!</definedName>
    <definedName name="ㅓㅜㅅ">#REF!</definedName>
    <definedName name="ㅓㅜㅅㅜ">#REF!</definedName>
    <definedName name="ㅓㅜ쇼">#REF!</definedName>
    <definedName name="ㅔ">[41]자재단가비교표!#REF!</definedName>
    <definedName name="ㅔ갸ㅜㅅ_샤싣ㄴ">#REF!</definedName>
    <definedName name="ㅔㅁ" hidden="1">#REF!</definedName>
    <definedName name="ㅔㅐㅔ" hidden="1">{#N/A,"수불부",FALSE,"사급자재수불서";#N/A,"수불부",FALSE,"사급자재수불서"}</definedName>
    <definedName name="ㅔㅑㅐㅐㅐㅐㅐㅐㅐㅐㅐ">[41]자재단가비교표!#REF!</definedName>
    <definedName name="ㅔㅑㅕㅙㅑ">#REF!</definedName>
    <definedName name="ㅔㅔ">'[299]원본(갑지)'!$A$1:$N$62</definedName>
    <definedName name="ㅔㅔㅔ">#REF!</definedName>
    <definedName name="ㅔㅔㅔㅔㅔㅔㅔㅔㅔㅔ">[41]자재단가비교표!#REF!</definedName>
    <definedName name="ㅔㅔㅔㅔㅔㅔㅔㅔㅔㅔㅔㅔㅔ">#REF!</definedName>
    <definedName name="ㅕ">#REF!</definedName>
    <definedName name="ㅕ422">[300]대치판정!#REF!</definedName>
    <definedName name="ㅕㅔㅔㅔㅔㅔㅔㅔㅔㅔㅔ">[41]자재단가비교표!#REF!</definedName>
    <definedName name="ㅗ">#REF!</definedName>
    <definedName name="ㅗ1">#REF!</definedName>
    <definedName name="ㅗ1019">#REF!</definedName>
    <definedName name="ㅗ2">#REF!</definedName>
    <definedName name="ㅗ3">#REF!</definedName>
    <definedName name="ㅗ315">[11]신우!#REF!</definedName>
    <definedName name="ㅗ415">#REF!</definedName>
    <definedName name="ㅗ461">#REF!</definedName>
    <definedName name="ㅗㄱ수ㅗㅜ고ㅜㄱ">#REF!</definedName>
    <definedName name="ㅗ구ㅗ">#REF!</definedName>
    <definedName name="ㅗㅎ">#REF!</definedName>
    <definedName name="ㅗㅎㅇ라ㅓㅡ">#REF!</definedName>
    <definedName name="ㅗㅎㅇㅁㄹㅇㅎ" hidden="1">{#N/A,"수불부",FALSE,"사급자재수불서";#N/A,"수불부",FALSE,"사급자재수불서"}</definedName>
    <definedName name="ㅗㅎ오">[4]Sheet13!$D$1:$AD$32</definedName>
    <definedName name="ㅗ하ㅏㅣㄹㅇ라">#REF!</definedName>
    <definedName name="ㅗ하ㅓㅏㄹ허">#REF!</definedName>
    <definedName name="ㅗ허ㅏㅏㅏ">#REF!</definedName>
    <definedName name="ㅗ허ㅓㅗㅓㅓ">#REF!</definedName>
    <definedName name="ㅗ호롤">#REF!</definedName>
    <definedName name="ㅗㅓ롱노ㅓㅇ">#REF!</definedName>
    <definedName name="ㅗㅓㅎㅇㅇㅇㅇㅇㅇㅇ" hidden="1">{#N/A,#N/A,FALSE,"단가표지"}</definedName>
    <definedName name="ㅗㅗ" hidden="1">{#N/A,#N/A,FALSE,"명세표"}</definedName>
    <definedName name="ㅗㅗㅗ" hidden="1">{#N/A,#N/A,FALSE,"전력간선"}</definedName>
    <definedName name="ㅗㅜ">#REF!</definedName>
    <definedName name="ㅗㅜㄱ">#REF!</definedName>
    <definedName name="ㅗㅜㅛㅜㅜ">#REF!</definedName>
    <definedName name="ㅘㅗ허ㅎ" hidden="1">#REF!</definedName>
    <definedName name="ㅛ">#REF!</definedName>
    <definedName name="ㅛㄱ">#REF!</definedName>
    <definedName name="ㅛㅅ">#REF!</definedName>
    <definedName name="ㅛ쇼ㅐㅗ">#REF!</definedName>
    <definedName name="ㅛㅛ" hidden="1">{#N/A,#N/A,FALSE,"전열산출서"}</definedName>
    <definedName name="ㅛㅜ">#REF!</definedName>
    <definedName name="ㅛㅝㅜ">#REF!</definedName>
    <definedName name="ㅜ">#REF!</definedName>
    <definedName name="ㅜ1">#REF!</definedName>
    <definedName name="ㅜ2434">#REF!</definedName>
    <definedName name="ㅜ고ㅜ">#REF!</definedName>
    <definedName name="ㅜ구13ㅜ">#REF!</definedName>
    <definedName name="ㅜㄷ">#REF!</definedName>
    <definedName name="ㅜㄷㄱㅎ궇ㄷ">[57]내역!#REF!</definedName>
    <definedName name="ㅜㄹㅜ">#REF!</definedName>
    <definedName name="ㅜㄻ" hidden="1">[190]노임단가!#REF!</definedName>
    <definedName name="ㅜㄻㅁ">#REF!</definedName>
    <definedName name="ㅜㅁㄴㄹ">#REF!</definedName>
    <definedName name="ㅜ무">#REF!</definedName>
    <definedName name="ㅜ뭏ㅜ">#REF!</definedName>
    <definedName name="ㅜㅅㅜ">#REF!</definedName>
    <definedName name="ㅜ쇼ㅜ">#REF!</definedName>
    <definedName name="ㅜㅌ">#REF!</definedName>
    <definedName name="ㅜㅗㅜ">#REF!</definedName>
    <definedName name="ㅜㅜ">BlankMacro1</definedName>
    <definedName name="ㅜㅜㅠㅜ우">#REF!</definedName>
    <definedName name="ㅠ">#REF!</definedName>
    <definedName name="ㅠ1">#REF!</definedName>
    <definedName name="ㅠ2">#REF!</definedName>
    <definedName name="ㅠㄴㅀㅎ" hidden="1">[4]Sheet13!$N$131:$N$201</definedName>
    <definedName name="ㅠㄹㅇㄶㅈㅁㄹ">#REF!</definedName>
    <definedName name="ㅠㄻㅎ">[4]Sheet13!$L$38</definedName>
    <definedName name="ㅠㅁㄹㅇㄹ" hidden="1">[4]Sheet13!$N$272:$N$341</definedName>
    <definedName name="ㅠㅇㅁㄹㅇㅁ" hidden="1">[4]Sheet13!$N$202:$N$271</definedName>
    <definedName name="ㅠㅍ41000">#REF!</definedName>
    <definedName name="ㅠㅕ4619">#REF!</definedName>
    <definedName name="ㅠㅜ12">#REF!</definedName>
    <definedName name="ㅠㅜㄹㄴㅇ로">[4]간선!$AI$2</definedName>
    <definedName name="ㅠㅠ">[301]노임!$A$1:$B$27</definedName>
    <definedName name="ㅠㅠㅠ">[0]!ㅠㅠㅠ</definedName>
    <definedName name="ㅡ" hidden="1">#REF!</definedName>
    <definedName name="ㅡ873">#REF!</definedName>
    <definedName name="ㅡㄹㄴㅁ르" hidden="1">#REF!</definedName>
    <definedName name="ㅡㅏㅣ">#REF!</definedName>
    <definedName name="ㅡㅜㅛㅜㅈㅈㅜ">#REF!</definedName>
    <definedName name="ㅡㅡ">#REF!</definedName>
    <definedName name="ㅡㅡㅡㅡㅡ">#REF!</definedName>
    <definedName name="ㅣ">#REF!</definedName>
    <definedName name="ㅣ1517" localSheetId="16">#REF!</definedName>
    <definedName name="ㅣ1517">#REF!</definedName>
    <definedName name="ㅣ1549" localSheetId="16">#REF!</definedName>
    <definedName name="ㅣ1549">#REF!</definedName>
    <definedName name="ㅣ16">#REF!</definedName>
    <definedName name="ㅣ607">[302]재1!#REF!</definedName>
    <definedName name="ㅣ618" localSheetId="16">#REF!</definedName>
    <definedName name="ㅣ618">#REF!</definedName>
    <definedName name="ㅣGUD">'[303]T13(P68~72,78)'!$I$96</definedName>
    <definedName name="ㅣ러">#REF!</definedName>
    <definedName name="ㅣㅅ" hidden="1">{#N/A,#N/A,TRUE,"손익보고"}</definedName>
    <definedName name="ㅣㅋ팇러밍ㄹㄴㅇㄹ">#REF!</definedName>
    <definedName name="ㅣㅏㅚㅗㅓ" hidden="1">[4]Sheet14!$L$61:$L$130</definedName>
    <definedName name="ㅣㅑㅑ" hidden="1">{#N/A,#N/A,FALSE,"단가표지"}</definedName>
    <definedName name="ㅣㅓㅣㅏㅓㅣ">#REF!</definedName>
    <definedName name="ㅣㅣ">[38]내역서!#REF!</definedName>
    <definedName name="ㅣㅣㅣ">#REF!</definedName>
    <definedName name="ㅣㅣㅣㅣㅏ">[4]Sheet13!$AE$21:$AH$22</definedName>
    <definedName name="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330" l="1"/>
  <c r="A7" i="336" l="1"/>
  <c r="C7" i="315" l="1"/>
  <c r="J172" i="301"/>
  <c r="F172" i="301" s="1"/>
  <c r="J174" i="301"/>
  <c r="F174" i="301" s="1"/>
  <c r="D83" i="338" l="1"/>
  <c r="D84" i="338"/>
  <c r="D85" i="338"/>
  <c r="D86" i="338"/>
  <c r="D87" i="338"/>
  <c r="D88" i="338"/>
  <c r="D82" i="338"/>
  <c r="D29" i="339"/>
  <c r="D30" i="339"/>
  <c r="D31" i="339"/>
  <c r="D32" i="339"/>
  <c r="D33" i="339"/>
  <c r="D34" i="339"/>
  <c r="D28" i="339"/>
  <c r="C28" i="339"/>
  <c r="H28" i="339" s="1"/>
  <c r="C5" i="339"/>
  <c r="A8" i="338"/>
  <c r="E91" i="338"/>
  <c r="L42" i="339"/>
  <c r="J42" i="339"/>
  <c r="F42" i="339"/>
  <c r="G32" i="339"/>
  <c r="E85" i="340"/>
  <c r="C29" i="339" s="1"/>
  <c r="H29" i="339" s="1"/>
  <c r="E84" i="340"/>
  <c r="E71" i="340"/>
  <c r="E70" i="340"/>
  <c r="E69" i="340"/>
  <c r="E68" i="340"/>
  <c r="E66" i="340"/>
  <c r="E65" i="340"/>
  <c r="E64" i="340"/>
  <c r="E63" i="340"/>
  <c r="E61" i="340"/>
  <c r="E60" i="340"/>
  <c r="E88" i="340" s="1"/>
  <c r="C32" i="339" s="1"/>
  <c r="H32" i="339" s="1"/>
  <c r="E59" i="340"/>
  <c r="E87" i="340" s="1"/>
  <c r="C31" i="339" s="1"/>
  <c r="H31" i="339" s="1"/>
  <c r="E58" i="340"/>
  <c r="E86" i="340" s="1"/>
  <c r="C30" i="339" s="1"/>
  <c r="H30" i="339" s="1"/>
  <c r="E56" i="340"/>
  <c r="E55" i="340"/>
  <c r="E54" i="340"/>
  <c r="E53" i="340"/>
  <c r="E51" i="340"/>
  <c r="E89" i="340" s="1"/>
  <c r="C33" i="339" s="1"/>
  <c r="H33" i="339" s="1"/>
  <c r="E50" i="340"/>
  <c r="E49" i="340"/>
  <c r="E28" i="340"/>
  <c r="E25" i="340"/>
  <c r="E24" i="340"/>
  <c r="E23" i="340"/>
  <c r="E22" i="340"/>
  <c r="E20" i="340"/>
  <c r="E19" i="340"/>
  <c r="E18" i="340"/>
  <c r="E17" i="340"/>
  <c r="E13" i="340"/>
  <c r="E11" i="340"/>
  <c r="E10" i="340"/>
  <c r="E8" i="340"/>
  <c r="E7" i="340"/>
  <c r="E4" i="340"/>
  <c r="E38" i="340" s="1"/>
  <c r="E43" i="340" l="1"/>
  <c r="C10" i="339" s="1"/>
  <c r="E42" i="340"/>
  <c r="C9" i="339" s="1"/>
  <c r="E40" i="340"/>
  <c r="C7" i="339" s="1"/>
  <c r="E77" i="340" l="1"/>
  <c r="E75" i="340"/>
  <c r="E73" i="340"/>
  <c r="I88" i="340"/>
  <c r="C86" i="338" s="1"/>
  <c r="I86" i="338" s="1"/>
  <c r="E86" i="338" s="1"/>
  <c r="I86" i="340"/>
  <c r="C84" i="338" s="1"/>
  <c r="I84" i="338" s="1"/>
  <c r="E84" i="338" s="1"/>
  <c r="BD50" i="340"/>
  <c r="BD49" i="340"/>
  <c r="BD48" i="340"/>
  <c r="BD47" i="340"/>
  <c r="C36" i="337"/>
  <c r="P36" i="337" s="1"/>
  <c r="C35" i="337"/>
  <c r="J35" i="337" s="1"/>
  <c r="C34" i="337"/>
  <c r="P34" i="337" s="1"/>
  <c r="C33" i="337"/>
  <c r="P33" i="337" s="1"/>
  <c r="C32" i="337"/>
  <c r="L32" i="337" s="1"/>
  <c r="L53" i="337" s="1"/>
  <c r="C63" i="336" s="1"/>
  <c r="G63" i="336" s="1"/>
  <c r="E63" i="336" s="1"/>
  <c r="N53" i="337"/>
  <c r="H53" i="337"/>
  <c r="F53" i="337"/>
  <c r="I58" i="336"/>
  <c r="E58" i="336" s="1"/>
  <c r="X57" i="336"/>
  <c r="X59" i="336" s="1"/>
  <c r="I57" i="336"/>
  <c r="E57" i="336" s="1"/>
  <c r="I56" i="336"/>
  <c r="E56" i="336" s="1"/>
  <c r="Z55" i="336"/>
  <c r="I55" i="336"/>
  <c r="E55" i="336" s="1"/>
  <c r="I54" i="336"/>
  <c r="E54" i="336" s="1"/>
  <c r="E90" i="340" l="1"/>
  <c r="I87" i="340"/>
  <c r="C85" i="338" s="1"/>
  <c r="I85" i="338" s="1"/>
  <c r="E85" i="338" s="1"/>
  <c r="I85" i="340"/>
  <c r="C83" i="338" s="1"/>
  <c r="I83" i="338" s="1"/>
  <c r="E83" i="338" s="1"/>
  <c r="I84" i="340"/>
  <c r="C82" i="338" s="1"/>
  <c r="I82" i="338" s="1"/>
  <c r="I89" i="340"/>
  <c r="C87" i="338" s="1"/>
  <c r="I87" i="338" s="1"/>
  <c r="E87" i="338" s="1"/>
  <c r="P35" i="337"/>
  <c r="P53" i="337" s="1"/>
  <c r="C64" i="336" s="1"/>
  <c r="G64" i="336" s="1"/>
  <c r="E64" i="336" s="1"/>
  <c r="J36" i="337"/>
  <c r="J33" i="337"/>
  <c r="J34" i="337"/>
  <c r="X60" i="336"/>
  <c r="X61" i="336"/>
  <c r="I75" i="336"/>
  <c r="I7" i="336" s="1"/>
  <c r="Z30" i="336"/>
  <c r="X32" i="336"/>
  <c r="X34" i="336" s="1"/>
  <c r="X23" i="336"/>
  <c r="X24" i="336" s="1"/>
  <c r="C33" i="315"/>
  <c r="L33" i="315" s="1"/>
  <c r="C32" i="315"/>
  <c r="F32" i="315" s="1"/>
  <c r="C31" i="315"/>
  <c r="L31" i="315" s="1"/>
  <c r="C30" i="315"/>
  <c r="J30" i="315" s="1"/>
  <c r="C29" i="315"/>
  <c r="J29" i="315" s="1"/>
  <c r="A7" i="314"/>
  <c r="B9" i="196"/>
  <c r="B88" i="302"/>
  <c r="C88" i="302"/>
  <c r="D88" i="302"/>
  <c r="B89" i="302"/>
  <c r="C89" i="302"/>
  <c r="F89" i="302" s="1"/>
  <c r="D89" i="302"/>
  <c r="B90" i="302"/>
  <c r="D90" i="302"/>
  <c r="B91" i="302"/>
  <c r="D91" i="302"/>
  <c r="B92" i="302"/>
  <c r="C92" i="302"/>
  <c r="J92" i="302" s="1"/>
  <c r="J97" i="302" s="1"/>
  <c r="C189" i="301" s="1"/>
  <c r="H189" i="301" s="1"/>
  <c r="F189" i="301" s="1"/>
  <c r="D92" i="302"/>
  <c r="A91" i="302"/>
  <c r="A92" i="302"/>
  <c r="A90" i="302"/>
  <c r="A89" i="302"/>
  <c r="A88" i="302"/>
  <c r="C63" i="302"/>
  <c r="F63" i="302" s="1"/>
  <c r="D63" i="302"/>
  <c r="C64" i="302"/>
  <c r="F64" i="302" s="1"/>
  <c r="D64" i="302"/>
  <c r="C65" i="302"/>
  <c r="F65" i="302" s="1"/>
  <c r="D65" i="302"/>
  <c r="C66" i="302"/>
  <c r="D66" i="302"/>
  <c r="C67" i="302"/>
  <c r="H67" i="302" s="1"/>
  <c r="D67" i="302"/>
  <c r="C68" i="302"/>
  <c r="H68" i="302" s="1"/>
  <c r="D68" i="302"/>
  <c r="C69" i="302"/>
  <c r="H69" i="302" s="1"/>
  <c r="D69" i="302"/>
  <c r="C70" i="302"/>
  <c r="H70" i="302" s="1"/>
  <c r="D70" i="302"/>
  <c r="C71" i="302"/>
  <c r="H71" i="302" s="1"/>
  <c r="D71" i="302"/>
  <c r="C72" i="302"/>
  <c r="F72" i="302" s="1"/>
  <c r="D72" i="302"/>
  <c r="C73" i="302"/>
  <c r="F73" i="302" s="1"/>
  <c r="D73" i="302"/>
  <c r="C74" i="302"/>
  <c r="F74" i="302" s="1"/>
  <c r="D74" i="302"/>
  <c r="C75" i="302"/>
  <c r="H75" i="302" s="1"/>
  <c r="D75" i="302"/>
  <c r="C76" i="302"/>
  <c r="F76" i="302" s="1"/>
  <c r="D76" i="302"/>
  <c r="C77" i="302"/>
  <c r="F77" i="302" s="1"/>
  <c r="D77" i="302"/>
  <c r="C78" i="302"/>
  <c r="H78" i="302" s="1"/>
  <c r="D78" i="302"/>
  <c r="B63" i="302"/>
  <c r="B64" i="302"/>
  <c r="B65" i="302"/>
  <c r="B66" i="302"/>
  <c r="B67" i="302"/>
  <c r="B68" i="302"/>
  <c r="B69" i="302"/>
  <c r="B70" i="302"/>
  <c r="B71" i="302"/>
  <c r="B72" i="302"/>
  <c r="B73" i="302"/>
  <c r="B74" i="302"/>
  <c r="B75" i="302"/>
  <c r="B76" i="302"/>
  <c r="B77" i="302"/>
  <c r="B78" i="302"/>
  <c r="A78" i="302"/>
  <c r="A77" i="302"/>
  <c r="A76" i="302"/>
  <c r="A75" i="302"/>
  <c r="A74" i="302"/>
  <c r="A73" i="302"/>
  <c r="A71" i="302"/>
  <c r="A72" i="302"/>
  <c r="A70" i="302"/>
  <c r="A69" i="302"/>
  <c r="A66" i="302"/>
  <c r="A67" i="302"/>
  <c r="A68" i="302"/>
  <c r="A65" i="302"/>
  <c r="A64" i="302"/>
  <c r="A63" i="302"/>
  <c r="I92" i="302"/>
  <c r="F88" i="302"/>
  <c r="H66" i="302"/>
  <c r="J182" i="301"/>
  <c r="F182" i="301" s="1"/>
  <c r="C181" i="301"/>
  <c r="J181" i="301" s="1"/>
  <c r="F181" i="301" s="1"/>
  <c r="C180" i="301"/>
  <c r="J180" i="301" s="1"/>
  <c r="F180" i="301" s="1"/>
  <c r="J179" i="301"/>
  <c r="F179" i="301" s="1"/>
  <c r="J178" i="301"/>
  <c r="F178" i="301" s="1"/>
  <c r="J177" i="301"/>
  <c r="F177" i="301" s="1"/>
  <c r="J176" i="301"/>
  <c r="F176" i="301" s="1"/>
  <c r="J175" i="301"/>
  <c r="F175" i="301" s="1"/>
  <c r="J173" i="301"/>
  <c r="F173" i="301" s="1"/>
  <c r="J171" i="301"/>
  <c r="F171" i="301" s="1"/>
  <c r="T170" i="301"/>
  <c r="J170" i="301"/>
  <c r="F170" i="301" s="1"/>
  <c r="J169" i="301"/>
  <c r="F169" i="301" s="1"/>
  <c r="J168" i="301"/>
  <c r="F168" i="301" s="1"/>
  <c r="J167" i="301"/>
  <c r="F167" i="301" s="1"/>
  <c r="J166" i="301"/>
  <c r="F166" i="301" s="1"/>
  <c r="J165" i="301"/>
  <c r="F165" i="301" s="1"/>
  <c r="J164" i="301"/>
  <c r="F164" i="301" s="1"/>
  <c r="J163" i="301"/>
  <c r="F163" i="301" s="1"/>
  <c r="J154" i="301"/>
  <c r="F154" i="301" s="1"/>
  <c r="J153" i="301"/>
  <c r="F153" i="301" s="1"/>
  <c r="J152" i="301"/>
  <c r="F152" i="301" s="1"/>
  <c r="J151" i="301"/>
  <c r="F151" i="301" s="1"/>
  <c r="J150" i="301"/>
  <c r="F150" i="301" s="1"/>
  <c r="J149" i="301"/>
  <c r="F149" i="301" s="1"/>
  <c r="J148" i="301"/>
  <c r="F148" i="301" s="1"/>
  <c r="J147" i="301"/>
  <c r="F147" i="301" s="1"/>
  <c r="J146" i="301"/>
  <c r="F146" i="301" s="1"/>
  <c r="J145" i="301"/>
  <c r="F145" i="301" s="1"/>
  <c r="J144" i="301"/>
  <c r="F144" i="301" s="1"/>
  <c r="J143" i="301"/>
  <c r="F143" i="301" s="1"/>
  <c r="J142" i="301"/>
  <c r="F142" i="301" s="1"/>
  <c r="T141" i="301"/>
  <c r="J141" i="301"/>
  <c r="F141" i="301" s="1"/>
  <c r="J140" i="301"/>
  <c r="F140" i="301" s="1"/>
  <c r="T139" i="301"/>
  <c r="S139" i="301"/>
  <c r="J139" i="301"/>
  <c r="F139" i="301" s="1"/>
  <c r="T138" i="301"/>
  <c r="S138" i="301"/>
  <c r="J138" i="301"/>
  <c r="F138" i="301" s="1"/>
  <c r="T137" i="301"/>
  <c r="S137" i="301"/>
  <c r="J137" i="301"/>
  <c r="F137" i="301" s="1"/>
  <c r="T136" i="301"/>
  <c r="S136" i="301"/>
  <c r="J136" i="301"/>
  <c r="F136" i="301" s="1"/>
  <c r="T135" i="301"/>
  <c r="S135" i="301"/>
  <c r="J135" i="301"/>
  <c r="F135" i="301" s="1"/>
  <c r="T134" i="301"/>
  <c r="S134" i="301"/>
  <c r="J134" i="301"/>
  <c r="F134" i="301" s="1"/>
  <c r="J133" i="301"/>
  <c r="F133" i="301" s="1"/>
  <c r="J132" i="301"/>
  <c r="F132" i="301" s="1"/>
  <c r="V136" i="301" l="1"/>
  <c r="F31" i="315"/>
  <c r="E82" i="338"/>
  <c r="I90" i="338"/>
  <c r="E90" i="338" s="1"/>
  <c r="I90" i="340"/>
  <c r="C88" i="338" s="1"/>
  <c r="I88" i="338" s="1"/>
  <c r="E88" i="338" s="1"/>
  <c r="C34" i="339"/>
  <c r="H34" i="339" s="1"/>
  <c r="H42" i="339" s="1"/>
  <c r="C104" i="338" s="1"/>
  <c r="G104" i="338" s="1"/>
  <c r="J53" i="337"/>
  <c r="C62" i="336" s="1"/>
  <c r="G62" i="336" s="1"/>
  <c r="X35" i="336"/>
  <c r="X36" i="336" s="1"/>
  <c r="J36" i="315"/>
  <c r="D56" i="314" s="1"/>
  <c r="I56" i="314" s="1"/>
  <c r="G56" i="314" s="1"/>
  <c r="L32" i="315"/>
  <c r="L36" i="315" s="1"/>
  <c r="D57" i="314" s="1"/>
  <c r="I57" i="314" s="1"/>
  <c r="G57" i="314" s="1"/>
  <c r="H29" i="315"/>
  <c r="F33" i="315"/>
  <c r="F36" i="315" s="1"/>
  <c r="D54" i="314" s="1"/>
  <c r="I54" i="314" s="1"/>
  <c r="G54" i="314" s="1"/>
  <c r="H30" i="315"/>
  <c r="C90" i="302"/>
  <c r="H90" i="302" s="1"/>
  <c r="V139" i="301"/>
  <c r="F97" i="302"/>
  <c r="C187" i="301" s="1"/>
  <c r="H187" i="301" s="1"/>
  <c r="F187" i="301" s="1"/>
  <c r="C91" i="302"/>
  <c r="H91" i="302" s="1"/>
  <c r="V134" i="301"/>
  <c r="H84" i="302"/>
  <c r="C157" i="301" s="1"/>
  <c r="H157" i="301" s="1"/>
  <c r="F84" i="302"/>
  <c r="C156" i="301" s="1"/>
  <c r="H156" i="301" s="1"/>
  <c r="V135" i="301"/>
  <c r="V137" i="301"/>
  <c r="V138" i="301"/>
  <c r="J193" i="301"/>
  <c r="J103" i="301" s="1"/>
  <c r="D33" i="338"/>
  <c r="D34" i="338"/>
  <c r="D35" i="338"/>
  <c r="D36" i="338"/>
  <c r="D37" i="338"/>
  <c r="D38" i="338"/>
  <c r="D39" i="338"/>
  <c r="D32" i="338"/>
  <c r="G10" i="339"/>
  <c r="D6" i="339"/>
  <c r="D7" i="339"/>
  <c r="D8" i="339"/>
  <c r="D9" i="339"/>
  <c r="D10" i="339"/>
  <c r="D11" i="339"/>
  <c r="D12" i="339"/>
  <c r="D5" i="339"/>
  <c r="E34" i="340"/>
  <c r="E32" i="340"/>
  <c r="E30" i="340"/>
  <c r="E27" i="340"/>
  <c r="E15" i="340"/>
  <c r="E44" i="340" s="1"/>
  <c r="C11" i="339" s="1"/>
  <c r="E14" i="340"/>
  <c r="C84" i="301"/>
  <c r="C83" i="301"/>
  <c r="J59" i="301"/>
  <c r="F59" i="301" s="1"/>
  <c r="H97" i="302" l="1"/>
  <c r="C188" i="301" s="1"/>
  <c r="H188" i="301" s="1"/>
  <c r="H193" i="301" s="1"/>
  <c r="G66" i="336"/>
  <c r="E62" i="336"/>
  <c r="G106" i="338"/>
  <c r="E104" i="338"/>
  <c r="I93" i="338"/>
  <c r="E41" i="340"/>
  <c r="C8" i="339" s="1"/>
  <c r="E45" i="340"/>
  <c r="I43" i="340"/>
  <c r="H10" i="339"/>
  <c r="H36" i="315"/>
  <c r="D55" i="314" s="1"/>
  <c r="I55" i="314" s="1"/>
  <c r="G55" i="314" s="1"/>
  <c r="H159" i="301"/>
  <c r="H102" i="301" s="1"/>
  <c r="V140" i="301"/>
  <c r="S141" i="301" s="1"/>
  <c r="Y143" i="301" s="1"/>
  <c r="C5" i="337"/>
  <c r="C9" i="337"/>
  <c r="J9" i="337" s="1"/>
  <c r="C8" i="337"/>
  <c r="J8" i="337" s="1"/>
  <c r="C7" i="337"/>
  <c r="P7" i="337" s="1"/>
  <c r="C6" i="337"/>
  <c r="J6" i="337" s="1"/>
  <c r="I30" i="336"/>
  <c r="E30" i="336" s="1"/>
  <c r="I29" i="336"/>
  <c r="E29" i="336" s="1"/>
  <c r="F188" i="301" l="1"/>
  <c r="F193" i="301"/>
  <c r="H103" i="301"/>
  <c r="F103" i="301" s="1"/>
  <c r="U141" i="301"/>
  <c r="U143" i="301"/>
  <c r="C12" i="339"/>
  <c r="H12" i="339" s="1"/>
  <c r="M60" i="314"/>
  <c r="M65" i="314" s="1"/>
  <c r="M7" i="314" s="1"/>
  <c r="Y142" i="301"/>
  <c r="U142" i="301" s="1"/>
  <c r="I131" i="301" s="1"/>
  <c r="I37" i="338"/>
  <c r="E37" i="338" s="1"/>
  <c r="C37" i="338"/>
  <c r="I124" i="338"/>
  <c r="I8" i="338" s="1"/>
  <c r="E93" i="338"/>
  <c r="G124" i="338"/>
  <c r="G8" i="338" s="1"/>
  <c r="E106" i="338"/>
  <c r="K109" i="338"/>
  <c r="G75" i="336"/>
  <c r="G7" i="336" s="1"/>
  <c r="E7" i="336" s="1"/>
  <c r="K69" i="336"/>
  <c r="K75" i="336" s="1"/>
  <c r="K7" i="336" s="1"/>
  <c r="E66" i="336"/>
  <c r="I65" i="314"/>
  <c r="I7" i="314" s="1"/>
  <c r="G7" i="314" s="1"/>
  <c r="I45" i="340"/>
  <c r="P9" i="337"/>
  <c r="P8" i="337"/>
  <c r="J7" i="337"/>
  <c r="P6" i="337"/>
  <c r="H125" i="301" l="1"/>
  <c r="I9" i="196" s="1"/>
  <c r="G65" i="314"/>
  <c r="C39" i="338"/>
  <c r="I39" i="338" s="1"/>
  <c r="E39" i="338" s="1"/>
  <c r="E75" i="336"/>
  <c r="E109" i="338"/>
  <c r="K111" i="338"/>
  <c r="J131" i="301"/>
  <c r="E6" i="340"/>
  <c r="L23" i="339"/>
  <c r="J23" i="339"/>
  <c r="E42" i="338"/>
  <c r="A7" i="338"/>
  <c r="K124" i="338" l="1"/>
  <c r="K8" i="338" s="1"/>
  <c r="E8" i="338" s="1"/>
  <c r="E111" i="338"/>
  <c r="J159" i="301"/>
  <c r="F131" i="301"/>
  <c r="E39" i="340"/>
  <c r="C6" i="339" s="1"/>
  <c r="I44" i="340"/>
  <c r="H11" i="339"/>
  <c r="F23" i="339"/>
  <c r="F159" i="301" l="1"/>
  <c r="J102" i="301"/>
  <c r="C38" i="338"/>
  <c r="I38" i="338" s="1"/>
  <c r="E38" i="338" s="1"/>
  <c r="E124" i="338"/>
  <c r="B79" i="338" s="1"/>
  <c r="I41" i="340"/>
  <c r="C35" i="338" s="1"/>
  <c r="I39" i="340"/>
  <c r="C33" i="338" s="1"/>
  <c r="H6" i="339"/>
  <c r="I42" i="340"/>
  <c r="C36" i="338" s="1"/>
  <c r="H9" i="339"/>
  <c r="I40" i="340"/>
  <c r="C34" i="338" s="1"/>
  <c r="H7" i="339"/>
  <c r="I38" i="340"/>
  <c r="C32" i="338" s="1"/>
  <c r="H5" i="339"/>
  <c r="H8" i="339"/>
  <c r="J125" i="301" l="1"/>
  <c r="K9" i="196" s="1"/>
  <c r="G9" i="196" s="1"/>
  <c r="F102" i="301"/>
  <c r="I34" i="338"/>
  <c r="E34" i="338" s="1"/>
  <c r="I36" i="338"/>
  <c r="E36" i="338" s="1"/>
  <c r="I35" i="338"/>
  <c r="E35" i="338" s="1"/>
  <c r="I32" i="338"/>
  <c r="I33" i="338"/>
  <c r="E33" i="338" s="1"/>
  <c r="H23" i="339"/>
  <c r="F125" i="301" l="1"/>
  <c r="B99" i="301" s="1"/>
  <c r="E32" i="338"/>
  <c r="I41" i="338"/>
  <c r="E41" i="338" s="1"/>
  <c r="C54" i="338"/>
  <c r="G54" i="338" s="1"/>
  <c r="E54" i="338" l="1"/>
  <c r="G56" i="338"/>
  <c r="K59" i="338" s="1"/>
  <c r="K61" i="338" s="1"/>
  <c r="I44" i="338"/>
  <c r="I74" i="338" s="1"/>
  <c r="I7" i="338" l="1"/>
  <c r="E59" i="338"/>
  <c r="G74" i="338"/>
  <c r="E56" i="338"/>
  <c r="E44" i="338"/>
  <c r="K74" i="338"/>
  <c r="K7" i="338" s="1"/>
  <c r="E61" i="338"/>
  <c r="G7" i="338" l="1"/>
  <c r="G25" i="338" s="1"/>
  <c r="I9" i="311" s="1"/>
  <c r="I25" i="338"/>
  <c r="K9" i="311" s="1"/>
  <c r="E74" i="338"/>
  <c r="B29" i="338" s="1"/>
  <c r="E7" i="338" l="1"/>
  <c r="K25" i="338"/>
  <c r="E25" i="338" l="1"/>
  <c r="B4" i="338" s="1"/>
  <c r="M9" i="311"/>
  <c r="G9" i="311" s="1"/>
  <c r="J58" i="301" l="1"/>
  <c r="F58" i="301" s="1"/>
  <c r="T75" i="301"/>
  <c r="L5" i="337"/>
  <c r="I33" i="336"/>
  <c r="E33" i="336" s="1"/>
  <c r="I32" i="336"/>
  <c r="E32" i="336" s="1"/>
  <c r="I31" i="336"/>
  <c r="E31" i="336" l="1"/>
  <c r="I50" i="336"/>
  <c r="I6" i="336" s="1"/>
  <c r="N26" i="337"/>
  <c r="L26" i="337"/>
  <c r="C38" i="336" s="1"/>
  <c r="G38" i="336" s="1"/>
  <c r="E38" i="336" s="1"/>
  <c r="H26" i="337"/>
  <c r="F26" i="337"/>
  <c r="A6" i="336"/>
  <c r="J26" i="337" l="1"/>
  <c r="C37" i="336" s="1"/>
  <c r="G37" i="336" s="1"/>
  <c r="P26" i="337"/>
  <c r="C39" i="336" s="1"/>
  <c r="G39" i="336" s="1"/>
  <c r="E39" i="336" s="1"/>
  <c r="I25" i="336"/>
  <c r="K8" i="311" s="1"/>
  <c r="E37" i="336" l="1"/>
  <c r="G41" i="336"/>
  <c r="G50" i="336" s="1"/>
  <c r="G6" i="336" s="1"/>
  <c r="K44" i="336" l="1"/>
  <c r="E41" i="336"/>
  <c r="K50" i="336" l="1"/>
  <c r="K6" i="336" s="1"/>
  <c r="E6" i="336" s="1"/>
  <c r="G25" i="336"/>
  <c r="E50" i="336" l="1"/>
  <c r="K25" i="336"/>
  <c r="M8" i="311" s="1"/>
  <c r="I8" i="311"/>
  <c r="G8" i="311" l="1"/>
  <c r="E25" i="336"/>
  <c r="B3" i="336" s="1"/>
  <c r="A6" i="314"/>
  <c r="B8" i="196" l="1"/>
  <c r="J48" i="301" l="1"/>
  <c r="F48" i="301" s="1"/>
  <c r="J47" i="301"/>
  <c r="F47" i="301" s="1"/>
  <c r="J46" i="301"/>
  <c r="F46" i="301" s="1"/>
  <c r="J38" i="210"/>
  <c r="F38" i="210" s="1"/>
  <c r="C10" i="315" l="1"/>
  <c r="L10" i="315" s="1"/>
  <c r="C9" i="315"/>
  <c r="L9" i="315" s="1"/>
  <c r="C8" i="315"/>
  <c r="L8" i="315" s="1"/>
  <c r="J7" i="315"/>
  <c r="C6" i="315"/>
  <c r="C35" i="302"/>
  <c r="H35" i="302" s="1"/>
  <c r="C34" i="302"/>
  <c r="H34" i="302" s="1"/>
  <c r="A12" i="302"/>
  <c r="B12" i="302"/>
  <c r="C12" i="302"/>
  <c r="H12" i="302" s="1"/>
  <c r="D12" i="302"/>
  <c r="J42" i="301"/>
  <c r="F42" i="301" s="1"/>
  <c r="I36" i="302"/>
  <c r="A32" i="302"/>
  <c r="B32" i="302"/>
  <c r="C32" i="302"/>
  <c r="F32" i="302" s="1"/>
  <c r="D32" i="302"/>
  <c r="A33" i="302"/>
  <c r="B33" i="302"/>
  <c r="C33" i="302"/>
  <c r="F33" i="302" s="1"/>
  <c r="D33" i="302"/>
  <c r="A34" i="302"/>
  <c r="B34" i="302"/>
  <c r="D34" i="302"/>
  <c r="A35" i="302"/>
  <c r="B35" i="302"/>
  <c r="D35" i="302"/>
  <c r="A36" i="302"/>
  <c r="B36" i="302"/>
  <c r="C36" i="302"/>
  <c r="D36" i="302"/>
  <c r="C22" i="302"/>
  <c r="H22" i="302" s="1"/>
  <c r="A8" i="302"/>
  <c r="B8" i="302"/>
  <c r="C8" i="302"/>
  <c r="F8" i="302" s="1"/>
  <c r="D8" i="302"/>
  <c r="A9" i="302"/>
  <c r="B9" i="302"/>
  <c r="C9" i="302"/>
  <c r="F9" i="302" s="1"/>
  <c r="D9" i="302"/>
  <c r="A10" i="302"/>
  <c r="B10" i="302"/>
  <c r="C10" i="302"/>
  <c r="H10" i="302" s="1"/>
  <c r="D10" i="302"/>
  <c r="A11" i="302"/>
  <c r="B11" i="302"/>
  <c r="C11" i="302"/>
  <c r="H11" i="302" s="1"/>
  <c r="D11" i="302"/>
  <c r="A13" i="302"/>
  <c r="B13" i="302"/>
  <c r="C13" i="302"/>
  <c r="H13" i="302" s="1"/>
  <c r="D13" i="302"/>
  <c r="A14" i="302"/>
  <c r="B14" i="302"/>
  <c r="C14" i="302"/>
  <c r="H14" i="302" s="1"/>
  <c r="D14" i="302"/>
  <c r="A15" i="302"/>
  <c r="B15" i="302"/>
  <c r="C15" i="302"/>
  <c r="H15" i="302" s="1"/>
  <c r="D15" i="302"/>
  <c r="A16" i="302"/>
  <c r="B16" i="302"/>
  <c r="C16" i="302"/>
  <c r="F16" i="302" s="1"/>
  <c r="D16" i="302"/>
  <c r="A17" i="302"/>
  <c r="B17" i="302"/>
  <c r="C17" i="302"/>
  <c r="F17" i="302" s="1"/>
  <c r="D17" i="302"/>
  <c r="A18" i="302"/>
  <c r="B18" i="302"/>
  <c r="C18" i="302"/>
  <c r="F18" i="302" s="1"/>
  <c r="D18" i="302"/>
  <c r="A19" i="302"/>
  <c r="B19" i="302"/>
  <c r="C19" i="302"/>
  <c r="H19" i="302" s="1"/>
  <c r="D19" i="302"/>
  <c r="A20" i="302"/>
  <c r="B20" i="302"/>
  <c r="C20" i="302"/>
  <c r="F20" i="302" s="1"/>
  <c r="D20" i="302"/>
  <c r="A21" i="302"/>
  <c r="B21" i="302"/>
  <c r="C21" i="302"/>
  <c r="F21" i="302" s="1"/>
  <c r="D21" i="302"/>
  <c r="A22" i="302"/>
  <c r="B22" i="302"/>
  <c r="D22" i="302"/>
  <c r="B7" i="302"/>
  <c r="C7" i="302"/>
  <c r="F7" i="302" s="1"/>
  <c r="D7" i="302"/>
  <c r="A7" i="302"/>
  <c r="J6" i="315" l="1"/>
  <c r="H6" i="315"/>
  <c r="F8" i="315"/>
  <c r="J13" i="315"/>
  <c r="D32" i="314" s="1"/>
  <c r="I32" i="314" s="1"/>
  <c r="G32" i="314" s="1"/>
  <c r="L13" i="315"/>
  <c r="D33" i="314" s="1"/>
  <c r="I33" i="314" s="1"/>
  <c r="G33" i="314" s="1"/>
  <c r="H7" i="315"/>
  <c r="F9" i="315"/>
  <c r="F10" i="315"/>
  <c r="H41" i="302"/>
  <c r="C90" i="301" s="1"/>
  <c r="H90" i="301" s="1"/>
  <c r="F41" i="302"/>
  <c r="C89" i="301" s="1"/>
  <c r="H89" i="301" s="1"/>
  <c r="J36" i="302"/>
  <c r="J41" i="302" s="1"/>
  <c r="C91" i="301" s="1"/>
  <c r="H91" i="301" s="1"/>
  <c r="F91" i="301" s="1"/>
  <c r="H13" i="315" l="1"/>
  <c r="D31" i="314" s="1"/>
  <c r="I31" i="314" s="1"/>
  <c r="G31" i="314" s="1"/>
  <c r="F13" i="315"/>
  <c r="D30" i="314" s="1"/>
  <c r="I30" i="314" s="1"/>
  <c r="I41" i="314" l="1"/>
  <c r="I6" i="314" s="1"/>
  <c r="M36" i="314"/>
  <c r="M41" i="314" s="1"/>
  <c r="M6" i="314" s="1"/>
  <c r="G30" i="314"/>
  <c r="G6" i="314" l="1"/>
  <c r="G41" i="314"/>
  <c r="H28" i="302"/>
  <c r="C62" i="301" s="1"/>
  <c r="H62" i="301" s="1"/>
  <c r="H95" i="301"/>
  <c r="H8" i="301" s="1"/>
  <c r="F90" i="301"/>
  <c r="F89" i="301"/>
  <c r="J85" i="301"/>
  <c r="F85" i="301" s="1"/>
  <c r="J84" i="301"/>
  <c r="F84" i="301" s="1"/>
  <c r="J83" i="301"/>
  <c r="F83" i="301" s="1"/>
  <c r="J82" i="301"/>
  <c r="F82" i="301" s="1"/>
  <c r="J81" i="301"/>
  <c r="F81" i="301" s="1"/>
  <c r="J80" i="301"/>
  <c r="F80" i="301" s="1"/>
  <c r="J79" i="301"/>
  <c r="F79" i="301" s="1"/>
  <c r="J78" i="301"/>
  <c r="F78" i="301" s="1"/>
  <c r="J77" i="301"/>
  <c r="F77" i="301" s="1"/>
  <c r="J76" i="301"/>
  <c r="F76" i="301" s="1"/>
  <c r="J75" i="301"/>
  <c r="F75" i="301" s="1"/>
  <c r="J74" i="301"/>
  <c r="F74" i="301" s="1"/>
  <c r="J73" i="301"/>
  <c r="F73" i="301" s="1"/>
  <c r="J72" i="301"/>
  <c r="F72" i="301" s="1"/>
  <c r="J71" i="301"/>
  <c r="F71" i="301" s="1"/>
  <c r="J70" i="301"/>
  <c r="F70" i="301" s="1"/>
  <c r="J69" i="301"/>
  <c r="F69" i="301" s="1"/>
  <c r="J68" i="301"/>
  <c r="F68" i="301" s="1"/>
  <c r="J57" i="301"/>
  <c r="F57" i="301" s="1"/>
  <c r="J56" i="301"/>
  <c r="F56" i="301" s="1"/>
  <c r="J55" i="301"/>
  <c r="F55" i="301" s="1"/>
  <c r="J54" i="301"/>
  <c r="F54" i="301" s="1"/>
  <c r="J53" i="301"/>
  <c r="F53" i="301" s="1"/>
  <c r="J52" i="301"/>
  <c r="F52" i="301" s="1"/>
  <c r="J51" i="301"/>
  <c r="F51" i="301" s="1"/>
  <c r="J50" i="301"/>
  <c r="F50" i="301" s="1"/>
  <c r="J49" i="301"/>
  <c r="F49" i="301" s="1"/>
  <c r="T46" i="301"/>
  <c r="T44" i="301"/>
  <c r="S44" i="301"/>
  <c r="T43" i="301"/>
  <c r="S43" i="301"/>
  <c r="J45" i="301"/>
  <c r="F45" i="301" s="1"/>
  <c r="T42" i="301"/>
  <c r="S42" i="301"/>
  <c r="J44" i="301"/>
  <c r="F44" i="301" s="1"/>
  <c r="T41" i="301"/>
  <c r="S41" i="301"/>
  <c r="J43" i="301"/>
  <c r="F43" i="301" s="1"/>
  <c r="T40" i="301"/>
  <c r="S40" i="301"/>
  <c r="J41" i="301"/>
  <c r="F41" i="301" s="1"/>
  <c r="T39" i="301"/>
  <c r="S39" i="301"/>
  <c r="J40" i="301"/>
  <c r="F40" i="301" s="1"/>
  <c r="J39" i="301"/>
  <c r="F39" i="301" s="1"/>
  <c r="J38" i="301"/>
  <c r="F38" i="301" s="1"/>
  <c r="J37" i="301"/>
  <c r="F37" i="301" s="1"/>
  <c r="V41" i="301" l="1"/>
  <c r="V42" i="301"/>
  <c r="V39" i="301"/>
  <c r="V44" i="301"/>
  <c r="J95" i="301"/>
  <c r="F95" i="301" s="1"/>
  <c r="V43" i="301"/>
  <c r="V40" i="301"/>
  <c r="V45" i="301" l="1"/>
  <c r="S46" i="301" s="1"/>
  <c r="Y47" i="301" s="1"/>
  <c r="U47" i="301" s="1"/>
  <c r="J8" i="301"/>
  <c r="F8" i="301" s="1"/>
  <c r="Y48" i="301" l="1"/>
  <c r="U46" i="301"/>
  <c r="U48" i="301"/>
  <c r="J36" i="301" l="1"/>
  <c r="F36" i="301" l="1"/>
  <c r="J64" i="301"/>
  <c r="J7" i="301" s="1"/>
  <c r="J30" i="301" s="1"/>
  <c r="K8" i="196" s="1"/>
  <c r="J37" i="210" l="1"/>
  <c r="F37" i="210" s="1"/>
  <c r="A1" i="314" l="1"/>
  <c r="M24" i="196"/>
  <c r="M44" i="139"/>
  <c r="M8" i="139" s="1"/>
  <c r="M13" i="139" s="1"/>
  <c r="A8" i="210"/>
  <c r="J34" i="210"/>
  <c r="F34" i="210" s="1"/>
  <c r="J35" i="210"/>
  <c r="F35" i="210" s="1"/>
  <c r="J36" i="210"/>
  <c r="F36" i="210" s="1"/>
  <c r="J10" i="330"/>
  <c r="J49" i="210" l="1"/>
  <c r="M21" i="314"/>
  <c r="M7" i="311" s="1"/>
  <c r="F28" i="302" l="1"/>
  <c r="C61" i="301" s="1"/>
  <c r="H61" i="301" s="1"/>
  <c r="H64" i="301" s="1"/>
  <c r="F49" i="210"/>
  <c r="J8" i="210"/>
  <c r="H7" i="301" l="1"/>
  <c r="F64" i="301"/>
  <c r="I21" i="314"/>
  <c r="I7" i="311" s="1"/>
  <c r="G21" i="314"/>
  <c r="B3" i="314" s="1"/>
  <c r="J25" i="210"/>
  <c r="F25" i="210" s="1"/>
  <c r="B5" i="210" s="1"/>
  <c r="K34" i="209" s="1"/>
  <c r="F8" i="210"/>
  <c r="K24" i="196"/>
  <c r="H5" i="197" s="1"/>
  <c r="H30" i="301" l="1"/>
  <c r="I8" i="196" s="1"/>
  <c r="G8" i="196" s="1"/>
  <c r="F7" i="301"/>
  <c r="G7" i="311"/>
  <c r="K47" i="209"/>
  <c r="G47" i="209" s="1"/>
  <c r="C31" i="209" s="1"/>
  <c r="K8" i="209" s="1"/>
  <c r="G34" i="209"/>
  <c r="H6" i="197"/>
  <c r="K6" i="197" s="1"/>
  <c r="K5" i="197"/>
  <c r="F30" i="301" l="1"/>
  <c r="B4" i="301" s="1"/>
  <c r="H7" i="197"/>
  <c r="H12" i="197" s="1"/>
  <c r="G8" i="209"/>
  <c r="K12" i="209"/>
  <c r="G12" i="209" s="1"/>
  <c r="G20" i="209" s="1"/>
  <c r="K8" i="299" s="1"/>
  <c r="G8" i="299" s="1"/>
  <c r="K26" i="311"/>
  <c r="G9" i="330" s="1"/>
  <c r="I24" i="196" l="1"/>
  <c r="G24" i="196" s="1"/>
  <c r="C5" i="196" s="1"/>
  <c r="M26" i="311"/>
  <c r="G15" i="330" s="1"/>
  <c r="J15" i="330" s="1"/>
  <c r="K7" i="197"/>
  <c r="K12" i="197"/>
  <c r="H17" i="197"/>
  <c r="K17" i="197" s="1"/>
  <c r="J9" i="330"/>
  <c r="G11" i="330"/>
  <c r="G15" i="209"/>
  <c r="C5" i="209"/>
  <c r="H8" i="197" l="1"/>
  <c r="H9" i="197" s="1"/>
  <c r="K9" i="197" s="1"/>
  <c r="J11" i="330"/>
  <c r="H10" i="197" l="1"/>
  <c r="K10" i="197" s="1"/>
  <c r="I26" i="311"/>
  <c r="H11" i="197" l="1"/>
  <c r="K11" i="197" s="1"/>
  <c r="G12" i="330"/>
  <c r="N26" i="330" s="1"/>
  <c r="G26" i="311"/>
  <c r="B4" i="311" s="1"/>
  <c r="H18" i="197" l="1"/>
  <c r="H19" i="197" s="1"/>
  <c r="H20" i="197" s="1"/>
  <c r="K20" i="197" s="1"/>
  <c r="G23" i="330"/>
  <c r="J23" i="330" s="1"/>
  <c r="G13" i="330"/>
  <c r="J13" i="330" s="1"/>
  <c r="G20" i="330"/>
  <c r="J12" i="330"/>
  <c r="G22" i="330"/>
  <c r="J22" i="330" s="1"/>
  <c r="K18" i="197" l="1"/>
  <c r="K19" i="197"/>
  <c r="H22" i="197"/>
  <c r="H21" i="197" s="1"/>
  <c r="K21" i="197" s="1"/>
  <c r="J20" i="330"/>
  <c r="G21" i="330"/>
  <c r="J21" i="330" s="1"/>
  <c r="G14" i="330"/>
  <c r="G19" i="330" l="1"/>
  <c r="J19" i="330" s="1"/>
  <c r="G18" i="330"/>
  <c r="J18" i="330" s="1"/>
  <c r="C3" i="197"/>
  <c r="K33" i="139" s="1"/>
  <c r="K44" i="139" s="1"/>
  <c r="K22" i="197"/>
  <c r="J14" i="330"/>
  <c r="G16" i="330"/>
  <c r="G17" i="330"/>
  <c r="J17" i="330" s="1"/>
  <c r="G24" i="330"/>
  <c r="J24" i="330" s="1"/>
  <c r="G33" i="139" l="1"/>
  <c r="J16" i="330"/>
  <c r="G25" i="330"/>
  <c r="K8" i="139"/>
  <c r="G44" i="139"/>
  <c r="C30" i="139" s="1"/>
  <c r="J25" i="330" l="1"/>
  <c r="G26" i="330"/>
  <c r="K13" i="139"/>
  <c r="G13" i="139" s="1"/>
  <c r="G16" i="139" s="1"/>
  <c r="G8" i="139"/>
  <c r="G22" i="139" l="1"/>
  <c r="J26" i="330"/>
  <c r="G27" i="330"/>
  <c r="J27" i="330" l="1"/>
  <c r="G28" i="330"/>
  <c r="G30" i="330" s="1"/>
  <c r="G31" i="330" s="1"/>
  <c r="C5" i="139"/>
  <c r="K9" i="299"/>
  <c r="J30" i="330" l="1"/>
  <c r="J28" i="330"/>
  <c r="J29" i="330"/>
  <c r="G9" i="299"/>
  <c r="K21" i="299"/>
  <c r="J31" i="330" l="1"/>
  <c r="G21" i="299"/>
  <c r="G8" i="330" s="1"/>
  <c r="C5" i="299"/>
  <c r="N25" i="330" l="1"/>
  <c r="G32" i="330"/>
  <c r="J8" i="330"/>
  <c r="J32" i="330" l="1"/>
  <c r="C5" i="3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N23" authorId="0" shapeId="0" xr:uid="{52EA59E4-8EC2-4117-968D-15F2229F6A19}">
      <text>
        <r>
          <rPr>
            <sz val="10"/>
            <color indexed="81"/>
            <rFont val="Tahoma"/>
            <family val="2"/>
          </rPr>
          <t>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2.93%
5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>~50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미만</t>
        </r>
        <r>
          <rPr>
            <sz val="10"/>
            <color indexed="81"/>
            <rFont val="Tahoma"/>
            <family val="2"/>
          </rPr>
          <t xml:space="preserve"> : 1.86%+5,349</t>
        </r>
        <r>
          <rPr>
            <sz val="10"/>
            <color indexed="81"/>
            <rFont val="돋움"/>
            <family val="3"/>
            <charset val="129"/>
          </rPr>
          <t xml:space="preserve">천원
</t>
        </r>
        <r>
          <rPr>
            <sz val="10"/>
            <color indexed="81"/>
            <rFont val="Tahoma"/>
            <family val="2"/>
          </rPr>
          <t>50</t>
        </r>
        <r>
          <rPr>
            <sz val="10"/>
            <color indexed="81"/>
            <rFont val="돋움"/>
            <family val="3"/>
            <charset val="129"/>
          </rPr>
          <t>억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이상</t>
        </r>
        <r>
          <rPr>
            <sz val="10"/>
            <color indexed="81"/>
            <rFont val="Tahoma"/>
            <family val="2"/>
          </rPr>
          <t xml:space="preserve"> : 1.97%</t>
        </r>
      </text>
    </comment>
  </commentList>
</comments>
</file>

<file path=xl/sharedStrings.xml><?xml version="1.0" encoding="utf-8"?>
<sst xmlns="http://schemas.openxmlformats.org/spreadsheetml/2006/main" count="2418" uniqueCount="569">
  <si>
    <t>비고</t>
    <phoneticPr fontId="4" type="noConversion"/>
  </si>
  <si>
    <t>계</t>
  </si>
  <si>
    <t>비</t>
  </si>
  <si>
    <t>원</t>
  </si>
  <si>
    <t xml:space="preserve"> </t>
  </si>
  <si>
    <t>일 금 :</t>
  </si>
  <si>
    <t>종</t>
  </si>
  <si>
    <t>재료 또는</t>
  </si>
  <si>
    <t>단</t>
  </si>
  <si>
    <t>노   무   비</t>
  </si>
  <si>
    <t>재   료   비</t>
  </si>
  <si>
    <t>경      비</t>
  </si>
  <si>
    <t>별</t>
  </si>
  <si>
    <t>치     수</t>
  </si>
  <si>
    <t>수</t>
  </si>
  <si>
    <t>위</t>
  </si>
  <si>
    <t>단 가</t>
  </si>
  <si>
    <t>금   액</t>
  </si>
  <si>
    <t>고</t>
  </si>
  <si>
    <t>총       액</t>
  </si>
  <si>
    <t>단가</t>
  </si>
  <si>
    <t>M</t>
  </si>
  <si>
    <t>개</t>
  </si>
  <si>
    <t>인</t>
  </si>
  <si>
    <t>면</t>
  </si>
  <si>
    <t>TERMINAL BLOCK</t>
  </si>
  <si>
    <t>인수</t>
  </si>
  <si>
    <t>공    사    비    명    세    서</t>
  </si>
  <si>
    <t>AC220V, 10A</t>
  </si>
  <si>
    <t>NOISE FILTER</t>
  </si>
  <si>
    <t>L/ARRESTER</t>
  </si>
  <si>
    <t>CONTROL RELAY</t>
  </si>
  <si>
    <t xml:space="preserve">PVC DUCT </t>
  </si>
  <si>
    <t>DOOR HANDLE</t>
  </si>
  <si>
    <t>CABLE</t>
  </si>
  <si>
    <t>DIGITAL INPUT</t>
  </si>
  <si>
    <t>점</t>
  </si>
  <si>
    <t>DIGITAL OUTPUT</t>
  </si>
  <si>
    <t>ANALOG INPUT</t>
  </si>
  <si>
    <t>식</t>
    <phoneticPr fontId="3" type="noConversion"/>
  </si>
  <si>
    <t>W/KEY (L)</t>
  </si>
  <si>
    <t>계</t>
    <phoneticPr fontId="3" type="noConversion"/>
  </si>
  <si>
    <t>합      계</t>
    <phoneticPr fontId="3" type="noConversion"/>
  </si>
  <si>
    <t>일금</t>
  </si>
  <si>
    <t>[ 단위 : 원 ]</t>
  </si>
  <si>
    <t>재</t>
  </si>
  <si>
    <t>직접재료비</t>
  </si>
  <si>
    <t>순</t>
  </si>
  <si>
    <t>료</t>
  </si>
  <si>
    <t>간접재료비</t>
  </si>
  <si>
    <t>(</t>
  </si>
  <si>
    <t>)</t>
  </si>
  <si>
    <t>노</t>
  </si>
  <si>
    <t>산출노무비</t>
  </si>
  <si>
    <t>공</t>
  </si>
  <si>
    <t>무</t>
  </si>
  <si>
    <t>직접노무비</t>
  </si>
  <si>
    <t>간접노무비</t>
  </si>
  <si>
    <t>사</t>
  </si>
  <si>
    <t>경</t>
  </si>
  <si>
    <t>산재보험료</t>
  </si>
  <si>
    <t>안전관리비</t>
  </si>
  <si>
    <t>일  반  관  리  비</t>
  </si>
  <si>
    <t>kg</t>
  </si>
  <si>
    <t>공    사    비     명    세    서</t>
    <phoneticPr fontId="3" type="noConversion"/>
  </si>
  <si>
    <t>공    사    비     명    세    서</t>
    <phoneticPr fontId="3" type="noConversion"/>
  </si>
  <si>
    <t>공    사    비     명    세    서</t>
    <phoneticPr fontId="3" type="noConversion"/>
  </si>
  <si>
    <t>식</t>
    <phoneticPr fontId="3" type="noConversion"/>
  </si>
  <si>
    <t>kg</t>
    <phoneticPr fontId="3" type="noConversion"/>
  </si>
  <si>
    <t>합      계</t>
    <phoneticPr fontId="3" type="noConversion"/>
  </si>
  <si>
    <t>공    사    비     명    세    서</t>
    <phoneticPr fontId="3" type="noConversion"/>
  </si>
  <si>
    <t xml:space="preserve"> 1.중앙관리소 주요자재</t>
    <phoneticPr fontId="3" type="noConversion"/>
  </si>
  <si>
    <t>1-1. 중앙관리소 제조품자재</t>
    <phoneticPr fontId="3" type="noConversion"/>
  </si>
  <si>
    <t xml:space="preserve"> 1-1.중앙관리소 제조품자재</t>
    <phoneticPr fontId="3" type="noConversion"/>
  </si>
  <si>
    <t>공  사  비  명  세  서</t>
  </si>
  <si>
    <t>합        계</t>
  </si>
  <si>
    <t>재료또는</t>
  </si>
  <si>
    <t>치    수</t>
  </si>
  <si>
    <t>종 별</t>
    <phoneticPr fontId="7" type="noConversion"/>
  </si>
  <si>
    <t>총     액</t>
    <phoneticPr fontId="4" type="noConversion"/>
  </si>
  <si>
    <t>&lt;노 무 비&gt;</t>
    <phoneticPr fontId="7" type="noConversion"/>
  </si>
  <si>
    <t>통신산업기사</t>
    <phoneticPr fontId="5" type="noConversion"/>
  </si>
  <si>
    <t>통신설비공</t>
    <phoneticPr fontId="5" type="noConversion"/>
  </si>
  <si>
    <t>보통인부</t>
    <phoneticPr fontId="5" type="noConversion"/>
  </si>
  <si>
    <t>대</t>
    <phoneticPr fontId="5" type="noConversion"/>
  </si>
  <si>
    <t>계</t>
    <phoneticPr fontId="7" type="noConversion"/>
  </si>
  <si>
    <t>식</t>
  </si>
  <si>
    <t>품             명</t>
  </si>
  <si>
    <t>재료 또는 치수</t>
  </si>
  <si>
    <t>원수</t>
  </si>
  <si>
    <t>단위</t>
  </si>
  <si>
    <t>재      료      비</t>
  </si>
  <si>
    <t>금      액</t>
  </si>
  <si>
    <t>합          계</t>
  </si>
  <si>
    <t>산.근</t>
  </si>
  <si>
    <t>직접노무비의 3%</t>
  </si>
  <si>
    <t>단 위</t>
  </si>
  <si>
    <t>통신설비공</t>
  </si>
  <si>
    <t>보통인부</t>
  </si>
  <si>
    <t xml:space="preserve"> - 통신설비공</t>
  </si>
  <si>
    <t xml:space="preserve"> - 보통인부</t>
  </si>
  <si>
    <t>원 수</t>
  </si>
  <si>
    <t>인  수</t>
  </si>
  <si>
    <t>인공계</t>
  </si>
  <si>
    <t>공    사    비    명    세    서</t>
    <phoneticPr fontId="2" type="noConversion"/>
  </si>
  <si>
    <t>식</t>
    <phoneticPr fontId="2" type="noConversion"/>
  </si>
  <si>
    <t>종         별</t>
    <phoneticPr fontId="12" type="noConversion"/>
  </si>
  <si>
    <t>종          별</t>
    <phoneticPr fontId="2" type="noConversion"/>
  </si>
  <si>
    <t>총      액</t>
    <phoneticPr fontId="2" type="noConversion"/>
  </si>
  <si>
    <t>노     무     비</t>
    <phoneticPr fontId="2" type="noConversion"/>
  </si>
  <si>
    <t>재     료     비</t>
    <phoneticPr fontId="2" type="noConversion"/>
  </si>
  <si>
    <t>경          비</t>
    <phoneticPr fontId="2" type="noConversion"/>
  </si>
  <si>
    <t>비  고</t>
    <phoneticPr fontId="2" type="noConversion"/>
  </si>
  <si>
    <t>단  가</t>
    <phoneticPr fontId="2" type="noConversion"/>
  </si>
  <si>
    <t>단   가</t>
    <phoneticPr fontId="2" type="noConversion"/>
  </si>
  <si>
    <t>금    액</t>
    <phoneticPr fontId="51" type="noConversion"/>
  </si>
  <si>
    <t>&lt;경  비&gt;</t>
    <phoneticPr fontId="12" type="noConversion"/>
  </si>
  <si>
    <t xml:space="preserve"> - 공구손료</t>
    <phoneticPr fontId="58" type="noConversion"/>
  </si>
  <si>
    <t xml:space="preserve"> I.시스템 주요자재</t>
    <phoneticPr fontId="3" type="noConversion"/>
  </si>
  <si>
    <t>경           비</t>
    <phoneticPr fontId="2" type="noConversion"/>
  </si>
  <si>
    <t>단  가</t>
    <phoneticPr fontId="2" type="noConversion"/>
  </si>
  <si>
    <t>금   액</t>
    <phoneticPr fontId="2" type="noConversion"/>
  </si>
  <si>
    <t>총      액</t>
    <phoneticPr fontId="2" type="noConversion"/>
  </si>
  <si>
    <t>노      무      비</t>
    <phoneticPr fontId="2" type="noConversion"/>
  </si>
  <si>
    <t>일금 :</t>
  </si>
  <si>
    <t xml:space="preserve">직접 재료비     </t>
  </si>
  <si>
    <t>간접 재료비</t>
  </si>
  <si>
    <t xml:space="preserve">직접 노무비     </t>
  </si>
  <si>
    <t>경       비</t>
  </si>
  <si>
    <t>기타 경비</t>
  </si>
  <si>
    <t>소            계</t>
  </si>
  <si>
    <t>이              윤</t>
  </si>
  <si>
    <t>부  가  가  치  세</t>
  </si>
  <si>
    <t>총                    계</t>
  </si>
  <si>
    <t xml:space="preserve">   공 종 별</t>
    <phoneticPr fontId="7" type="noConversion"/>
  </si>
  <si>
    <t>합 계</t>
    <phoneticPr fontId="5" type="noConversion"/>
  </si>
  <si>
    <t xml:space="preserve"> 구    분</t>
    <phoneticPr fontId="7" type="noConversion"/>
  </si>
  <si>
    <t>식</t>
    <phoneticPr fontId="3" type="noConversion"/>
  </si>
  <si>
    <t>계</t>
    <phoneticPr fontId="3" type="noConversion"/>
  </si>
  <si>
    <t>공구손료</t>
    <phoneticPr fontId="19" type="noConversion"/>
  </si>
  <si>
    <t>직접노무비*3%</t>
    <phoneticPr fontId="19" type="noConversion"/>
  </si>
  <si>
    <t>식</t>
    <phoneticPr fontId="19" type="noConversion"/>
  </si>
  <si>
    <t>시 스 템 공 사</t>
    <phoneticPr fontId="81" type="noConversion"/>
  </si>
  <si>
    <t>순</t>
    <phoneticPr fontId="5" type="noConversion"/>
  </si>
  <si>
    <t>간접 노무비</t>
    <phoneticPr fontId="7" type="noConversion"/>
  </si>
  <si>
    <t>공</t>
    <phoneticPr fontId="5" type="noConversion"/>
  </si>
  <si>
    <t>사</t>
    <phoneticPr fontId="5" type="noConversion"/>
  </si>
  <si>
    <t>고용보험료</t>
    <phoneticPr fontId="7" type="noConversion"/>
  </si>
  <si>
    <t>건강보험료</t>
    <phoneticPr fontId="81" type="noConversion"/>
  </si>
  <si>
    <t>노인장기요양보험료</t>
    <phoneticPr fontId="81" type="noConversion"/>
  </si>
  <si>
    <t>연금보험료</t>
    <phoneticPr fontId="81" type="noConversion"/>
  </si>
  <si>
    <t>산업안전보건관리비</t>
    <phoneticPr fontId="7" type="noConversion"/>
  </si>
  <si>
    <t>비  고</t>
    <phoneticPr fontId="12" type="noConversion"/>
  </si>
  <si>
    <t>1-1. 중앙관리소 제조품자재</t>
    <phoneticPr fontId="3" type="noConversion"/>
  </si>
  <si>
    <t>식</t>
    <phoneticPr fontId="3" type="noConversion"/>
  </si>
  <si>
    <t>계</t>
    <phoneticPr fontId="3" type="noConversion"/>
  </si>
  <si>
    <t>부 가 세</t>
    <phoneticPr fontId="3" type="noConversion"/>
  </si>
  <si>
    <t>합      계</t>
    <phoneticPr fontId="3" type="noConversion"/>
  </si>
  <si>
    <t>중앙관리소 제조품자재</t>
    <phoneticPr fontId="3" type="noConversion"/>
  </si>
  <si>
    <t>합      계</t>
    <phoneticPr fontId="3" type="noConversion"/>
  </si>
  <si>
    <t>부 가 세</t>
    <phoneticPr fontId="3" type="noConversion"/>
  </si>
  <si>
    <t>구  분                    공  종  별</t>
    <phoneticPr fontId="12" type="noConversion"/>
  </si>
  <si>
    <t>R.T.U</t>
    <phoneticPr fontId="12" type="noConversion"/>
  </si>
  <si>
    <t>직.재 x 1.03%</t>
    <phoneticPr fontId="7" type="noConversion"/>
  </si>
  <si>
    <t>산.노 x 124.53%</t>
    <phoneticPr fontId="7" type="noConversion"/>
  </si>
  <si>
    <t>직.노 x 34.93%</t>
    <phoneticPr fontId="7" type="noConversion"/>
  </si>
  <si>
    <t>경      비</t>
    <phoneticPr fontId="12" type="noConversion"/>
  </si>
  <si>
    <t>재료비 x 8.95%</t>
    <phoneticPr fontId="7" type="noConversion"/>
  </si>
  <si>
    <t>고용보험료</t>
    <phoneticPr fontId="12" type="noConversion"/>
  </si>
  <si>
    <t>(</t>
    <phoneticPr fontId="12" type="noConversion"/>
  </si>
  <si>
    <t>)</t>
    <phoneticPr fontId="12" type="noConversion"/>
  </si>
  <si>
    <t>기타경비</t>
    <phoneticPr fontId="12" type="noConversion"/>
  </si>
  <si>
    <t>합              계</t>
    <phoneticPr fontId="12" type="noConversion"/>
  </si>
  <si>
    <t>제조원가 x 7.0%</t>
    <phoneticPr fontId="7" type="noConversion"/>
  </si>
  <si>
    <t>계</t>
    <phoneticPr fontId="12" type="noConversion"/>
  </si>
  <si>
    <t>이               윤</t>
    <phoneticPr fontId="12" type="noConversion"/>
  </si>
  <si>
    <t>(노+경+일.관) x 25%</t>
    <phoneticPr fontId="7" type="noConversion"/>
  </si>
  <si>
    <t>총            원           가</t>
    <phoneticPr fontId="12" type="noConversion"/>
  </si>
  <si>
    <t>주    요   자    재</t>
    <phoneticPr fontId="7" type="noConversion"/>
  </si>
  <si>
    <t>금 액</t>
    <phoneticPr fontId="3" type="noConversion"/>
  </si>
  <si>
    <t>(</t>
    <phoneticPr fontId="5" type="noConversion"/>
  </si>
  <si>
    <t>)</t>
    <phoneticPr fontId="5" type="noConversion"/>
  </si>
  <si>
    <t>* (    )내서 :  주요자재(VAT포함)</t>
    <phoneticPr fontId="7" type="noConversion"/>
  </si>
  <si>
    <t>1. 중앙관리소 주요자재</t>
    <phoneticPr fontId="3" type="noConversion"/>
  </si>
  <si>
    <t>화면</t>
    <phoneticPr fontId="3" type="noConversion"/>
  </si>
  <si>
    <t>표준화면</t>
    <phoneticPr fontId="16" type="noConversion"/>
  </si>
  <si>
    <t>레포트화면</t>
    <phoneticPr fontId="16" type="noConversion"/>
  </si>
  <si>
    <t>트랜드화면</t>
    <phoneticPr fontId="16" type="noConversion"/>
  </si>
  <si>
    <t>가. SYSTEM SOFTWARE</t>
    <phoneticPr fontId="3" type="noConversion"/>
  </si>
  <si>
    <t>EA</t>
    <phoneticPr fontId="47" type="noConversion"/>
  </si>
  <si>
    <t>AC220V</t>
  </si>
  <si>
    <t>조립식 20A</t>
  </si>
  <si>
    <t>기본 BASE</t>
  </si>
  <si>
    <t>E-NET MODULE</t>
  </si>
  <si>
    <t>ETHERNET, TCP/IP</t>
  </si>
  <si>
    <t>C-NET MODULE</t>
  </si>
  <si>
    <t>RS-232C, RS-422</t>
  </si>
  <si>
    <t>D/I MODULE</t>
  </si>
  <si>
    <t>32P</t>
  </si>
  <si>
    <t>D/O MODULE</t>
  </si>
  <si>
    <t>A/I MODULE</t>
  </si>
  <si>
    <t>DC 4a4b</t>
  </si>
  <si>
    <t>VPN</t>
  </si>
  <si>
    <t>원격소</t>
  </si>
  <si>
    <t>&lt;제작노무비&gt;</t>
  </si>
  <si>
    <t>2P 50AF</t>
  </si>
  <si>
    <t>2P 30AF</t>
  </si>
  <si>
    <t>CONCENT</t>
  </si>
  <si>
    <t>THERMOSTAT</t>
  </si>
  <si>
    <t>M.C.C.B</t>
  </si>
  <si>
    <t>E.L.C.B</t>
  </si>
  <si>
    <t>30A, 10P</t>
  </si>
  <si>
    <t>VENT FAN</t>
  </si>
  <si>
    <t>AC 220V</t>
  </si>
  <si>
    <t>DOOR STOPER</t>
  </si>
  <si>
    <t>WALL TYPE</t>
  </si>
  <si>
    <t>EARTH BUS BAR</t>
  </si>
  <si>
    <t>AC220V, 2P15A</t>
  </si>
  <si>
    <t>전원용 ARRESTER</t>
  </si>
  <si>
    <t>DC24V, 10A</t>
  </si>
  <si>
    <t>NAME PLATE</t>
  </si>
  <si>
    <t>아크릴 (L)</t>
  </si>
  <si>
    <t>단 가</t>
    <phoneticPr fontId="2" type="noConversion"/>
  </si>
  <si>
    <t>통신관련산업기사</t>
    <phoneticPr fontId="12" type="noConversion"/>
  </si>
  <si>
    <t>H/W시험사</t>
    <phoneticPr fontId="12" type="noConversion"/>
  </si>
  <si>
    <t xml:space="preserve"> - 통신관련산업기사</t>
    <phoneticPr fontId="51" type="noConversion"/>
  </si>
  <si>
    <t xml:space="preserve"> - H/W시험사</t>
    <phoneticPr fontId="51" type="noConversion"/>
  </si>
  <si>
    <t>특별인부</t>
    <phoneticPr fontId="5" type="noConversion"/>
  </si>
  <si>
    <t>KRC-HMI SOFTWARE FEE</t>
    <phoneticPr fontId="3" type="noConversion"/>
  </si>
  <si>
    <t>전기기계조립원</t>
    <phoneticPr fontId="3" type="noConversion"/>
  </si>
  <si>
    <t>전    선    원</t>
    <phoneticPr fontId="3" type="noConversion"/>
  </si>
  <si>
    <t>컴퓨터운용사</t>
    <phoneticPr fontId="3" type="noConversion"/>
  </si>
  <si>
    <t>통8-4-7-5</t>
    <phoneticPr fontId="12" type="noConversion"/>
  </si>
  <si>
    <t>함체(랙)설치</t>
    <phoneticPr fontId="12" type="noConversion"/>
  </si>
  <si>
    <t>랙</t>
    <phoneticPr fontId="12" type="noConversion"/>
  </si>
  <si>
    <t>카드(모듈)삽입 및 점검</t>
    <phoneticPr fontId="12" type="noConversion"/>
  </si>
  <si>
    <t xml:space="preserve"> - 설치작업</t>
    <phoneticPr fontId="12" type="noConversion"/>
  </si>
  <si>
    <t xml:space="preserve"> - 종합점검 및 시험</t>
    <phoneticPr fontId="12" type="noConversion"/>
  </si>
  <si>
    <t>전원부 동작상태 점검</t>
    <phoneticPr fontId="12" type="noConversion"/>
  </si>
  <si>
    <t>모듈</t>
    <phoneticPr fontId="12" type="noConversion"/>
  </si>
  <si>
    <t>개소</t>
    <phoneticPr fontId="12" type="noConversion"/>
  </si>
  <si>
    <t>포인트연동(감시)시험</t>
    <phoneticPr fontId="12" type="noConversion"/>
  </si>
  <si>
    <t>포인트</t>
    <phoneticPr fontId="12" type="noConversion"/>
  </si>
  <si>
    <t>포인트연동(제어)시험</t>
    <phoneticPr fontId="12" type="noConversion"/>
  </si>
  <si>
    <t>비</t>
    <phoneticPr fontId="5" type="noConversion"/>
  </si>
  <si>
    <t>M084739</t>
    <phoneticPr fontId="3" type="noConversion"/>
  </si>
  <si>
    <t>M084741</t>
    <phoneticPr fontId="3" type="noConversion"/>
  </si>
  <si>
    <t>M080446</t>
    <phoneticPr fontId="3" type="noConversion"/>
  </si>
  <si>
    <t>M081211</t>
    <phoneticPr fontId="3" type="noConversion"/>
  </si>
  <si>
    <t>M081270</t>
    <phoneticPr fontId="3" type="noConversion"/>
  </si>
  <si>
    <t>M079128</t>
    <phoneticPr fontId="3" type="noConversion"/>
  </si>
  <si>
    <t>M079127</t>
    <phoneticPr fontId="3" type="noConversion"/>
  </si>
  <si>
    <t>M079103</t>
    <phoneticPr fontId="3" type="noConversion"/>
  </si>
  <si>
    <t>LIMIT SWITCH</t>
    <phoneticPr fontId="3" type="noConversion"/>
  </si>
  <si>
    <t>M079085</t>
    <phoneticPr fontId="3" type="noConversion"/>
  </si>
  <si>
    <t>M079115</t>
    <phoneticPr fontId="3" type="noConversion"/>
  </si>
  <si>
    <t>M081500</t>
    <phoneticPr fontId="3" type="noConversion"/>
  </si>
  <si>
    <t>M061234</t>
    <phoneticPr fontId="3" type="noConversion"/>
  </si>
  <si>
    <t>M084821</t>
    <phoneticPr fontId="3" type="noConversion"/>
  </si>
  <si>
    <t>M079101</t>
    <phoneticPr fontId="3" type="noConversion"/>
  </si>
  <si>
    <t>M061200</t>
    <phoneticPr fontId="3" type="noConversion"/>
  </si>
  <si>
    <t>M084900</t>
    <phoneticPr fontId="3" type="noConversion"/>
  </si>
  <si>
    <r>
      <t>M084904</t>
    </r>
    <r>
      <rPr>
        <sz val="11"/>
        <rFont val="돋움"/>
        <family val="3"/>
        <charset val="129"/>
      </rPr>
      <t/>
    </r>
    <phoneticPr fontId="3" type="noConversion"/>
  </si>
  <si>
    <t>M084890</t>
    <phoneticPr fontId="3" type="noConversion"/>
  </si>
  <si>
    <t>M084891</t>
    <phoneticPr fontId="3" type="noConversion"/>
  </si>
  <si>
    <t>M080501</t>
    <phoneticPr fontId="3" type="noConversion"/>
  </si>
  <si>
    <t>M084738</t>
    <phoneticPr fontId="3" type="noConversion"/>
  </si>
  <si>
    <t>비  고</t>
    <phoneticPr fontId="2" type="noConversion"/>
  </si>
  <si>
    <t>비 고</t>
    <phoneticPr fontId="2" type="noConversion"/>
  </si>
  <si>
    <t>3D그래픽작업</t>
    <phoneticPr fontId="3" type="noConversion"/>
  </si>
  <si>
    <t>M084742</t>
    <phoneticPr fontId="3" type="noConversion"/>
  </si>
  <si>
    <t>40*60*2m</t>
    <phoneticPr fontId="3" type="noConversion"/>
  </si>
  <si>
    <t>M079080</t>
    <phoneticPr fontId="3" type="noConversion"/>
  </si>
  <si>
    <t>M079153</t>
    <phoneticPr fontId="3" type="noConversion"/>
  </si>
  <si>
    <t>신호,통신용, 20KA이상</t>
    <phoneticPr fontId="3" type="noConversion"/>
  </si>
  <si>
    <t>POWER MODULE</t>
    <phoneticPr fontId="3" type="noConversion"/>
  </si>
  <si>
    <t>CPU MODULE</t>
    <phoneticPr fontId="3" type="noConversion"/>
  </si>
  <si>
    <t>SOFTWARE FEE</t>
    <phoneticPr fontId="3" type="noConversion"/>
  </si>
  <si>
    <t>통신</t>
  </si>
  <si>
    <t>M084892</t>
    <phoneticPr fontId="3" type="noConversion"/>
  </si>
  <si>
    <t>AC 4a4b</t>
    <phoneticPr fontId="3" type="noConversion"/>
  </si>
  <si>
    <t>W</t>
  </si>
  <si>
    <t>D</t>
  </si>
  <si>
    <t>H</t>
  </si>
  <si>
    <t>구분</t>
  </si>
  <si>
    <t>너비</t>
  </si>
  <si>
    <t>높이</t>
  </si>
  <si>
    <t>두께</t>
  </si>
  <si>
    <t>소계</t>
  </si>
  <si>
    <t>용적중량:</t>
  </si>
  <si>
    <t>전면:</t>
  </si>
  <si>
    <t>후면</t>
  </si>
  <si>
    <t>측면1</t>
  </si>
  <si>
    <t>측면2</t>
  </si>
  <si>
    <t>상면</t>
  </si>
  <si>
    <t>하면</t>
  </si>
  <si>
    <t>체적:</t>
  </si>
  <si>
    <t>중량:</t>
  </si>
  <si>
    <t>외함(sus)가격:</t>
  </si>
  <si>
    <t>원/KG=</t>
  </si>
  <si>
    <t>비중</t>
  </si>
  <si>
    <t>외함(철)가격:</t>
  </si>
  <si>
    <t xml:space="preserve"> II. 시스템 설치공사</t>
    <phoneticPr fontId="2" type="noConversion"/>
  </si>
  <si>
    <t>개</t>
    <phoneticPr fontId="3" type="noConversion"/>
  </si>
  <si>
    <t>재료 또는 치수</t>
    <phoneticPr fontId="2" type="noConversion"/>
  </si>
  <si>
    <t>내선전공</t>
    <phoneticPr fontId="16" type="noConversion"/>
  </si>
  <si>
    <t>내선전공</t>
    <phoneticPr fontId="5" type="noConversion"/>
  </si>
  <si>
    <t>SELECTOR S/W</t>
    <phoneticPr fontId="3" type="noConversion"/>
  </si>
  <si>
    <t>M080545</t>
  </si>
  <si>
    <t>M084903</t>
    <phoneticPr fontId="3" type="noConversion"/>
  </si>
  <si>
    <t>M084906</t>
    <phoneticPr fontId="3" type="noConversion"/>
  </si>
  <si>
    <t>견적가(링크)</t>
    <phoneticPr fontId="3" type="noConversion"/>
  </si>
  <si>
    <t>E.L.C.B(자동복귀형)</t>
    <phoneticPr fontId="3" type="noConversion"/>
  </si>
  <si>
    <t>M081261</t>
    <phoneticPr fontId="3" type="noConversion"/>
  </si>
  <si>
    <t>32P</t>
    <phoneticPr fontId="3" type="noConversion"/>
  </si>
  <si>
    <t>자동복귀형</t>
    <phoneticPr fontId="3" type="noConversion"/>
  </si>
  <si>
    <t>PILOT LAMP(LED)</t>
  </si>
  <si>
    <t>25Φ,AC220V</t>
  </si>
  <si>
    <t>SQUARE LAMP</t>
    <phoneticPr fontId="3" type="noConversion"/>
  </si>
  <si>
    <t>LED TYPE</t>
    <phoneticPr fontId="3" type="noConversion"/>
  </si>
  <si>
    <t>AC 1a1b</t>
    <phoneticPr fontId="3" type="noConversion"/>
  </si>
  <si>
    <t>3mmX25mm, 6P</t>
    <phoneticPr fontId="3" type="noConversion"/>
  </si>
  <si>
    <t>POWER SUPPLY</t>
    <phoneticPr fontId="3" type="noConversion"/>
  </si>
  <si>
    <t>M084909</t>
    <phoneticPr fontId="3" type="noConversion"/>
  </si>
  <si>
    <t>M084911</t>
    <phoneticPr fontId="3" type="noConversion"/>
  </si>
  <si>
    <t>전3-34</t>
    <phoneticPr fontId="3" type="noConversion"/>
  </si>
  <si>
    <t>전5-23</t>
    <phoneticPr fontId="3" type="noConversion"/>
  </si>
  <si>
    <t>전선원</t>
    <phoneticPr fontId="3" type="noConversion"/>
  </si>
  <si>
    <t>전5-19</t>
    <phoneticPr fontId="3" type="noConversion"/>
  </si>
  <si>
    <t>전5-25</t>
    <phoneticPr fontId="3" type="noConversion"/>
  </si>
  <si>
    <t>전5-22</t>
    <phoneticPr fontId="3" type="noConversion"/>
  </si>
  <si>
    <t>전5-23(가)</t>
    <phoneticPr fontId="3" type="noConversion"/>
  </si>
  <si>
    <t>통11-6-2</t>
    <phoneticPr fontId="3" type="noConversion"/>
  </si>
  <si>
    <t>통8-1-5</t>
    <phoneticPr fontId="3" type="noConversion"/>
  </si>
  <si>
    <t xml:space="preserve">      공  사  비    총  괄  표</t>
    <phoneticPr fontId="7" type="noConversion"/>
  </si>
  <si>
    <t>TOMS 연계(본부-지사간)</t>
  </si>
  <si>
    <t>표준화면 구성</t>
    <phoneticPr fontId="3" type="noConversion"/>
  </si>
  <si>
    <t>LED 램프</t>
    <phoneticPr fontId="3" type="noConversion"/>
  </si>
  <si>
    <t>1￠2W 전원용, 40KA(카운터)</t>
    <phoneticPr fontId="3" type="noConversion"/>
  </si>
  <si>
    <t>16P</t>
    <phoneticPr fontId="3" type="noConversion"/>
  </si>
  <si>
    <t>SPACE HEATER</t>
  </si>
  <si>
    <t>AC 220V 100W</t>
  </si>
  <si>
    <t>M079104</t>
  </si>
  <si>
    <t>M079105</t>
  </si>
  <si>
    <t>AC 220V 0~250℃</t>
  </si>
  <si>
    <t>M061238</t>
  </si>
  <si>
    <t>금  액</t>
    <phoneticPr fontId="51" type="noConversion"/>
  </si>
  <si>
    <t>금   액</t>
    <phoneticPr fontId="51" type="noConversion"/>
  </si>
  <si>
    <t>&lt;경    비&gt;</t>
    <phoneticPr fontId="7" type="noConversion"/>
  </si>
  <si>
    <t>통신외선공</t>
    <phoneticPr fontId="5" type="noConversion"/>
  </si>
  <si>
    <t>오뚜기수위계</t>
    <phoneticPr fontId="47" type="noConversion"/>
  </si>
  <si>
    <t>4접점(HH,H,L,LL)</t>
    <phoneticPr fontId="47" type="noConversion"/>
  </si>
  <si>
    <t>오뚜기수위계브라켓</t>
    <phoneticPr fontId="47" type="noConversion"/>
  </si>
  <si>
    <t>STS, 제작품</t>
    <phoneticPr fontId="47" type="noConversion"/>
  </si>
  <si>
    <t>오뚜기수위계보호관</t>
    <phoneticPr fontId="47" type="noConversion"/>
  </si>
  <si>
    <t>PE300A</t>
    <phoneticPr fontId="47" type="noConversion"/>
  </si>
  <si>
    <t>4P</t>
    <phoneticPr fontId="47" type="noConversion"/>
  </si>
  <si>
    <t>전 5-22</t>
    <phoneticPr fontId="47" type="noConversion"/>
  </si>
  <si>
    <t xml:space="preserve"> 입출력모듈 12개 장착</t>
    <phoneticPr fontId="3" type="noConversion"/>
  </si>
  <si>
    <t>자동소화장치</t>
    <phoneticPr fontId="3" type="noConversion"/>
  </si>
  <si>
    <t>M085178</t>
  </si>
  <si>
    <t>HFC227ea 2kg(방호체적 3.6㎥)-설치비포함</t>
    <phoneticPr fontId="3" type="noConversion"/>
  </si>
  <si>
    <t>M084913</t>
    <phoneticPr fontId="3" type="noConversion"/>
  </si>
  <si>
    <t xml:space="preserve"> - APPLICATION S/W</t>
    <phoneticPr fontId="3" type="noConversion"/>
  </si>
  <si>
    <t>식</t>
    <phoneticPr fontId="7" type="noConversion"/>
  </si>
  <si>
    <t>합  계</t>
    <phoneticPr fontId="7" type="noConversion"/>
  </si>
  <si>
    <t>잡    재</t>
  </si>
  <si>
    <t>배관,배선자재*2%</t>
  </si>
  <si>
    <t>전선관 부속품</t>
  </si>
  <si>
    <t>전선관 * 15%</t>
  </si>
  <si>
    <t>&lt;재료비&gt;</t>
  </si>
  <si>
    <t>&lt;직접노무비&gt;</t>
  </si>
  <si>
    <t>통신케이블전공</t>
    <phoneticPr fontId="7" type="noConversion"/>
  </si>
  <si>
    <t>&lt;경      비&gt;</t>
    <phoneticPr fontId="7" type="noConversion"/>
  </si>
  <si>
    <t>공구손료</t>
  </si>
  <si>
    <t>직접노무비 * 3%</t>
  </si>
  <si>
    <t>저압케이블전공</t>
    <phoneticPr fontId="3" type="noConversion"/>
  </si>
  <si>
    <t>통신케이블공</t>
    <phoneticPr fontId="3" type="noConversion"/>
  </si>
  <si>
    <t>통4-3-1</t>
    <phoneticPr fontId="7" type="noConversion"/>
  </si>
  <si>
    <t>통4-4-1</t>
    <phoneticPr fontId="7" type="noConversion"/>
  </si>
  <si>
    <t xml:space="preserve">  수   량   산   출   서</t>
    <phoneticPr fontId="7" type="noConversion"/>
  </si>
  <si>
    <t>회로명</t>
    <phoneticPr fontId="7" type="noConversion"/>
  </si>
  <si>
    <t>산출목록</t>
    <phoneticPr fontId="7" type="noConversion"/>
  </si>
  <si>
    <t>규격</t>
    <phoneticPr fontId="7" type="noConversion"/>
  </si>
  <si>
    <t>단위</t>
    <phoneticPr fontId="7" type="noConversion"/>
  </si>
  <si>
    <t xml:space="preserve">산 </t>
    <phoneticPr fontId="7" type="noConversion"/>
  </si>
  <si>
    <t xml:space="preserve"> </t>
    <phoneticPr fontId="7" type="noConversion"/>
  </si>
  <si>
    <t>출</t>
    <phoneticPr fontId="7" type="noConversion"/>
  </si>
  <si>
    <t>근</t>
    <phoneticPr fontId="7" type="noConversion"/>
  </si>
  <si>
    <t>거</t>
    <phoneticPr fontId="7" type="noConversion"/>
  </si>
  <si>
    <t>M</t>
    <phoneticPr fontId="7" type="noConversion"/>
  </si>
  <si>
    <t>(</t>
    <phoneticPr fontId="47" type="noConversion"/>
  </si>
  <si>
    <t>+</t>
    <phoneticPr fontId="7" type="noConversion"/>
  </si>
  <si>
    <t>)</t>
    <phoneticPr fontId="7" type="noConversion"/>
  </si>
  <si>
    <t>제어케이블</t>
    <phoneticPr fontId="7" type="noConversion"/>
  </si>
  <si>
    <t>할증</t>
    <phoneticPr fontId="7" type="noConversion"/>
  </si>
  <si>
    <t>합계</t>
    <phoneticPr fontId="7" type="noConversion"/>
  </si>
  <si>
    <t>통신케이블</t>
    <phoneticPr fontId="47" type="noConversion"/>
  </si>
  <si>
    <t>x</t>
    <phoneticPr fontId="47" type="noConversion"/>
  </si>
  <si>
    <t>AWG24 x 4P RS485</t>
    <phoneticPr fontId="47" type="noConversion"/>
  </si>
  <si>
    <t>(W)800x(H)2350x(D)2000</t>
    <phoneticPr fontId="3" type="noConversion"/>
  </si>
  <si>
    <t xml:space="preserve">84ns/Step 이하, 3,000점 이상 </t>
    <phoneticPr fontId="3" type="noConversion"/>
  </si>
  <si>
    <t>3. 원격제어소 일반공사</t>
    <phoneticPr fontId="7" type="noConversion"/>
  </si>
  <si>
    <t>RTU</t>
    <phoneticPr fontId="47" type="noConversion"/>
  </si>
  <si>
    <t>기동반1</t>
    <phoneticPr fontId="47" type="noConversion"/>
  </si>
  <si>
    <t>종합</t>
    <phoneticPr fontId="47" type="noConversion"/>
  </si>
  <si>
    <t>DI</t>
    <phoneticPr fontId="47" type="noConversion"/>
  </si>
  <si>
    <t>DO</t>
    <phoneticPr fontId="47" type="noConversion"/>
  </si>
  <si>
    <t>AI</t>
    <phoneticPr fontId="47" type="noConversion"/>
  </si>
  <si>
    <t>10C</t>
    <phoneticPr fontId="47" type="noConversion"/>
  </si>
  <si>
    <t>거리</t>
    <phoneticPr fontId="47" type="noConversion"/>
  </si>
  <si>
    <t>SB 4C</t>
    <phoneticPr fontId="47" type="noConversion"/>
  </si>
  <si>
    <t>0.6/1KV F-CVV-SB 1.5㎟/4C</t>
    <phoneticPr fontId="7" type="noConversion"/>
  </si>
  <si>
    <t>0.6/1KV F-CVV-S 1.5㎟/10C</t>
    <phoneticPr fontId="7" type="noConversion"/>
  </si>
  <si>
    <t>0.6/1KV F-CVV-S 1.5㎟/15C</t>
    <phoneticPr fontId="7" type="noConversion"/>
  </si>
  <si>
    <t>EA</t>
    <phoneticPr fontId="16" type="noConversion"/>
  </si>
  <si>
    <t>초음파수위계(분리형)</t>
    <phoneticPr fontId="19" type="noConversion"/>
  </si>
  <si>
    <t>EA</t>
  </si>
  <si>
    <t>수위계 지지대</t>
    <phoneticPr fontId="19" type="noConversion"/>
  </si>
  <si>
    <t xml:space="preserve">STS 0.5(W) x 1.5(H) </t>
  </si>
  <si>
    <t>초음파수위계</t>
    <phoneticPr fontId="5" type="noConversion"/>
  </si>
  <si>
    <t>브래킷 설치</t>
    <phoneticPr fontId="47" type="noConversion"/>
  </si>
  <si>
    <t>통 9-3-2-1</t>
    <phoneticPr fontId="7" type="noConversion"/>
  </si>
  <si>
    <t>변환기 설치</t>
    <phoneticPr fontId="47" type="noConversion"/>
  </si>
  <si>
    <t>센  서 설치</t>
    <phoneticPr fontId="47" type="noConversion"/>
  </si>
  <si>
    <t>시     험</t>
    <phoneticPr fontId="47" type="noConversion"/>
  </si>
  <si>
    <t>통신설비공</t>
    <phoneticPr fontId="47" type="noConversion"/>
  </si>
  <si>
    <t>특별인부</t>
    <phoneticPr fontId="47" type="noConversion"/>
  </si>
  <si>
    <t>RANGE 0.3~10m(분리형)</t>
    <phoneticPr fontId="19" type="noConversion"/>
  </si>
  <si>
    <t>M085051</t>
    <phoneticPr fontId="47" type="noConversion"/>
  </si>
  <si>
    <t>M085064</t>
  </si>
  <si>
    <t>견적가</t>
    <phoneticPr fontId="47" type="noConversion"/>
  </si>
  <si>
    <t>특수도료(옥외형)</t>
    <phoneticPr fontId="3" type="noConversion"/>
  </si>
  <si>
    <t>디지털표시기</t>
    <phoneticPr fontId="3" type="noConversion"/>
  </si>
  <si>
    <t>입력:4~20mA, 4 Digit</t>
    <phoneticPr fontId="3" type="noConversion"/>
  </si>
  <si>
    <t>M081401</t>
  </si>
  <si>
    <t>220V, 20W(전구식)</t>
    <phoneticPr fontId="3" type="noConversion"/>
  </si>
  <si>
    <t>KIV 1.5㎟</t>
    <phoneticPr fontId="3" type="noConversion"/>
  </si>
  <si>
    <t>M079142</t>
  </si>
  <si>
    <t>M084901</t>
  </si>
  <si>
    <t>저압반</t>
    <phoneticPr fontId="47" type="noConversion"/>
  </si>
  <si>
    <t>기동반4</t>
    <phoneticPr fontId="47" type="noConversion"/>
  </si>
  <si>
    <t>기동반3</t>
    <phoneticPr fontId="47" type="noConversion"/>
  </si>
  <si>
    <t>기동반2</t>
    <phoneticPr fontId="47" type="noConversion"/>
  </si>
  <si>
    <t>통신</t>
    <phoneticPr fontId="47" type="noConversion"/>
  </si>
  <si>
    <t>20C</t>
    <phoneticPr fontId="47" type="noConversion"/>
  </si>
  <si>
    <t>4C</t>
    <phoneticPr fontId="47" type="noConversion"/>
  </si>
  <si>
    <t>2C</t>
    <phoneticPr fontId="47" type="noConversion"/>
  </si>
  <si>
    <t>6C</t>
    <phoneticPr fontId="47" type="noConversion"/>
  </si>
  <si>
    <t>15C</t>
    <phoneticPr fontId="47" type="noConversion"/>
  </si>
  <si>
    <t>SB 6C</t>
    <phoneticPr fontId="47" type="noConversion"/>
  </si>
  <si>
    <t>0.6/1KV F-CVV-S 1.5㎟/6C</t>
    <phoneticPr fontId="7" type="noConversion"/>
  </si>
  <si>
    <t>SB 10C</t>
    <phoneticPr fontId="47" type="noConversion"/>
  </si>
  <si>
    <t>0.6/1KV F-CVV-S 1.5㎟/4C</t>
    <phoneticPr fontId="7" type="noConversion"/>
  </si>
  <si>
    <t>0.6/1KV F-CVV-S 1.5㎟/20C</t>
    <phoneticPr fontId="7" type="noConversion"/>
  </si>
  <si>
    <t>0.6/1KV F-CVV-SB 1.5㎟/6C</t>
    <phoneticPr fontId="7" type="noConversion"/>
  </si>
  <si>
    <t>UTP CAT.6 x 4Pr</t>
    <phoneticPr fontId="7" type="noConversion"/>
  </si>
  <si>
    <t>제어케이블</t>
    <phoneticPr fontId="47" type="noConversion"/>
  </si>
  <si>
    <t>0.6/1KV F-CVV-S 1.5㎟/2C</t>
    <phoneticPr fontId="7" type="noConversion"/>
  </si>
  <si>
    <t>M</t>
    <phoneticPr fontId="47" type="noConversion"/>
  </si>
  <si>
    <t>통신내선공</t>
    <phoneticPr fontId="3" type="noConversion"/>
  </si>
  <si>
    <t>M061243</t>
  </si>
  <si>
    <t>M061245</t>
  </si>
  <si>
    <t>M061250</t>
  </si>
  <si>
    <t>M061050</t>
  </si>
  <si>
    <t>안전관리비</t>
    <phoneticPr fontId="189" type="noConversion"/>
  </si>
  <si>
    <t>5억미만</t>
    <phoneticPr fontId="189" type="noConversion"/>
  </si>
  <si>
    <t>a.</t>
    <phoneticPr fontId="189" type="noConversion"/>
  </si>
  <si>
    <t>b.</t>
    <phoneticPr fontId="189" type="noConversion"/>
  </si>
  <si>
    <t xml:space="preserve"> (재+직노+도급자관급)의2.07%</t>
    <phoneticPr fontId="16" type="noConversion"/>
  </si>
  <si>
    <t xml:space="preserve"> (재+직노)의 2.07% *1.2</t>
    <phoneticPr fontId="16" type="noConversion"/>
  </si>
  <si>
    <t>가. 덕곡배수장</t>
    <phoneticPr fontId="3" type="noConversion"/>
  </si>
  <si>
    <t>CUBICLE(ST)</t>
    <phoneticPr fontId="3" type="noConversion"/>
  </si>
  <si>
    <t>나. 포두배수장</t>
    <phoneticPr fontId="3" type="noConversion"/>
  </si>
  <si>
    <t>(W)800x(H)2350x(D)1500</t>
    <phoneticPr fontId="3" type="noConversion"/>
  </si>
  <si>
    <t>CUBICLE(STS) 옥회형</t>
    <phoneticPr fontId="3" type="noConversion"/>
  </si>
  <si>
    <t>가. 덕곡배수장 제작노무비</t>
    <phoneticPr fontId="3" type="noConversion"/>
  </si>
  <si>
    <t>나. 포두배수장 제작노무비</t>
    <phoneticPr fontId="3" type="noConversion"/>
  </si>
  <si>
    <t>덕곡배수장 수위계 설치공사 노무비 산출근거</t>
    <phoneticPr fontId="7" type="noConversion"/>
  </si>
  <si>
    <t>포두배수장 수위계 설치공사 노무비 산출근거</t>
    <phoneticPr fontId="7" type="noConversion"/>
  </si>
  <si>
    <t>덕곡배수장</t>
    <phoneticPr fontId="47" type="noConversion"/>
  </si>
  <si>
    <t>RTU--&gt;옥외1 CCTV</t>
    <phoneticPr fontId="47" type="noConversion"/>
  </si>
  <si>
    <t>RTU--&gt;옥외2 CCTV</t>
    <phoneticPr fontId="47" type="noConversion"/>
  </si>
  <si>
    <t>RTU--&gt;전기실 CCTV</t>
    <phoneticPr fontId="47" type="noConversion"/>
  </si>
  <si>
    <t>포두배수장</t>
    <phoneticPr fontId="47" type="noConversion"/>
  </si>
  <si>
    <t>ATS</t>
    <phoneticPr fontId="47" type="noConversion"/>
  </si>
  <si>
    <t>VCB</t>
    <phoneticPr fontId="47" type="noConversion"/>
  </si>
  <si>
    <t>VTS</t>
    <phoneticPr fontId="47" type="noConversion"/>
  </si>
  <si>
    <t>종합반</t>
    <phoneticPr fontId="47" type="noConversion"/>
  </si>
  <si>
    <t>485*2</t>
    <phoneticPr fontId="47" type="noConversion"/>
  </si>
  <si>
    <t>10C*2</t>
    <phoneticPr fontId="47" type="noConversion"/>
  </si>
  <si>
    <t>SB4C</t>
    <phoneticPr fontId="47" type="noConversion"/>
  </si>
  <si>
    <t>SB6C</t>
    <phoneticPr fontId="47" type="noConversion"/>
  </si>
  <si>
    <t>RTU--&gt;ATS</t>
    <phoneticPr fontId="7" type="noConversion"/>
  </si>
  <si>
    <t>RTU--&gt;VCB</t>
    <phoneticPr fontId="7" type="noConversion"/>
  </si>
  <si>
    <t>RTU--&gt;VTS</t>
    <phoneticPr fontId="7" type="noConversion"/>
  </si>
  <si>
    <t>RTU--&gt;종합반</t>
    <phoneticPr fontId="7" type="noConversion"/>
  </si>
  <si>
    <t>RTU--&gt;기동반1</t>
    <phoneticPr fontId="7" type="noConversion"/>
  </si>
  <si>
    <t>RTU--&gt;기동반2</t>
    <phoneticPr fontId="7" type="noConversion"/>
  </si>
  <si>
    <t>RTU--&gt;저압반</t>
    <phoneticPr fontId="7" type="noConversion"/>
  </si>
  <si>
    <t>RTU--&gt;기동반3</t>
    <phoneticPr fontId="7" type="noConversion"/>
  </si>
  <si>
    <t>RTU--&gt;기동반4</t>
    <phoneticPr fontId="7" type="noConversion"/>
  </si>
  <si>
    <t>0.6/1KV F-CVV-SB 1.5㎟/6C</t>
  </si>
  <si>
    <t>제어케이블</t>
  </si>
  <si>
    <t>0.6/1KV F-CVV-SB 1.5㎟/4C</t>
    <phoneticPr fontId="47" type="noConversion"/>
  </si>
  <si>
    <t>0.6/1KV F-CVV-S 1.5㎟/20C</t>
  </si>
  <si>
    <t>0.6/1KV F-CVV-S 1.5㎟/15C</t>
    <phoneticPr fontId="47" type="noConversion"/>
  </si>
  <si>
    <t>0.6/1KV F-CVV-S 1.5㎟/10C</t>
    <phoneticPr fontId="47" type="noConversion"/>
  </si>
  <si>
    <t>0.6/1KV F-CVV-S 1.5㎟/6C</t>
    <phoneticPr fontId="47" type="noConversion"/>
  </si>
  <si>
    <t>0.6/1KV F-CVV-S 1.5㎟/4C</t>
    <phoneticPr fontId="47" type="noConversion"/>
  </si>
  <si>
    <t>0.6/1KV F-CVV-S 1.5㎟/2C</t>
    <phoneticPr fontId="47" type="noConversion"/>
  </si>
  <si>
    <t>덕곡배수장 일반공사 노무비 산출근거</t>
    <phoneticPr fontId="7" type="noConversion"/>
  </si>
  <si>
    <t>포두배수장 일반공사 노무비 산출근거</t>
    <phoneticPr fontId="7" type="noConversion"/>
  </si>
  <si>
    <t>AWG24 x 4P RS485</t>
  </si>
  <si>
    <t>UTP CAT.6 x 4Pr</t>
  </si>
  <si>
    <t>3.2 포두배수장 일반공사</t>
    <phoneticPr fontId="7" type="noConversion"/>
  </si>
  <si>
    <t>3.1 덕곡배수장 일반공사</t>
    <phoneticPr fontId="7" type="noConversion"/>
  </si>
  <si>
    <t>덕곡지구 배수개선사업 계장제어장치 제조구매설치</t>
    <phoneticPr fontId="7" type="noConversion"/>
  </si>
  <si>
    <t xml:space="preserve"> 2. 수위계 설치공사</t>
    <phoneticPr fontId="2" type="noConversion"/>
  </si>
  <si>
    <t xml:space="preserve"> 2. 수위계 설치공사</t>
    <phoneticPr fontId="19" type="noConversion"/>
  </si>
  <si>
    <t>2.1 덕곡배수장 수위계</t>
    <phoneticPr fontId="19" type="noConversion"/>
  </si>
  <si>
    <t>2.2 포두배수장 수위계</t>
    <phoneticPr fontId="19" type="noConversion"/>
  </si>
  <si>
    <t>M084907</t>
    <phoneticPr fontId="3" type="noConversion"/>
  </si>
  <si>
    <t>M084905</t>
    <phoneticPr fontId="3" type="noConversion"/>
  </si>
  <si>
    <t>2026년 단가(KRC)</t>
    <phoneticPr fontId="3" type="noConversion"/>
  </si>
  <si>
    <t>M080545</t>
    <phoneticPr fontId="3" type="noConversion"/>
  </si>
  <si>
    <t>M081401</t>
    <phoneticPr fontId="3" type="noConversion"/>
  </si>
  <si>
    <t>M079104</t>
    <phoneticPr fontId="3" type="noConversion"/>
  </si>
  <si>
    <t>M079105</t>
    <phoneticPr fontId="3" type="noConversion"/>
  </si>
  <si>
    <t>M060706</t>
    <phoneticPr fontId="3" type="noConversion"/>
  </si>
  <si>
    <t>M085178</t>
    <phoneticPr fontId="3" type="noConversion"/>
  </si>
  <si>
    <t>M079142</t>
    <phoneticPr fontId="3" type="noConversion"/>
  </si>
  <si>
    <t>M061238</t>
    <phoneticPr fontId="3" type="noConversion"/>
  </si>
  <si>
    <t>M084901</t>
    <phoneticPr fontId="3" type="noConversion"/>
  </si>
  <si>
    <t>M084904</t>
    <phoneticPr fontId="3" type="noConversion"/>
  </si>
  <si>
    <t>26년 상반기 시중노임단가</t>
    <phoneticPr fontId="47" type="noConversion"/>
  </si>
  <si>
    <t>M085064</t>
    <phoneticPr fontId="47" type="noConversion"/>
  </si>
  <si>
    <t>M061241</t>
    <phoneticPr fontId="47" type="noConversion"/>
  </si>
  <si>
    <t>M061243</t>
    <phoneticPr fontId="47" type="noConversion"/>
  </si>
  <si>
    <t>M061245</t>
    <phoneticPr fontId="47" type="noConversion"/>
  </si>
  <si>
    <t>M061250</t>
    <phoneticPr fontId="47" type="noConversion"/>
  </si>
  <si>
    <t>M061248</t>
    <phoneticPr fontId="47" type="noConversion"/>
  </si>
  <si>
    <t>M061266</t>
    <phoneticPr fontId="47" type="noConversion"/>
  </si>
  <si>
    <t>M061251</t>
    <phoneticPr fontId="47" type="noConversion"/>
  </si>
  <si>
    <t>M061268</t>
    <phoneticPr fontId="47" type="noConversion"/>
  </si>
  <si>
    <t>M061050</t>
    <phoneticPr fontId="47" type="noConversion"/>
  </si>
  <si>
    <t xml:space="preserve">STS 0.5(W) x 0.5(H) </t>
    <phoneticPr fontId="47" type="noConversion"/>
  </si>
  <si>
    <t>M085043</t>
    <phoneticPr fontId="47" type="noConversion"/>
  </si>
  <si>
    <t>임금채권부담금</t>
    <phoneticPr fontId="5" type="noConversion"/>
  </si>
  <si>
    <t>석면피해구제분담금</t>
    <phoneticPr fontId="5" type="noConversion"/>
  </si>
  <si>
    <t>M079020</t>
    <phoneticPr fontId="3" type="noConversion"/>
  </si>
  <si>
    <t>26년 제조노임단가</t>
    <phoneticPr fontId="47" type="noConversion"/>
  </si>
  <si>
    <t>2. 계장제어장치 주요자재</t>
    <phoneticPr fontId="3" type="noConversion"/>
  </si>
  <si>
    <t>2-1. 자동제어반 제조품자재</t>
    <phoneticPr fontId="3" type="noConversion"/>
  </si>
  <si>
    <t xml:space="preserve"> 2-1. 계장제어장치 제조품자재</t>
    <phoneticPr fontId="3" type="noConversion"/>
  </si>
  <si>
    <t>가. 자동제어반</t>
    <phoneticPr fontId="3" type="noConversion"/>
  </si>
  <si>
    <t xml:space="preserve"> 2-1. 계장제어장치 제조품자재</t>
    <phoneticPr fontId="2" type="noConversion"/>
  </si>
  <si>
    <t>주요자재 제조원가 계산서</t>
    <phoneticPr fontId="12" type="noConversion"/>
  </si>
  <si>
    <t>2-1-1. 자동제어반</t>
    <phoneticPr fontId="3" type="noConversion"/>
  </si>
  <si>
    <t>2) 제어부</t>
    <phoneticPr fontId="3" type="noConversion"/>
  </si>
  <si>
    <t>1) 전원부</t>
    <phoneticPr fontId="3" type="noConversion"/>
  </si>
  <si>
    <t xml:space="preserve"> 1. 계장제어장치 설치공사</t>
    <phoneticPr fontId="2" type="noConversion"/>
  </si>
  <si>
    <t xml:space="preserve"> 3. 계장제어장치 일반공사</t>
    <phoneticPr fontId="2" type="noConversion"/>
  </si>
  <si>
    <t>1.1 덕곡배수장 자동제어반 설치노무비</t>
    <phoneticPr fontId="51" type="noConversion"/>
  </si>
  <si>
    <t>1.2 포두배수장 자동제어반 설치노무비</t>
    <phoneticPr fontId="51" type="noConversion"/>
  </si>
  <si>
    <t>1)자동제어반 설치공사비</t>
    <phoneticPr fontId="51" type="noConversion"/>
  </si>
  <si>
    <t>1) 자동제어반 설치공사비</t>
    <phoneticPr fontId="51" type="noConversion"/>
  </si>
  <si>
    <t>덕곡배수장 자동제어반 설치공사 노무비 산출근거</t>
    <phoneticPr fontId="12" type="noConversion"/>
  </si>
  <si>
    <t>포두배수장 자동제어반 설치공사 노무비 산출근거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</si>
</sst>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4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_-;&quot;₩&quot;\!\-* #,##0_-;_-* &quot;-&quot;_-;_-@_-"/>
    <numFmt numFmtId="177" formatCode="_-* #,##0.00_-;&quot;₩&quot;\!\-* #,##0.00_-;_-* &quot;-&quot;??_-;_-@_-"/>
    <numFmt numFmtId="178" formatCode="_ * #,##0_ ;_ * &quot;₩&quot;\!\-#,##0_ ;_ * &quot;-&quot;_ ;_ @_ "/>
    <numFmt numFmtId="179" formatCode="0.0"/>
    <numFmt numFmtId="180" formatCode="_ * #,##0.00_ ;_ * &quot;₩&quot;\!\-#,##0.00_ ;_ * &quot;-&quot;_ ;_ @_ "/>
    <numFmt numFmtId="181" formatCode="0.000"/>
    <numFmt numFmtId="182" formatCode="0.0000"/>
    <numFmt numFmtId="183" formatCode="#,##0_);[Red]&quot;₩&quot;\!\(#,##0&quot;₩&quot;\!\)"/>
    <numFmt numFmtId="184" formatCode="#,##0_ "/>
    <numFmt numFmtId="185" formatCode="_ * #,##0.00_ ;_ * \-#,##0.00_ ;_ * &quot;-&quot;_ ;_ @_ "/>
    <numFmt numFmtId="186" formatCode="_ * #,##0_ ;_ * \-#,##0_ ;_ * &quot;-&quot;_ ;_ @_ "/>
    <numFmt numFmtId="187" formatCode="_ &quot;₩&quot;* #,##0_ ;_ &quot;₩&quot;* \-#,##0_ ;_ &quot;₩&quot;* &quot;-&quot;_ ;_ @_ "/>
    <numFmt numFmtId="188" formatCode="_ &quot;₩&quot;* #,##0.00_ ;_ &quot;₩&quot;* \-#,##0.00_ ;_ &quot;₩&quot;* &quot;-&quot;??_ ;_ @_ "/>
    <numFmt numFmtId="189" formatCode="_ * #,##0.00_ ;_ * \-#,##0.00_ ;_ * &quot;-&quot;??_ ;_ @_ "/>
    <numFmt numFmtId="190" formatCode="#,##0;[Red]#,##0"/>
    <numFmt numFmtId="191" formatCode="0.000%"/>
    <numFmt numFmtId="192" formatCode="0.0%"/>
    <numFmt numFmtId="193" formatCode="#,##0_);[Red]\(#,##0\)"/>
    <numFmt numFmtId="194" formatCode="0.000_);[Red]\(0.000\)"/>
    <numFmt numFmtId="195" formatCode="0.00_ "/>
    <numFmt numFmtId="196" formatCode="#,##0.0_);[Red]\(#,##0.0\)"/>
    <numFmt numFmtId="197" formatCode="\ @"/>
    <numFmt numFmtId="198" formatCode="#,##0;[Red]&quot;-&quot;#,##0"/>
    <numFmt numFmtId="199" formatCode="\$#.00"/>
    <numFmt numFmtId="200" formatCode="%#.00"/>
    <numFmt numFmtId="201" formatCode="#.00"/>
    <numFmt numFmtId="202" formatCode="#,##0."/>
    <numFmt numFmtId="203" formatCode="\$#."/>
    <numFmt numFmtId="204" formatCode="&quot;US$&quot;#,##0_);[Red]\(&quot;US$&quot;#,##0\)"/>
    <numFmt numFmtId="205" formatCode="&quot;S&quot;\ #,##0;[Red]\-&quot;S&quot;\ #,##0"/>
    <numFmt numFmtId="206" formatCode="mmm\.yy"/>
    <numFmt numFmtId="207" formatCode="_(* #,##0.0_);_(* \(#,##0.0\);_(* &quot;-&quot;_);_(@_)"/>
    <numFmt numFmtId="208" formatCode="&quot;?#,##0.00;\-&quot;&quot;?&quot;#,##0.00"/>
    <numFmt numFmtId="209" formatCode="#,##0;\-#,##0;&quot;-&quot;"/>
    <numFmt numFmtId="210" formatCode="#,##0;&quot;-&quot;#,##0"/>
    <numFmt numFmtId="211" formatCode="#."/>
    <numFmt numFmtId="212" formatCode="&quot;₩&quot;#,##0.00;&quot;₩&quot;\-#,##0.00"/>
    <numFmt numFmtId="213" formatCode="_ &quot;₩&quot;\ * #,##0.00_ ;_ &quot;₩&quot;\ * \-#,##0.00_ ;_ &quot;₩&quot;\ * &quot;-&quot;??_ ;_ @_ "/>
    <numFmt numFmtId="214" formatCode="\2\9.\8"/>
    <numFmt numFmtId="215" formatCode="#,##0\ ;[Red]\-#,##0\ "/>
    <numFmt numFmtId="216" formatCode="&quot;$&quot;#,##0.00_);\(&quot;$&quot;#,##0.00\)"/>
    <numFmt numFmtId="217" formatCode="#,##0.0000"/>
    <numFmt numFmtId="218" formatCode="0_ "/>
    <numFmt numFmtId="219" formatCode="\&lt;#,##0\&gt;"/>
    <numFmt numFmtId="220" formatCode="_(&quot;$&quot;* #,##0.00_);_(&quot;$&quot;* \(#,##0.00\);_(&quot;$&quot;* &quot;-&quot;??_);_(@_)"/>
    <numFmt numFmtId="221" formatCode="#,##0.00;[Red]&quot;-&quot;#,##0.00"/>
    <numFmt numFmtId="222" formatCode="&quot;₩&quot;#,##0;[Red]&quot;₩&quot;\-#,##0"/>
    <numFmt numFmtId="223" formatCode="&quot;₩&quot;#,##0.00;[Red]&quot;₩&quot;\-#,##0.00"/>
    <numFmt numFmtId="224" formatCode="_-* #,##0.000_-;\-* #,##0.000_-;_-* &quot;-&quot;??_-;_-@_-"/>
    <numFmt numFmtId="225" formatCode="#,##0.0"/>
    <numFmt numFmtId="226" formatCode="&quot;kr&quot;\ #,##0;&quot;kr&quot;\ \-#,##0"/>
    <numFmt numFmtId="227" formatCode="&quot;₩&quot;\!\$#,##0_);[Red]&quot;₩&quot;\!\(&quot;₩&quot;\!\$#,##0&quot;₩&quot;\!\)"/>
    <numFmt numFmtId="228" formatCode="&quot;₩&quot;\!\(#,##0.000&quot;₩&quot;\!\)"/>
    <numFmt numFmtId="229" formatCode="\(#,##0.000\)"/>
    <numFmt numFmtId="230" formatCode="&quot;₩&quot;#,##0.00;\!\-&quot;₩&quot;#,##0.00"/>
    <numFmt numFmtId="231" formatCode="_-&quot;₩&quot;* #,##0.00_-;\!\-&quot;₩&quot;* #,##0.00_-;_-&quot;₩&quot;* &quot;-&quot;??_-;_-@_-"/>
    <numFmt numFmtId="232" formatCode="&quot;₩&quot;#,##0;&quot;₩&quot;\!\-&quot;₩&quot;#,##0"/>
    <numFmt numFmtId="233" formatCode="&quot;₩&quot;#,##0.00;[Red]&quot;₩&quot;\!\!\-&quot;₩&quot;#,##0.00"/>
    <numFmt numFmtId="234" formatCode="_-* #,##0_-;&quot;₩&quot;\!\!\-* #,##0_-;_-* &quot;-&quot;_-;_-@_-"/>
    <numFmt numFmtId="235" formatCode="&quot;₩&quot;#,##0;[Red]&quot;₩&quot;&quot;₩&quot;\!\!\-&quot;₩&quot;#,##0"/>
    <numFmt numFmtId="236" formatCode="&quot;₩&quot;#,##0.00;[Red]&quot;₩&quot;&quot;₩&quot;\!\!\-&quot;₩&quot;#,##0.00"/>
    <numFmt numFmtId="237" formatCode="_-* #,##0.00_-;&quot;₩&quot;&quot;₩&quot;&quot;₩&quot;\!\!\!\-* #,##0.00_-;_-* &quot;-&quot;??_-;_-@_-"/>
    <numFmt numFmtId="238" formatCode="_ * #,##0_ ;_ * &quot;₩&quot;&quot;₩&quot;\!\!\-#,##0_ ;_ * &quot;-&quot;??_ ;_ @_ "/>
    <numFmt numFmtId="239" formatCode="#,##0.000"/>
    <numFmt numFmtId="240" formatCode="#,##0.00_ "/>
    <numFmt numFmtId="241" formatCode="\ 0.00"/>
    <numFmt numFmtId="242" formatCode="0.0%;[Red]\-0.0%"/>
    <numFmt numFmtId="243" formatCode="0.00%;[Red]\-0.00%"/>
    <numFmt numFmtId="244" formatCode="#,##0.#####\ ;[Red]\-#,##0.#####\ "/>
    <numFmt numFmtId="245" formatCode="0.00&quot;  &quot;"/>
    <numFmt numFmtId="246" formatCode="_-* #,##0\ &quot;DM&quot;_-;\-* #,##0\ &quot;DM&quot;_-;_-* &quot;-&quot;\ &quot;DM&quot;_-;_-@_-"/>
    <numFmt numFmtId="247" formatCode="_-* #,##0\ _D_M_-;\-* #,##0\ _D_M_-;_-* &quot;-&quot;\ _D_M_-;_-@_-"/>
    <numFmt numFmtId="248" formatCode="_-* #,##0.00\ &quot;DM&quot;_-;\-* #,##0.00\ &quot;DM&quot;_-;_-* &quot;-&quot;??\ &quot;DM&quot;_-;_-@_-"/>
    <numFmt numFmtId="249" formatCode="_-* #,##0.00\ _D_M_-;\-* #,##0.00\ _D_M_-;_-* &quot;-&quot;??\ _D_M_-;_-@_-"/>
    <numFmt numFmtId="250" formatCode="&quot;$&quot;#,##0_);[Red]\(&quot;$&quot;#,##0\)"/>
    <numFmt numFmtId="251" formatCode="0.00000%"/>
    <numFmt numFmtId="252" formatCode="#,##0;\(#,##0\)"/>
    <numFmt numFmtId="253" formatCode="#,##0.00000000"/>
    <numFmt numFmtId="254" formatCode="#,##0.00&quot; $&quot;;\-#,##0.00&quot; $&quot;"/>
    <numFmt numFmtId="255" formatCode="_ * #,##0.0_ ;_ * \-#,##0.0_ ;_ * &quot;-&quot;??_ ;_ @_ "/>
    <numFmt numFmtId="256" formatCode="\&lt;\&lt;#,##0\&gt;\&gt;"/>
    <numFmt numFmtId="257" formatCode="\(#,##0\)"/>
    <numFmt numFmtId="258" formatCode="_(* #,##0_);_(* \(#,##0\);_(* &quot;-&quot;_);_(@_)"/>
    <numFmt numFmtId="259" formatCode="0_);[Red]\(0\)"/>
    <numFmt numFmtId="260" formatCode="##\/##\/##"/>
    <numFmt numFmtId="261" formatCode="&quot;$&quot;#,##0.00_);[Red]\(&quot;$&quot;#,##0.00\)"/>
    <numFmt numFmtId="262" formatCode="#,##0.00\ &quot;F&quot;;\-#,##0.00\ &quot;F&quot;"/>
    <numFmt numFmtId="263" formatCode="&quot;₩&quot;#,##0.00;&quot;₩&quot;&quot;₩&quot;&quot;₩&quot;\-#,##0.00"/>
    <numFmt numFmtId="264" formatCode="&quot;₩&quot;#,##0.00;[Red]&quot;₩&quot;&quot;₩&quot;&quot;₩&quot;\-#,##0.00"/>
    <numFmt numFmtId="265" formatCode="_-&quot;$&quot;* #,##0.00_-;\-&quot;$&quot;* #,##0.00_-;_-&quot;$&quot;* &quot;-&quot;??_-;_-@_-"/>
    <numFmt numFmtId="266" formatCode="&quot;?#,##0.00;[Red]\-&quot;&quot;?&quot;#,##0.00"/>
    <numFmt numFmtId="267" formatCode="&quot;₩&quot;#,##0;[Red]&quot;₩&quot;&quot;₩&quot;&quot;₩&quot;\-#,##0"/>
    <numFmt numFmtId="268" formatCode="_(* #,##0_);_(* \(#,##0\);_(* &quot;-&quot;??_);_(@_)"/>
    <numFmt numFmtId="269" formatCode="_ * #,##0_ ;_ * &quot;₩&quot;&quot;₩&quot;\-#,##0_ ;_ * &quot;-&quot;_ ;_ @_ "/>
    <numFmt numFmtId="270" formatCode="&quot;$&quot;#,##0.00;;"/>
    <numFmt numFmtId="271" formatCode="_ &quot;₩&quot;* #,##0_ ;_ &quot;₩&quot;* &quot;₩&quot;&quot;₩&quot;\-#,##0_ ;_ &quot;₩&quot;* &quot;-&quot;_ ;_ @_ "/>
    <numFmt numFmtId="272" formatCode="&quot;$&quot;#,##0.00"/>
    <numFmt numFmtId="273" formatCode="&quot;₩&quot;#,##0.00;[Red]&quot;₩&quot;\-&quot;₩&quot;#,##0.00"/>
    <numFmt numFmtId="274" formatCode="#,##0.000_ ;[Red]\-#,##0.000\ "/>
    <numFmt numFmtId="275" formatCode="#,##0.0_ ;[Red]\-#,##0.0\ "/>
    <numFmt numFmtId="276" formatCode="#,##0_ ;[Red]\-#,##0\ "/>
    <numFmt numFmtId="277" formatCode="#,##0&quot;C&quot;"/>
    <numFmt numFmtId="278" formatCode="&quot;?#,##0;\-&quot;&quot;?&quot;#,##0"/>
    <numFmt numFmtId="279" formatCode="#,##0.000000"/>
    <numFmt numFmtId="280" formatCode="yy&quot;년&quot;&quot;₩&quot;&quot;₩&quot;&quot;₩&quot;&quot;₩&quot;&quot;₩&quot;&quot;₩&quot;\ mm&quot;월&quot;&quot;₩&quot;&quot;₩&quot;&quot;₩&quot;&quot;₩&quot;&quot;₩&quot;&quot;₩&quot;\ dd&quot;일&quot;"/>
    <numFmt numFmtId="281" formatCode="0.0000000"/>
    <numFmt numFmtId="282" formatCode="0.0000_);[Red]\(0.0000\)"/>
    <numFmt numFmtId="283" formatCode="#,##0.0_ "/>
    <numFmt numFmtId="284" formatCode="0.0_ "/>
    <numFmt numFmtId="285" formatCode="&quot;&quot;###,###,###,###.000000&quot; 포 &quot;"/>
    <numFmt numFmtId="286" formatCode="_-* #,##0.0_-;\-* #,##0.0_-;_-* &quot;-&quot;_-;_-@_-"/>
    <numFmt numFmtId="287" formatCode="_-* #,##0.00_-;\-* #,##0.00_-;_-* &quot;-&quot;_-;_-@_-"/>
    <numFmt numFmtId="288" formatCode="#,##0_);\(#,##0\)"/>
    <numFmt numFmtId="289" formatCode="_-* #,##0.000_-;\-* #,##0.000_-;_-* &quot;-&quot;_-;_-@_-"/>
    <numFmt numFmtId="290" formatCode="_ * #,##0.000_ ;_ * \-#,##0.000_ ;_ * &quot;-&quot;_ ;_ @_ "/>
    <numFmt numFmtId="291" formatCode="0.0_);[Red]\(0.0\)"/>
    <numFmt numFmtId="292" formatCode="0.00_);[Red]\(0.00\)"/>
    <numFmt numFmtId="293" formatCode="mm&quot;월&quot;\ dd&quot;일&quot;"/>
  </numFmts>
  <fonts count="193">
    <font>
      <sz val="12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name val="바탕"/>
      <family val="1"/>
      <charset val="129"/>
    </font>
    <font>
      <sz val="10"/>
      <name val="굴림체"/>
      <family val="3"/>
      <charset val="129"/>
    </font>
    <font>
      <b/>
      <sz val="12"/>
      <name val="Arial"/>
      <family val="2"/>
    </font>
    <font>
      <u/>
      <sz val="11"/>
      <color indexed="36"/>
      <name val="돋움"/>
      <family val="3"/>
      <charset val="129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"/>
      <name val="굴림체"/>
      <family val="3"/>
      <charset val="129"/>
    </font>
    <font>
      <sz val="9"/>
      <name val="굴림체"/>
      <family val="3"/>
      <charset val="129"/>
    </font>
    <font>
      <sz val="10"/>
      <name val="MS Sans Serif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0"/>
      <name val="굴림"/>
      <family val="3"/>
      <charset val="129"/>
    </font>
    <font>
      <sz val="1"/>
      <color indexed="0"/>
      <name val="Courier"/>
      <family val="3"/>
    </font>
    <font>
      <sz val="10"/>
      <name val="바탕"/>
      <family val="1"/>
      <charset val="129"/>
    </font>
    <font>
      <b/>
      <sz val="12"/>
      <color indexed="16"/>
      <name val="굴림체"/>
      <family val="3"/>
      <charset val="129"/>
    </font>
    <font>
      <sz val="12"/>
      <name val="바탕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9"/>
      <name val="굴림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sz val="11"/>
      <name val="굴림"/>
      <family val="3"/>
      <charset val="129"/>
    </font>
    <font>
      <sz val="10"/>
      <name val="돋움체"/>
      <family val="3"/>
      <charset val="129"/>
    </font>
    <font>
      <b/>
      <sz val="11"/>
      <name val="굴림체"/>
      <family val="3"/>
      <charset val="129"/>
    </font>
    <font>
      <sz val="30"/>
      <name val="굴림"/>
      <family val="3"/>
      <charset val="129"/>
    </font>
    <font>
      <u/>
      <sz val="9"/>
      <color indexed="36"/>
      <name val="바탕체"/>
      <family val="1"/>
      <charset val="129"/>
    </font>
    <font>
      <sz val="12"/>
      <name val="ⓒoUAAA¨u"/>
      <family val="1"/>
      <charset val="129"/>
    </font>
    <font>
      <b/>
      <sz val="11"/>
      <name val="돋움"/>
      <family val="3"/>
      <charset val="129"/>
    </font>
    <font>
      <sz val="10"/>
      <color indexed="10"/>
      <name val="굴림체"/>
      <family val="3"/>
      <charset val="129"/>
    </font>
    <font>
      <b/>
      <sz val="10"/>
      <name val="굴림체"/>
      <family val="3"/>
      <charset val="129"/>
    </font>
    <font>
      <sz val="20"/>
      <name val="굴림체"/>
      <family val="3"/>
      <charset val="129"/>
    </font>
    <font>
      <u/>
      <sz val="10"/>
      <name val="돋움체"/>
      <family val="3"/>
      <charset val="129"/>
    </font>
    <font>
      <b/>
      <sz val="16"/>
      <name val="굴림체"/>
      <family val="3"/>
      <charset val="129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¹UAAA¼"/>
      <family val="1"/>
    </font>
    <font>
      <sz val="12"/>
      <name val="궁서체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명조"/>
      <family val="3"/>
      <charset val="129"/>
    </font>
    <font>
      <sz val="10"/>
      <name val="Arial Narrow"/>
      <family val="2"/>
    </font>
    <font>
      <sz val="12"/>
      <name val="견명조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</font>
    <font>
      <sz val="1"/>
      <color indexed="16"/>
      <name val="Courier"/>
      <family val="3"/>
    </font>
    <font>
      <sz val="12"/>
      <color indexed="24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7"/>
      <name val="Small Fonts"/>
      <family val="2"/>
    </font>
    <font>
      <sz val="12"/>
      <name val="Helv"/>
      <family val="2"/>
    </font>
    <font>
      <b/>
      <u/>
      <sz val="13"/>
      <name val="굴림체"/>
      <family val="3"/>
      <charset val="129"/>
    </font>
    <font>
      <b/>
      <sz val="10"/>
      <name val="Arial"/>
      <family val="2"/>
    </font>
    <font>
      <sz val="10"/>
      <name val="바탕체"/>
      <family val="1"/>
      <charset val="129"/>
    </font>
    <font>
      <i/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name val="Helv"/>
      <family val="2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2"/>
      <name val="굴림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u/>
      <sz val="10"/>
      <color indexed="12"/>
      <name val="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10"/>
      <name val="굴림체"/>
      <family val="3"/>
      <charset val="129"/>
    </font>
    <font>
      <b/>
      <sz val="11"/>
      <name val="바탕"/>
      <family val="1"/>
      <charset val="129"/>
    </font>
    <font>
      <sz val="18"/>
      <name val="돋움체"/>
      <family val="3"/>
      <charset val="129"/>
    </font>
    <font>
      <b/>
      <sz val="22"/>
      <name val="바탕체"/>
      <family val="1"/>
      <charset val="129"/>
    </font>
    <font>
      <sz val="12"/>
      <name val="¹????¼"/>
      <family val="3"/>
      <charset val="129"/>
    </font>
    <font>
      <sz val="11"/>
      <name val="?¸¿?"/>
      <family val="3"/>
      <charset val="129"/>
    </font>
    <font>
      <sz val="9"/>
      <name val="새굴림"/>
      <family val="1"/>
      <charset val="129"/>
    </font>
    <font>
      <sz val="10"/>
      <name val="Courier New"/>
      <family val="3"/>
    </font>
    <font>
      <sz val="8"/>
      <name val="휴먼명조"/>
      <family val="3"/>
      <charset val="129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u/>
      <sz val="11"/>
      <color indexed="12"/>
      <name val="±¼¸²A¼"/>
      <family val="3"/>
      <charset val="129"/>
    </font>
    <font>
      <sz val="10"/>
      <color indexed="8"/>
      <name val="Impact"/>
      <family val="2"/>
    </font>
    <font>
      <sz val="10"/>
      <color indexed="9"/>
      <name val="Arial"/>
      <family val="2"/>
    </font>
    <font>
      <sz val="12"/>
      <name val="Arial"/>
      <family val="2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i/>
      <sz val="14"/>
      <name val="Times New Roman"/>
      <family val="1"/>
    </font>
    <font>
      <sz val="10"/>
      <name val="Geneva"/>
    </font>
    <font>
      <i/>
      <sz val="1"/>
      <color indexed="8"/>
      <name val="Courier"/>
      <family val="3"/>
    </font>
    <font>
      <u/>
      <sz val="10"/>
      <color indexed="36"/>
      <name val="Arial"/>
      <family val="2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u/>
      <sz val="10"/>
      <color indexed="12"/>
      <name val="MS Sans Serif"/>
      <family val="2"/>
    </font>
    <font>
      <sz val="9.8000000000000007"/>
      <color indexed="10"/>
      <name val="Helv"/>
      <family val="2"/>
    </font>
    <font>
      <sz val="9"/>
      <name val="Palatino"/>
      <family val="1"/>
    </font>
    <font>
      <i/>
      <sz val="9"/>
      <color indexed="12"/>
      <name val="Helv"/>
      <family val="2"/>
    </font>
    <font>
      <sz val="11"/>
      <color indexed="18"/>
      <name val="굴림체"/>
      <family val="3"/>
      <charset val="129"/>
    </font>
    <font>
      <b/>
      <i/>
      <sz val="12"/>
      <name val="Times New Roman"/>
      <family val="1"/>
    </font>
    <font>
      <sz val="9.6"/>
      <name val="돋움"/>
      <family val="3"/>
      <charset val="129"/>
    </font>
    <font>
      <sz val="10"/>
      <name val="Times New Roman"/>
      <family val="1"/>
    </font>
    <font>
      <b/>
      <sz val="16"/>
      <name val="Times New Roman"/>
      <family val="1"/>
    </font>
    <font>
      <sz val="24"/>
      <name val="Courier New"/>
      <family val="3"/>
    </font>
    <font>
      <b/>
      <sz val="12"/>
      <color indexed="16"/>
      <name val="Arial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18"/>
      <color indexed="16"/>
      <name val="Times New Roman"/>
      <family val="1"/>
    </font>
    <font>
      <b/>
      <sz val="24"/>
      <name val="Arial"/>
      <family val="2"/>
    </font>
    <font>
      <b/>
      <sz val="12"/>
      <name val="Times New Roman"/>
      <family val="1"/>
    </font>
    <font>
      <b/>
      <sz val="8"/>
      <color indexed="32"/>
      <name val="Arial"/>
      <family val="2"/>
    </font>
    <font>
      <i/>
      <outline/>
      <shadow/>
      <u/>
      <sz val="1"/>
      <color indexed="24"/>
      <name val="Courier"/>
      <family val="3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4"/>
      <name val="뼥?ⓒ"/>
      <family val="3"/>
      <charset val="129"/>
    </font>
    <font>
      <b/>
      <sz val="11"/>
      <color indexed="10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color indexed="8"/>
      <name val="맑은 고딕"/>
      <family val="3"/>
      <charset val="129"/>
    </font>
    <font>
      <sz val="10"/>
      <name val="가는안상수체"/>
      <family val="3"/>
      <charset val="129"/>
    </font>
    <font>
      <sz val="10"/>
      <name val="한양신명조"/>
      <family val="1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0"/>
      <color indexed="37"/>
      <name val="굴림"/>
      <family val="3"/>
      <charset val="129"/>
    </font>
    <font>
      <sz val="9"/>
      <name val="돋움"/>
      <family val="3"/>
      <charset val="129"/>
    </font>
    <font>
      <sz val="11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12"/>
      <color indexed="20"/>
      <name val="돋움체"/>
      <family val="3"/>
      <charset val="129"/>
    </font>
    <font>
      <sz val="20"/>
      <name val="솔체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u/>
      <sz val="10"/>
      <color indexed="14"/>
      <name val="바탕체"/>
      <family val="1"/>
      <charset val="129"/>
    </font>
    <font>
      <sz val="10"/>
      <name val="휴먼세명조"/>
      <family val="3"/>
      <charset val="129"/>
    </font>
    <font>
      <sz val="12"/>
      <name val="新細明體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3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5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b/>
      <u/>
      <sz val="16"/>
      <color theme="1"/>
      <name val="돋움"/>
      <family val="3"/>
      <charset val="129"/>
    </font>
    <font>
      <b/>
      <u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3"/>
      <charset val="129"/>
    </font>
    <font>
      <b/>
      <sz val="11"/>
      <color rgb="FF012BFF"/>
      <name val="돋움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gray06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7"/>
        <bgColor indexed="64"/>
      </patternFill>
    </fill>
    <fill>
      <patternFill patternType="gray125">
        <fgColor indexed="8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184">
    <xf numFmtId="0" fontId="0" fillId="0" borderId="0"/>
    <xf numFmtId="0" fontId="71" fillId="0" borderId="0">
      <protection locked="0"/>
    </xf>
    <xf numFmtId="0" fontId="71" fillId="0" borderId="0">
      <protection locked="0"/>
    </xf>
    <xf numFmtId="211" fontId="71" fillId="0" borderId="0">
      <protection locked="0"/>
    </xf>
    <xf numFmtId="0" fontId="107" fillId="0" borderId="0">
      <alignment vertical="center"/>
    </xf>
    <xf numFmtId="3" fontId="61" fillId="0" borderId="1"/>
    <xf numFmtId="24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196" fontId="2" fillId="0" borderId="0" applyNumberFormat="0" applyFont="0" applyFill="0" applyBorder="0" applyAlignment="0" applyProtection="0"/>
    <xf numFmtId="207" fontId="2" fillId="0" borderId="0" applyNumberFormat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196" fontId="2" fillId="0" borderId="0" applyNumberFormat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07" fontId="2" fillId="0" borderId="0" applyNumberFormat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27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24" fontId="20" fillId="0" borderId="0" applyFont="0" applyFill="0" applyBorder="0" applyAlignment="0" applyProtection="0"/>
    <xf numFmtId="0" fontId="11" fillId="0" borderId="0" applyFont="0" applyFill="0" applyBorder="0" applyAlignment="0" applyProtection="0"/>
    <xf numFmtId="38" fontId="2" fillId="0" borderId="2">
      <alignment horizontal="right"/>
    </xf>
    <xf numFmtId="0" fontId="2" fillId="0" borderId="0"/>
    <xf numFmtId="0" fontId="2" fillId="0" borderId="0"/>
    <xf numFmtId="0" fontId="3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8" fillId="0" borderId="0"/>
    <xf numFmtId="0" fontId="108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3" fillId="0" borderId="0"/>
    <xf numFmtId="0" fontId="82" fillId="0" borderId="0"/>
    <xf numFmtId="0" fontId="2" fillId="0" borderId="0"/>
    <xf numFmtId="0" fontId="82" fillId="0" borderId="0"/>
    <xf numFmtId="0" fontId="82" fillId="0" borderId="0"/>
    <xf numFmtId="0" fontId="82" fillId="0" borderId="0"/>
    <xf numFmtId="0" fontId="3" fillId="0" borderId="0"/>
    <xf numFmtId="0" fontId="11" fillId="0" borderId="0"/>
    <xf numFmtId="0" fontId="11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2" fillId="0" borderId="0"/>
    <xf numFmtId="0" fontId="82" fillId="0" borderId="0"/>
    <xf numFmtId="0" fontId="82" fillId="0" borderId="0"/>
    <xf numFmtId="0" fontId="8" fillId="0" borderId="0" applyFont="0" applyFill="0" applyBorder="0" applyAlignment="0" applyProtection="0"/>
    <xf numFmtId="0" fontId="8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3" fillId="0" borderId="0"/>
    <xf numFmtId="0" fontId="82" fillId="0" borderId="0"/>
    <xf numFmtId="0" fontId="3" fillId="0" borderId="0"/>
    <xf numFmtId="0" fontId="82" fillId="0" borderId="0"/>
    <xf numFmtId="0" fontId="82" fillId="0" borderId="0"/>
    <xf numFmtId="0" fontId="3" fillId="0" borderId="0"/>
    <xf numFmtId="0" fontId="3" fillId="0" borderId="0"/>
    <xf numFmtId="0" fontId="3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2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71" fillId="0" borderId="0">
      <protection locked="0"/>
    </xf>
    <xf numFmtId="0" fontId="82" fillId="0" borderId="0"/>
    <xf numFmtId="0" fontId="11" fillId="0" borderId="0"/>
    <xf numFmtId="0" fontId="3" fillId="0" borderId="0"/>
    <xf numFmtId="0" fontId="8" fillId="0" borderId="0" applyFont="0" applyFill="0" applyBorder="0" applyAlignment="0" applyProtection="0"/>
    <xf numFmtId="0" fontId="3" fillId="0" borderId="0"/>
    <xf numFmtId="0" fontId="3" fillId="0" borderId="0"/>
    <xf numFmtId="0" fontId="82" fillId="0" borderId="0"/>
    <xf numFmtId="0" fontId="3" fillId="0" borderId="0"/>
    <xf numFmtId="0" fontId="3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38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82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" fillId="0" borderId="0"/>
    <xf numFmtId="0" fontId="8" fillId="0" borderId="0" applyFont="0" applyFill="0" applyBorder="0" applyAlignment="0" applyProtection="0"/>
    <xf numFmtId="0" fontId="3" fillId="0" borderId="0"/>
    <xf numFmtId="0" fontId="3" fillId="0" borderId="0"/>
    <xf numFmtId="260" fontId="11" fillId="0" borderId="0" applyFont="0" applyFill="0" applyBorder="0" applyAlignment="0" applyProtection="0"/>
    <xf numFmtId="186" fontId="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8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0" fontId="3" fillId="0" borderId="0"/>
    <xf numFmtId="38" fontId="20" fillId="0" borderId="0" applyFont="0" applyFill="0" applyBorder="0" applyAlignment="0" applyProtection="0"/>
    <xf numFmtId="211" fontId="71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0" fillId="0" borderId="0"/>
    <xf numFmtId="0" fontId="8" fillId="0" borderId="0" applyFont="0" applyFill="0" applyBorder="0" applyAlignment="0" applyProtection="0"/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8" fontId="110" fillId="0" borderId="0">
      <protection locked="0"/>
    </xf>
    <xf numFmtId="0" fontId="21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1" fontId="71" fillId="0" borderId="0">
      <protection locked="0"/>
    </xf>
    <xf numFmtId="211" fontId="71" fillId="0" borderId="0">
      <protection locked="0"/>
    </xf>
    <xf numFmtId="0" fontId="22" fillId="0" borderId="0"/>
    <xf numFmtId="9" fontId="3" fillId="2" borderId="0"/>
    <xf numFmtId="211" fontId="21" fillId="0" borderId="0">
      <protection locked="0"/>
    </xf>
    <xf numFmtId="0" fontId="110" fillId="0" borderId="0">
      <protection locked="0"/>
    </xf>
    <xf numFmtId="201" fontId="21" fillId="0" borderId="0">
      <protection locked="0"/>
    </xf>
    <xf numFmtId="0" fontId="110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3" fillId="0" borderId="0"/>
    <xf numFmtId="0" fontId="11" fillId="0" borderId="0"/>
    <xf numFmtId="3" fontId="61" fillId="0" borderId="1"/>
    <xf numFmtId="3" fontId="61" fillId="0" borderId="1"/>
    <xf numFmtId="0" fontId="17" fillId="0" borderId="0">
      <alignment horizontal="center" vertical="center"/>
    </xf>
    <xf numFmtId="0" fontId="19" fillId="3" borderId="3" applyNumberFormat="0" applyFill="0" applyBorder="0">
      <alignment horizontal="center" vertical="center"/>
    </xf>
    <xf numFmtId="258" fontId="2" fillId="0" borderId="0">
      <alignment horizontal="center" vertical="center"/>
    </xf>
    <xf numFmtId="181" fontId="68" fillId="0" borderId="0">
      <alignment horizontal="center" vertical="center"/>
    </xf>
    <xf numFmtId="0" fontId="3" fillId="0" borderId="0" applyNumberFormat="0" applyFill="0" applyBorder="0" applyAlignment="0" applyProtection="0"/>
    <xf numFmtId="211" fontId="21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61" fontId="11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10" fontId="62" fillId="0" borderId="0" applyFont="0" applyFill="0" applyBorder="0" applyAlignment="0" applyProtection="0"/>
    <xf numFmtId="186" fontId="1" fillId="0" borderId="0" applyFont="0" applyFill="0" applyBorder="0" applyAlignment="0" applyProtection="0"/>
    <xf numFmtId="2" fontId="111" fillId="0" borderId="4">
      <alignment horizontal="right" vertical="center"/>
    </xf>
    <xf numFmtId="0" fontId="2" fillId="0" borderId="5">
      <alignment horizontal="center"/>
    </xf>
    <xf numFmtId="0" fontId="84" fillId="4" borderId="0" applyNumberFormat="0" applyBorder="0" applyAlignment="0" applyProtection="0">
      <alignment vertical="center"/>
    </xf>
    <xf numFmtId="0" fontId="84" fillId="5" borderId="0" applyNumberFormat="0" applyBorder="0" applyAlignment="0" applyProtection="0">
      <alignment vertical="center"/>
    </xf>
    <xf numFmtId="0" fontId="84" fillId="6" borderId="0" applyNumberFormat="0" applyBorder="0" applyAlignment="0" applyProtection="0">
      <alignment vertical="center"/>
    </xf>
    <xf numFmtId="0" fontId="84" fillId="7" borderId="0" applyNumberFormat="0" applyBorder="0" applyAlignment="0" applyProtection="0">
      <alignment vertical="center"/>
    </xf>
    <xf numFmtId="0" fontId="84" fillId="8" borderId="0" applyNumberFormat="0" applyBorder="0" applyAlignment="0" applyProtection="0">
      <alignment vertical="center"/>
    </xf>
    <xf numFmtId="0" fontId="84" fillId="9" borderId="0" applyNumberFormat="0" applyBorder="0" applyAlignment="0" applyProtection="0">
      <alignment vertical="center"/>
    </xf>
    <xf numFmtId="218" fontId="110" fillId="0" borderId="0">
      <protection locked="0"/>
    </xf>
    <xf numFmtId="0" fontId="21" fillId="0" borderId="0">
      <protection locked="0"/>
    </xf>
    <xf numFmtId="0" fontId="84" fillId="10" borderId="0" applyNumberFormat="0" applyBorder="0" applyAlignment="0" applyProtection="0">
      <alignment vertical="center"/>
    </xf>
    <xf numFmtId="0" fontId="84" fillId="11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7" borderId="0" applyNumberFormat="0" applyBorder="0" applyAlignment="0" applyProtection="0">
      <alignment vertical="center"/>
    </xf>
    <xf numFmtId="0" fontId="84" fillId="10" borderId="0" applyNumberFormat="0" applyBorder="0" applyAlignment="0" applyProtection="0">
      <alignment vertical="center"/>
    </xf>
    <xf numFmtId="0" fontId="84" fillId="13" borderId="0" applyNumberFormat="0" applyBorder="0" applyAlignment="0" applyProtection="0">
      <alignment vertical="center"/>
    </xf>
    <xf numFmtId="9" fontId="2" fillId="0" borderId="0">
      <protection locked="0"/>
    </xf>
    <xf numFmtId="0" fontId="85" fillId="14" borderId="0" applyNumberFormat="0" applyBorder="0" applyAlignment="0" applyProtection="0">
      <alignment vertical="center"/>
    </xf>
    <xf numFmtId="0" fontId="85" fillId="11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184" fontId="112" fillId="0" borderId="1">
      <alignment vertical="center"/>
    </xf>
    <xf numFmtId="0" fontId="113" fillId="18" borderId="1" applyNumberFormat="0" applyFont="0" applyAlignment="0" applyProtection="0">
      <alignment horizontal="left" vertical="top"/>
    </xf>
    <xf numFmtId="0" fontId="3" fillId="0" borderId="0" applyFont="0" applyFill="0" applyBorder="0" applyAlignment="0" applyProtection="0"/>
    <xf numFmtId="211" fontId="2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198" fontId="53" fillId="0" borderId="0" applyFont="0" applyFill="0" applyBorder="0" applyAlignment="0" applyProtection="0"/>
    <xf numFmtId="221" fontId="53" fillId="0" borderId="0" applyFont="0" applyFill="0" applyBorder="0" applyAlignment="0" applyProtection="0"/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21" fillId="0" borderId="0">
      <protection locked="0"/>
    </xf>
    <xf numFmtId="211" fontId="21" fillId="0" borderId="0">
      <protection locked="0"/>
    </xf>
    <xf numFmtId="0" fontId="49" fillId="0" borderId="0" applyNumberFormat="0" applyFont="0" applyBorder="0" applyAlignment="0">
      <alignment vertical="center"/>
    </xf>
    <xf numFmtId="219" fontId="19" fillId="0" borderId="1">
      <alignment horizontal="center" vertical="center"/>
    </xf>
    <xf numFmtId="211" fontId="71" fillId="0" borderId="0">
      <protection locked="0"/>
    </xf>
    <xf numFmtId="211" fontId="21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61" fontId="11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1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1" fillId="0" borderId="0">
      <protection locked="0"/>
    </xf>
    <xf numFmtId="211" fontId="25" fillId="0" borderId="0">
      <protection locked="0"/>
    </xf>
    <xf numFmtId="211" fontId="21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1" fontId="71" fillId="0" borderId="0">
      <protection locked="0"/>
    </xf>
    <xf numFmtId="0" fontId="21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61" fontId="11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0" fontId="69" fillId="0" borderId="0" applyFont="0" applyFill="0" applyBorder="0" applyAlignment="0" applyProtection="0"/>
    <xf numFmtId="187" fontId="32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2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187" fontId="33" fillId="0" borderId="0" applyFont="0" applyFill="0" applyBorder="0" applyAlignment="0" applyProtection="0"/>
    <xf numFmtId="37" fontId="31" fillId="0" borderId="0" applyFont="0" applyFill="0" applyBorder="0" applyAlignment="0" applyProtection="0"/>
    <xf numFmtId="0" fontId="21" fillId="0" borderId="0">
      <protection locked="0"/>
    </xf>
    <xf numFmtId="0" fontId="62" fillId="0" borderId="0" applyFont="0" applyFill="0" applyBorder="0" applyAlignment="0" applyProtection="0"/>
    <xf numFmtId="188" fontId="32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2" fillId="0" borderId="0" applyFont="0" applyFill="0" applyBorder="0" applyAlignment="0" applyProtection="0"/>
    <xf numFmtId="191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188" fontId="33" fillId="0" borderId="0" applyFont="0" applyFill="0" applyBorder="0" applyAlignment="0" applyProtection="0"/>
    <xf numFmtId="37" fontId="31" fillId="0" borderId="0" applyFont="0" applyFill="0" applyBorder="0" applyAlignment="0" applyProtection="0"/>
    <xf numFmtId="211" fontId="71" fillId="0" borderId="0">
      <protection locked="0"/>
    </xf>
    <xf numFmtId="0" fontId="21" fillId="0" borderId="0">
      <protection locked="0"/>
    </xf>
    <xf numFmtId="211" fontId="21" fillId="0" borderId="0">
      <protection locked="0"/>
    </xf>
    <xf numFmtId="223" fontId="53" fillId="0" borderId="0" applyFont="0" applyFill="0" applyBorder="0" applyAlignment="0" applyProtection="0"/>
    <xf numFmtId="211" fontId="21" fillId="0" borderId="0">
      <protection locked="0"/>
    </xf>
    <xf numFmtId="222" fontId="53" fillId="0" borderId="0" applyFont="0" applyFill="0" applyBorder="0" applyAlignment="0" applyProtection="0"/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211" fontId="71" fillId="0" borderId="0">
      <protection locked="0"/>
    </xf>
    <xf numFmtId="0" fontId="110" fillId="0" borderId="0">
      <protection locked="0"/>
    </xf>
    <xf numFmtId="200" fontId="21" fillId="0" borderId="0">
      <protection locked="0"/>
    </xf>
    <xf numFmtId="0" fontId="20" fillId="0" borderId="0"/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61" fontId="11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1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61" fontId="11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0" fontId="69" fillId="0" borderId="0" applyFont="0" applyFill="0" applyBorder="0" applyAlignment="0" applyProtection="0"/>
    <xf numFmtId="186" fontId="32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2" fillId="0" borderId="0" applyFont="0" applyFill="0" applyBorder="0" applyAlignment="0" applyProtection="0"/>
    <xf numFmtId="205" fontId="2" fillId="0" borderId="0" applyFont="0" applyFill="0" applyBorder="0" applyAlignment="0" applyProtection="0"/>
    <xf numFmtId="186" fontId="32" fillId="0" borderId="0" applyFont="0" applyFill="0" applyBorder="0" applyAlignment="0" applyProtection="0"/>
    <xf numFmtId="0" fontId="11" fillId="0" borderId="0" applyFont="0" applyFill="0" applyBorder="0" applyAlignment="0" applyProtection="0"/>
    <xf numFmtId="186" fontId="33" fillId="0" borderId="0" applyFont="0" applyFill="0" applyBorder="0" applyAlignment="0" applyProtection="0"/>
    <xf numFmtId="37" fontId="31" fillId="0" borderId="0" applyFont="0" applyFill="0" applyBorder="0" applyAlignment="0" applyProtection="0"/>
    <xf numFmtId="0" fontId="62" fillId="0" borderId="0" applyFont="0" applyFill="0" applyBorder="0" applyAlignment="0" applyProtection="0"/>
    <xf numFmtId="189" fontId="32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2" fillId="0" borderId="0" applyFont="0" applyFill="0" applyBorder="0" applyAlignment="0" applyProtection="0"/>
    <xf numFmtId="204" fontId="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8" fillId="0" borderId="0" applyFont="0" applyFill="0" applyBorder="0" applyAlignment="0" applyProtection="0"/>
    <xf numFmtId="189" fontId="33" fillId="0" borderId="0" applyFont="0" applyFill="0" applyBorder="0" applyAlignment="0" applyProtection="0"/>
    <xf numFmtId="37" fontId="31" fillId="0" borderId="0" applyFont="0" applyFill="0" applyBorder="0" applyAlignment="0" applyProtection="0"/>
    <xf numFmtId="4" fontId="21" fillId="0" borderId="0">
      <protection locked="0"/>
    </xf>
    <xf numFmtId="202" fontId="21" fillId="0" borderId="0">
      <protection locked="0"/>
    </xf>
    <xf numFmtId="0" fontId="110" fillId="0" borderId="0">
      <protection locked="0"/>
    </xf>
    <xf numFmtId="218" fontId="110" fillId="0" borderId="0">
      <protection locked="0"/>
    </xf>
    <xf numFmtId="262" fontId="2" fillId="0" borderId="0" applyFont="0" applyFill="0" applyBorder="0" applyAlignment="0" applyProtection="0"/>
    <xf numFmtId="0" fontId="3" fillId="19" borderId="0" applyBorder="0" applyAlignment="0" applyProtection="0"/>
    <xf numFmtId="0" fontId="114" fillId="0" borderId="0"/>
    <xf numFmtId="49" fontId="115" fillId="20" borderId="0" applyBorder="0">
      <alignment horizontal="right"/>
    </xf>
    <xf numFmtId="211" fontId="21" fillId="0" borderId="0">
      <protection locked="0"/>
    </xf>
    <xf numFmtId="211" fontId="21" fillId="0" borderId="0">
      <protection locked="0"/>
    </xf>
    <xf numFmtId="211" fontId="21" fillId="0" borderId="0">
      <protection locked="0"/>
    </xf>
    <xf numFmtId="0" fontId="34" fillId="0" borderId="0"/>
    <xf numFmtId="211" fontId="71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61" fontId="11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2" fontId="24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1" fontId="25" fillId="0" borderId="0">
      <protection locked="0"/>
    </xf>
    <xf numFmtId="212" fontId="24" fillId="0" borderId="0">
      <protection locked="0"/>
    </xf>
    <xf numFmtId="211" fontId="83" fillId="0" borderId="0">
      <protection locked="0"/>
    </xf>
    <xf numFmtId="212" fontId="24" fillId="0" borderId="0">
      <protection locked="0"/>
    </xf>
    <xf numFmtId="0" fontId="62" fillId="0" borderId="0"/>
    <xf numFmtId="0" fontId="32" fillId="0" borderId="0"/>
    <xf numFmtId="0" fontId="31" fillId="0" borderId="0"/>
    <xf numFmtId="37" fontId="32" fillId="0" borderId="0" applyFill="0"/>
    <xf numFmtId="0" fontId="34" fillId="0" borderId="0"/>
    <xf numFmtId="0" fontId="32" fillId="0" borderId="0"/>
    <xf numFmtId="0" fontId="62" fillId="0" borderId="0"/>
    <xf numFmtId="0" fontId="70" fillId="0" borderId="0"/>
    <xf numFmtId="0" fontId="31" fillId="0" borderId="0"/>
    <xf numFmtId="0" fontId="32" fillId="0" borderId="0"/>
    <xf numFmtId="0" fontId="62" fillId="0" borderId="0"/>
    <xf numFmtId="0" fontId="70" fillId="0" borderId="0"/>
    <xf numFmtId="0" fontId="62" fillId="0" borderId="0"/>
    <xf numFmtId="0" fontId="70" fillId="0" borderId="0"/>
    <xf numFmtId="0" fontId="34" fillId="0" borderId="0" applyNumberFormat="0"/>
    <xf numFmtId="0" fontId="32" fillId="0" borderId="0"/>
    <xf numFmtId="0" fontId="31" fillId="0" borderId="0"/>
    <xf numFmtId="0" fontId="32" fillId="0" borderId="0"/>
    <xf numFmtId="0" fontId="3" fillId="0" borderId="0"/>
    <xf numFmtId="209" fontId="35" fillId="0" borderId="0" applyFill="0" applyBorder="0" applyAlignment="0"/>
    <xf numFmtId="208" fontId="11" fillId="0" borderId="0" applyFill="0" applyBorder="0" applyAlignment="0"/>
    <xf numFmtId="182" fontId="3" fillId="0" borderId="0" applyFill="0" applyBorder="0" applyAlignment="0"/>
    <xf numFmtId="263" fontId="11" fillId="0" borderId="0" applyFill="0" applyBorder="0" applyAlignment="0"/>
    <xf numFmtId="264" fontId="11" fillId="0" borderId="0" applyFill="0" applyBorder="0" applyAlignment="0"/>
    <xf numFmtId="265" fontId="82" fillId="0" borderId="0" applyFill="0" applyBorder="0" applyAlignment="0"/>
    <xf numFmtId="266" fontId="11" fillId="0" borderId="0" applyFill="0" applyBorder="0" applyAlignment="0"/>
    <xf numFmtId="208" fontId="11" fillId="0" borderId="0" applyFill="0" applyBorder="0" applyAlignment="0"/>
    <xf numFmtId="0" fontId="36" fillId="0" borderId="0"/>
    <xf numFmtId="0" fontId="116" fillId="0" borderId="0" applyNumberFormat="0" applyFill="0" applyBorder="0" applyAlignment="0" applyProtection="0">
      <alignment vertical="top"/>
      <protection locked="0"/>
    </xf>
    <xf numFmtId="211" fontId="71" fillId="0" borderId="0">
      <protection locked="0"/>
    </xf>
    <xf numFmtId="0" fontId="21" fillId="0" borderId="6">
      <protection locked="0"/>
    </xf>
    <xf numFmtId="218" fontId="110" fillId="0" borderId="6">
      <protection locked="0"/>
    </xf>
    <xf numFmtId="211" fontId="21" fillId="0" borderId="0">
      <protection locked="0"/>
    </xf>
    <xf numFmtId="0" fontId="115" fillId="21" borderId="1">
      <alignment horizontal="center"/>
    </xf>
    <xf numFmtId="0" fontId="117" fillId="22" borderId="7">
      <alignment horizontal="center" wrapText="1"/>
    </xf>
    <xf numFmtId="0" fontId="118" fillId="23" borderId="8" applyNumberFormat="0" applyBorder="0" applyAlignment="0">
      <alignment horizontal="left" wrapText="1"/>
    </xf>
    <xf numFmtId="186" fontId="1" fillId="0" borderId="0" applyFont="0" applyFill="0" applyBorder="0" applyAlignment="0" applyProtection="0"/>
    <xf numFmtId="211" fontId="71" fillId="0" borderId="0">
      <protection locked="0"/>
    </xf>
    <xf numFmtId="38" fontId="3" fillId="0" borderId="0" applyFont="0" applyFill="0" applyBorder="0" applyAlignment="0" applyProtection="0"/>
    <xf numFmtId="41" fontId="119" fillId="0" borderId="0" applyFont="0" applyFill="0" applyBorder="0" applyAlignment="0" applyProtection="0"/>
    <xf numFmtId="265" fontId="82" fillId="0" borderId="0" applyFont="0" applyFill="0" applyBorder="0" applyAlignment="0" applyProtection="0"/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213" fontId="2" fillId="0" borderId="0"/>
    <xf numFmtId="4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3" fontId="120" fillId="0" borderId="0" applyFont="0" applyFill="0" applyBorder="0" applyAlignment="0" applyProtection="0"/>
    <xf numFmtId="0" fontId="114" fillId="20" borderId="0"/>
    <xf numFmtId="0" fontId="121" fillId="20" borderId="0" applyNumberFormat="0" applyFill="0" applyBorder="0"/>
    <xf numFmtId="0" fontId="122" fillId="20" borderId="0" applyNumberFormat="0" applyFill="0" applyBorder="0"/>
    <xf numFmtId="0" fontId="113" fillId="20" borderId="0" applyNumberFormat="0" applyFill="0" applyBorder="0"/>
    <xf numFmtId="0" fontId="37" fillId="0" borderId="0" applyNumberFormat="0" applyAlignment="0">
      <alignment horizontal="left"/>
    </xf>
    <xf numFmtId="0" fontId="123" fillId="21" borderId="9" applyFont="0" applyBorder="0">
      <alignment horizontal="centerContinuous" vertical="center"/>
    </xf>
    <xf numFmtId="261" fontId="40" fillId="20" borderId="10" applyBorder="0"/>
    <xf numFmtId="0" fontId="8" fillId="0" borderId="0" applyFont="0" applyFill="0" applyBorder="0" applyAlignment="0" applyProtection="0"/>
    <xf numFmtId="211" fontId="71" fillId="0" borderId="0">
      <protection locked="0"/>
    </xf>
    <xf numFmtId="250" fontId="3" fillId="0" borderId="0" applyFont="0" applyFill="0" applyBorder="0" applyAlignment="0" applyProtection="0"/>
    <xf numFmtId="0" fontId="119" fillId="0" borderId="0" applyFont="0" applyFill="0" applyBorder="0" applyAlignment="0" applyProtection="0"/>
    <xf numFmtId="268" fontId="124" fillId="0" borderId="11"/>
    <xf numFmtId="0" fontId="4" fillId="0" borderId="0" applyFont="0" applyFill="0" applyBorder="0" applyAlignment="0" applyProtection="0"/>
    <xf numFmtId="208" fontId="11" fillId="0" borderId="0" applyFont="0" applyFill="0" applyBorder="0" applyAlignment="0" applyProtection="0"/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267" fontId="11" fillId="0" borderId="0">
      <protection locked="0"/>
    </xf>
    <xf numFmtId="0" fontId="2" fillId="0" borderId="1" applyFill="0" applyBorder="0" applyAlignment="0"/>
    <xf numFmtId="0" fontId="11" fillId="0" borderId="0" applyFont="0" applyFill="0" applyBorder="0" applyAlignment="0" applyProtection="0"/>
    <xf numFmtId="241" fontId="11" fillId="0" borderId="0" applyFont="0" applyFill="0" applyBorder="0" applyAlignment="0" applyProtection="0"/>
    <xf numFmtId="203" fontId="21" fillId="0" borderId="0">
      <protection locked="0"/>
    </xf>
    <xf numFmtId="0" fontId="11" fillId="0" borderId="0"/>
    <xf numFmtId="0" fontId="2" fillId="0" borderId="0"/>
    <xf numFmtId="0" fontId="3" fillId="0" borderId="0"/>
    <xf numFmtId="211" fontId="71" fillId="0" borderId="0">
      <protection locked="0"/>
    </xf>
    <xf numFmtId="0" fontId="120" fillId="0" borderId="0" applyFont="0" applyFill="0" applyBorder="0" applyAlignment="0" applyProtection="0"/>
    <xf numFmtId="14" fontId="35" fillId="0" borderId="0" applyFill="0" applyBorder="0" applyAlignment="0"/>
    <xf numFmtId="269" fontId="11" fillId="0" borderId="0">
      <protection locked="0"/>
    </xf>
    <xf numFmtId="37" fontId="79" fillId="0" borderId="1">
      <alignment horizontal="center" vertical="distributed"/>
    </xf>
    <xf numFmtId="247" fontId="3" fillId="0" borderId="0" applyFont="0" applyFill="0" applyBorder="0" applyAlignment="0" applyProtection="0"/>
    <xf numFmtId="249" fontId="3" fillId="0" borderId="0" applyFont="0" applyFill="0" applyBorder="0" applyAlignment="0" applyProtection="0"/>
    <xf numFmtId="0" fontId="3" fillId="22" borderId="12" applyBorder="0"/>
    <xf numFmtId="270" fontId="3" fillId="22" borderId="13" applyBorder="0">
      <alignment horizontal="center"/>
    </xf>
    <xf numFmtId="213" fontId="2" fillId="0" borderId="0"/>
    <xf numFmtId="218" fontId="110" fillId="0" borderId="0">
      <protection locked="0"/>
    </xf>
    <xf numFmtId="218" fontId="110" fillId="0" borderId="0">
      <protection locked="0"/>
    </xf>
    <xf numFmtId="199" fontId="21" fillId="0" borderId="0">
      <protection locked="0"/>
    </xf>
    <xf numFmtId="203" fontId="21" fillId="0" borderId="0">
      <protection locked="0"/>
    </xf>
    <xf numFmtId="265" fontId="82" fillId="0" borderId="0" applyFill="0" applyBorder="0" applyAlignment="0"/>
    <xf numFmtId="208" fontId="11" fillId="0" borderId="0" applyFill="0" applyBorder="0" applyAlignment="0"/>
    <xf numFmtId="265" fontId="82" fillId="0" borderId="0" applyFill="0" applyBorder="0" applyAlignment="0"/>
    <xf numFmtId="266" fontId="11" fillId="0" borderId="0" applyFill="0" applyBorder="0" applyAlignment="0"/>
    <xf numFmtId="208" fontId="11" fillId="0" borderId="0" applyFill="0" applyBorder="0" applyAlignment="0"/>
    <xf numFmtId="0" fontId="38" fillId="0" borderId="0" applyNumberFormat="0" applyAlignment="0">
      <alignment horizontal="left"/>
    </xf>
    <xf numFmtId="189" fontId="39" fillId="0" borderId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21" fillId="0" borderId="0">
      <protection locked="0"/>
    </xf>
    <xf numFmtId="0" fontId="72" fillId="0" borderId="0" applyNumberFormat="0" applyFont="0" applyFill="0" applyBorder="0" applyAlignment="0" applyProtection="0"/>
    <xf numFmtId="0" fontId="21" fillId="0" borderId="0">
      <protection locked="0"/>
    </xf>
    <xf numFmtId="0" fontId="72" fillId="0" borderId="0" applyNumberFormat="0" applyFont="0" applyFill="0" applyBorder="0" applyAlignment="0" applyProtection="0"/>
    <xf numFmtId="0" fontId="125" fillId="0" borderId="0">
      <protection locked="0"/>
    </xf>
    <xf numFmtId="0" fontId="72" fillId="0" borderId="0" applyNumberFormat="0" applyFont="0" applyFill="0" applyBorder="0" applyAlignment="0" applyProtection="0"/>
    <xf numFmtId="0" fontId="21" fillId="0" borderId="0">
      <protection locked="0"/>
    </xf>
    <xf numFmtId="0" fontId="72" fillId="0" borderId="0" applyNumberFormat="0" applyFont="0" applyFill="0" applyBorder="0" applyAlignment="0" applyProtection="0"/>
    <xf numFmtId="0" fontId="21" fillId="0" borderId="0">
      <protection locked="0"/>
    </xf>
    <xf numFmtId="0" fontId="72" fillId="0" borderId="0" applyNumberFormat="0" applyFont="0" applyFill="0" applyBorder="0" applyAlignment="0" applyProtection="0"/>
    <xf numFmtId="0" fontId="21" fillId="0" borderId="0">
      <protection locked="0"/>
    </xf>
    <xf numFmtId="0" fontId="72" fillId="0" borderId="0" applyNumberFormat="0" applyFont="0" applyFill="0" applyBorder="0" applyAlignment="0" applyProtection="0"/>
    <xf numFmtId="0" fontId="125" fillId="0" borderId="0">
      <protection locked="0"/>
    </xf>
    <xf numFmtId="0" fontId="40" fillId="20" borderId="0"/>
    <xf numFmtId="211" fontId="71" fillId="0" borderId="0">
      <protection locked="0"/>
    </xf>
    <xf numFmtId="263" fontId="11" fillId="0" borderId="0">
      <protection locked="0"/>
    </xf>
    <xf numFmtId="0" fontId="126" fillId="0" borderId="0" applyNumberFormat="0" applyFill="0" applyBorder="0" applyAlignment="0" applyProtection="0">
      <alignment vertical="top"/>
      <protection locked="0"/>
    </xf>
    <xf numFmtId="38" fontId="40" fillId="19" borderId="0" applyNumberFormat="0" applyBorder="0" applyAlignment="0" applyProtection="0"/>
    <xf numFmtId="3" fontId="79" fillId="0" borderId="14">
      <alignment horizontal="right" vertical="center"/>
    </xf>
    <xf numFmtId="4" fontId="79" fillId="0" borderId="14">
      <alignment horizontal="right" vertical="center"/>
    </xf>
    <xf numFmtId="0" fontId="127" fillId="0" borderId="0" applyAlignment="0">
      <alignment horizontal="right"/>
    </xf>
    <xf numFmtId="0" fontId="78" fillId="0" borderId="0"/>
    <xf numFmtId="0" fontId="128" fillId="0" borderId="0"/>
    <xf numFmtId="0" fontId="41" fillId="0" borderId="0">
      <alignment horizontal="left"/>
    </xf>
    <xf numFmtId="0" fontId="41" fillId="24" borderId="15"/>
    <xf numFmtId="0" fontId="9" fillId="0" borderId="16" applyNumberFormat="0" applyAlignment="0" applyProtection="0">
      <alignment horizontal="left" vertical="center"/>
    </xf>
    <xf numFmtId="0" fontId="9" fillId="0" borderId="17">
      <alignment horizontal="left" vertical="center"/>
    </xf>
    <xf numFmtId="0" fontId="129" fillId="25" borderId="18" applyBorder="0" applyAlignment="0"/>
    <xf numFmtId="0" fontId="73" fillId="0" borderId="0" applyNumberFormat="0" applyFill="0" applyBorder="0" applyAlignment="0" applyProtection="0"/>
    <xf numFmtId="0" fontId="23" fillId="0" borderId="0">
      <protection locked="0"/>
    </xf>
    <xf numFmtId="0" fontId="9" fillId="0" borderId="0" applyNumberFormat="0" applyFill="0" applyBorder="0" applyAlignment="0" applyProtection="0"/>
    <xf numFmtId="0" fontId="23" fillId="0" borderId="0">
      <protection locked="0"/>
    </xf>
    <xf numFmtId="0" fontId="130" fillId="20" borderId="0" applyNumberFormat="0" applyFill="0" applyBorder="0"/>
    <xf numFmtId="211" fontId="74" fillId="0" borderId="0">
      <protection locked="0"/>
    </xf>
    <xf numFmtId="271" fontId="11" fillId="0" borderId="0">
      <protection locked="0"/>
    </xf>
    <xf numFmtId="211" fontId="74" fillId="0" borderId="0">
      <protection locked="0"/>
    </xf>
    <xf numFmtId="271" fontId="11" fillId="0" borderId="0">
      <protection locked="0"/>
    </xf>
    <xf numFmtId="12" fontId="3" fillId="19" borderId="19" applyNumberFormat="0" applyBorder="0" applyAlignment="0" applyProtection="0">
      <alignment horizontal="center"/>
    </xf>
    <xf numFmtId="0" fontId="42" fillId="0" borderId="0" applyNumberFormat="0" applyFill="0" applyBorder="0" applyAlignment="0" applyProtection="0"/>
    <xf numFmtId="0" fontId="131" fillId="0" borderId="0" applyNumberFormat="0" applyFill="0" applyBorder="0" applyAlignment="0" applyProtection="0">
      <alignment vertical="top"/>
      <protection locked="0"/>
    </xf>
    <xf numFmtId="0" fontId="132" fillId="0" borderId="0">
      <alignment horizontal="center" vertical="center"/>
    </xf>
    <xf numFmtId="10" fontId="40" fillId="19" borderId="1" applyNumberFormat="0" applyBorder="0" applyAlignment="0" applyProtection="0"/>
    <xf numFmtId="270" fontId="3" fillId="26" borderId="20" applyBorder="0">
      <alignment horizontal="center"/>
      <protection locked="0"/>
    </xf>
    <xf numFmtId="12" fontId="3" fillId="26" borderId="20" applyBorder="0">
      <alignment horizontal="center"/>
      <protection locked="0"/>
    </xf>
    <xf numFmtId="0" fontId="78" fillId="26" borderId="21">
      <alignment horizontal="center" vertical="center"/>
      <protection locked="0"/>
    </xf>
    <xf numFmtId="0" fontId="3" fillId="26" borderId="22" applyBorder="0">
      <protection locked="0"/>
    </xf>
    <xf numFmtId="261" fontId="40" fillId="22" borderId="0" applyBorder="0">
      <protection locked="0"/>
    </xf>
    <xf numFmtId="15" fontId="40" fillId="22" borderId="0" applyBorder="0">
      <protection locked="0"/>
    </xf>
    <xf numFmtId="49" fontId="40" fillId="22" borderId="0" applyBorder="0">
      <protection locked="0"/>
    </xf>
    <xf numFmtId="49" fontId="40" fillId="22" borderId="23" applyNumberFormat="0" applyBorder="0"/>
    <xf numFmtId="0" fontId="114" fillId="22" borderId="20" applyBorder="0">
      <alignment horizontal="left"/>
    </xf>
    <xf numFmtId="0" fontId="114" fillId="26" borderId="0">
      <alignment horizontal="left"/>
    </xf>
    <xf numFmtId="0" fontId="133" fillId="0" borderId="0" applyNumberFormat="0" applyAlignment="0">
      <alignment horizontal="left" vertical="top" wrapText="1"/>
    </xf>
    <xf numFmtId="0" fontId="11" fillId="0" borderId="24">
      <protection locked="0"/>
    </xf>
    <xf numFmtId="265" fontId="82" fillId="0" borderId="0" applyFill="0" applyBorder="0" applyAlignment="0"/>
    <xf numFmtId="208" fontId="11" fillId="0" borderId="0" applyFill="0" applyBorder="0" applyAlignment="0"/>
    <xf numFmtId="265" fontId="82" fillId="0" borderId="0" applyFill="0" applyBorder="0" applyAlignment="0"/>
    <xf numFmtId="266" fontId="11" fillId="0" borderId="0" applyFill="0" applyBorder="0" applyAlignment="0"/>
    <xf numFmtId="208" fontId="11" fillId="0" borderId="0" applyFill="0" applyBorder="0" applyAlignment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3" fillId="0" borderId="24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6" fontId="1" fillId="0" borderId="0" applyFont="0" applyFill="0" applyBorder="0" applyAlignment="0" applyProtection="0"/>
    <xf numFmtId="37" fontId="75" fillId="0" borderId="0"/>
    <xf numFmtId="0" fontId="61" fillId="0" borderId="25" applyNumberFormat="0" applyFont="0" applyBorder="0" applyProtection="0">
      <alignment horizontal="center" vertical="center"/>
    </xf>
    <xf numFmtId="1" fontId="22" fillId="0" borderId="0" applyFill="0" applyBorder="0" applyAlignment="0" applyProtection="0"/>
    <xf numFmtId="196" fontId="11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2" fillId="0" borderId="0"/>
    <xf numFmtId="0" fontId="3" fillId="0" borderId="0"/>
    <xf numFmtId="0" fontId="134" fillId="0" borderId="0" applyNumberFormat="0" applyAlignment="0">
      <alignment vertical="top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179" fontId="124" fillId="0" borderId="1" applyFill="0" applyBorder="0" applyAlignment="0" applyProtection="0"/>
    <xf numFmtId="0" fontId="135" fillId="0" borderId="0">
      <alignment horizontal="center"/>
    </xf>
    <xf numFmtId="272" fontId="78" fillId="22" borderId="21">
      <alignment horizontal="center"/>
    </xf>
    <xf numFmtId="0" fontId="3" fillId="20" borderId="20" applyBorder="0">
      <alignment horizontal="center"/>
      <protection locked="0"/>
    </xf>
    <xf numFmtId="211" fontId="71" fillId="0" borderId="0">
      <protection locked="0"/>
    </xf>
    <xf numFmtId="264" fontId="11" fillId="0" borderId="0" applyFont="0" applyFill="0" applyBorder="0" applyAlignment="0" applyProtection="0"/>
    <xf numFmtId="273" fontId="11" fillId="0" borderId="0" applyFont="0" applyFill="0" applyBorder="0" applyAlignment="0" applyProtection="0"/>
    <xf numFmtId="10" fontId="3" fillId="0" borderId="0" applyFont="0" applyFill="0" applyBorder="0" applyAlignment="0" applyProtection="0"/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64" fontId="11" fillId="0" borderId="0">
      <protection locked="0"/>
    </xf>
    <xf numFmtId="271" fontId="11" fillId="0" borderId="0" applyFont="0" applyFill="0" applyBorder="0" applyAlignment="0" applyProtection="0"/>
    <xf numFmtId="0" fontId="3" fillId="0" borderId="0"/>
    <xf numFmtId="265" fontId="82" fillId="0" borderId="0" applyFill="0" applyBorder="0" applyAlignment="0"/>
    <xf numFmtId="208" fontId="11" fillId="0" borderId="0" applyFill="0" applyBorder="0" applyAlignment="0"/>
    <xf numFmtId="265" fontId="82" fillId="0" borderId="0" applyFill="0" applyBorder="0" applyAlignment="0"/>
    <xf numFmtId="266" fontId="11" fillId="0" borderId="0" applyFill="0" applyBorder="0" applyAlignment="0"/>
    <xf numFmtId="208" fontId="11" fillId="0" borderId="0" applyFill="0" applyBorder="0" applyAlignment="0"/>
    <xf numFmtId="0" fontId="136" fillId="20" borderId="0"/>
    <xf numFmtId="274" fontId="137" fillId="0" borderId="26">
      <alignment vertical="center"/>
    </xf>
    <xf numFmtId="0" fontId="138" fillId="0" borderId="0"/>
    <xf numFmtId="0" fontId="139" fillId="20" borderId="0"/>
    <xf numFmtId="0" fontId="138" fillId="0" borderId="0"/>
    <xf numFmtId="0" fontId="140" fillId="0" borderId="1" applyProtection="0">
      <alignment vertical="center"/>
    </xf>
    <xf numFmtId="272" fontId="3" fillId="0" borderId="0"/>
    <xf numFmtId="30" fontId="44" fillId="0" borderId="0" applyNumberFormat="0" applyFill="0" applyBorder="0" applyAlignment="0" applyProtection="0">
      <alignment horizontal="left"/>
    </xf>
    <xf numFmtId="49" fontId="141" fillId="20" borderId="0" applyBorder="0">
      <alignment horizontal="centerContinuous"/>
    </xf>
    <xf numFmtId="0" fontId="3" fillId="0" borderId="0"/>
    <xf numFmtId="0" fontId="20" fillId="0" borderId="0"/>
    <xf numFmtId="0" fontId="142" fillId="0" borderId="0">
      <alignment horizontal="center" vertical="center"/>
    </xf>
    <xf numFmtId="0" fontId="143" fillId="0" borderId="0"/>
    <xf numFmtId="0" fontId="43" fillId="0" borderId="0"/>
    <xf numFmtId="0" fontId="144" fillId="20" borderId="0" applyProtection="0">
      <alignment horizontal="centerContinuous" vertical="center"/>
      <protection hidden="1"/>
    </xf>
    <xf numFmtId="40" fontId="45" fillId="0" borderId="0" applyBorder="0">
      <alignment horizontal="right"/>
    </xf>
    <xf numFmtId="0" fontId="3" fillId="20" borderId="20" applyBorder="0">
      <alignment horizontal="center"/>
    </xf>
    <xf numFmtId="0" fontId="3" fillId="20" borderId="20" applyBorder="0">
      <alignment horizontal="center"/>
    </xf>
    <xf numFmtId="49" fontId="35" fillId="0" borderId="0" applyFill="0" applyBorder="0" applyAlignment="0"/>
    <xf numFmtId="271" fontId="11" fillId="0" borderId="0" applyFill="0" applyBorder="0" applyAlignment="0"/>
    <xf numFmtId="269" fontId="11" fillId="0" borderId="0" applyFill="0" applyBorder="0" applyAlignment="0"/>
    <xf numFmtId="0" fontId="46" fillId="20" borderId="0">
      <alignment horizontal="centerContinuous"/>
    </xf>
    <xf numFmtId="0" fontId="77" fillId="0" borderId="0" applyFill="0" applyBorder="0" applyProtection="0">
      <alignment horizontal="centerContinuous" vertical="center"/>
    </xf>
    <xf numFmtId="0" fontId="4" fillId="19" borderId="0" applyFill="0" applyBorder="0" applyProtection="0">
      <alignment horizontal="center" vertical="center"/>
    </xf>
    <xf numFmtId="0" fontId="145" fillId="20" borderId="17">
      <alignment vertical="center"/>
    </xf>
    <xf numFmtId="0" fontId="146" fillId="0" borderId="0"/>
    <xf numFmtId="211" fontId="71" fillId="0" borderId="27">
      <protection locked="0"/>
    </xf>
    <xf numFmtId="271" fontId="11" fillId="0" borderId="27">
      <protection locked="0"/>
    </xf>
    <xf numFmtId="261" fontId="115" fillId="20" borderId="0"/>
    <xf numFmtId="49" fontId="147" fillId="20" borderId="0" applyBorder="0">
      <alignment horizontal="right"/>
    </xf>
    <xf numFmtId="4" fontId="82" fillId="0" borderId="0" applyFont="0" applyFill="0" applyBorder="0" applyAlignment="0" applyProtection="0"/>
    <xf numFmtId="0" fontId="47" fillId="0" borderId="5">
      <alignment horizontal="left"/>
    </xf>
    <xf numFmtId="272" fontId="124" fillId="0" borderId="0" applyFont="0" applyFill="0" applyBorder="0" applyAlignment="0" applyProtection="0"/>
    <xf numFmtId="246" fontId="3" fillId="0" borderId="0" applyFont="0" applyFill="0" applyBorder="0" applyAlignment="0" applyProtection="0"/>
    <xf numFmtId="248" fontId="3" fillId="0" borderId="0" applyFont="0" applyFill="0" applyBorder="0" applyAlignment="0" applyProtection="0"/>
    <xf numFmtId="0" fontId="76" fillId="0" borderId="28"/>
    <xf numFmtId="5" fontId="78" fillId="0" borderId="0" applyFont="0" applyAlignment="0" applyProtection="0">
      <alignment horizontal="right"/>
    </xf>
    <xf numFmtId="0" fontId="148" fillId="0" borderId="0">
      <protection locked="0"/>
    </xf>
    <xf numFmtId="193" fontId="149" fillId="0" borderId="26">
      <alignment vertical="center"/>
    </xf>
    <xf numFmtId="0" fontId="85" fillId="27" borderId="0" applyNumberFormat="0" applyBorder="0" applyAlignment="0" applyProtection="0">
      <alignment vertical="center"/>
    </xf>
    <xf numFmtId="0" fontId="85" fillId="28" borderId="0" applyNumberFormat="0" applyBorder="0" applyAlignment="0" applyProtection="0">
      <alignment vertical="center"/>
    </xf>
    <xf numFmtId="0" fontId="85" fillId="29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30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245" fontId="19" fillId="0" borderId="1" applyNumberFormat="0" applyBorder="0" applyAlignment="0">
      <alignment horizontal="center" vertical="center"/>
    </xf>
    <xf numFmtId="0" fontId="49" fillId="0" borderId="29">
      <alignment horizontal="center"/>
    </xf>
    <xf numFmtId="259" fontId="150" fillId="0" borderId="26">
      <alignment vertical="center"/>
    </xf>
    <xf numFmtId="259" fontId="150" fillId="0" borderId="26">
      <alignment vertical="center"/>
    </xf>
    <xf numFmtId="245" fontId="19" fillId="0" borderId="1" applyNumberFormat="0" applyBorder="0" applyAlignment="0">
      <alignment horizontal="center" vertical="center"/>
    </xf>
    <xf numFmtId="245" fontId="19" fillId="0" borderId="1" applyNumberFormat="0" applyBorder="0" applyAlignment="0">
      <alignment horizontal="center" vertical="center"/>
    </xf>
    <xf numFmtId="245" fontId="19" fillId="0" borderId="1" applyNumberFormat="0" applyBorder="0" applyAlignment="0">
      <alignment horizontal="center" vertical="center"/>
    </xf>
    <xf numFmtId="0" fontId="87" fillId="31" borderId="30" applyNumberFormat="0" applyAlignment="0" applyProtection="0">
      <alignment vertical="center"/>
    </xf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37" fontId="61" fillId="0" borderId="31">
      <alignment horizontal="center" vertical="center"/>
    </xf>
    <xf numFmtId="37" fontId="61" fillId="0" borderId="4" applyAlignment="0"/>
    <xf numFmtId="206" fontId="11" fillId="0" borderId="0"/>
    <xf numFmtId="206" fontId="11" fillId="0" borderId="0"/>
    <xf numFmtId="206" fontId="11" fillId="0" borderId="0"/>
    <xf numFmtId="206" fontId="11" fillId="0" borderId="0"/>
    <xf numFmtId="206" fontId="11" fillId="0" borderId="0"/>
    <xf numFmtId="206" fontId="11" fillId="0" borderId="0"/>
    <xf numFmtId="206" fontId="11" fillId="0" borderId="0"/>
    <xf numFmtId="206" fontId="11" fillId="0" borderId="0"/>
    <xf numFmtId="206" fontId="11" fillId="0" borderId="0"/>
    <xf numFmtId="206" fontId="11" fillId="0" borderId="0"/>
    <xf numFmtId="206" fontId="11" fillId="0" borderId="0"/>
    <xf numFmtId="0" fontId="63" fillId="0" borderId="26">
      <alignment horizontal="center" vertical="center"/>
    </xf>
    <xf numFmtId="190" fontId="88" fillId="0" borderId="26">
      <alignment horizontal="right" vertical="center"/>
    </xf>
    <xf numFmtId="0" fontId="11" fillId="0" borderId="0">
      <protection locked="0"/>
    </xf>
    <xf numFmtId="0" fontId="89" fillId="5" borderId="0" applyNumberFormat="0" applyBorder="0" applyAlignment="0" applyProtection="0">
      <alignment vertical="center"/>
    </xf>
    <xf numFmtId="0" fontId="13" fillId="0" borderId="0" applyFont="0" applyFill="0" applyBorder="0" applyAlignment="0" applyProtection="0"/>
    <xf numFmtId="0" fontId="90" fillId="0" borderId="0">
      <alignment vertical="center"/>
    </xf>
    <xf numFmtId="0" fontId="105" fillId="0" borderId="32">
      <alignment vertical="center"/>
    </xf>
    <xf numFmtId="0" fontId="48" fillId="0" borderId="26">
      <alignment horizontal="center" vertical="center"/>
    </xf>
    <xf numFmtId="0" fontId="13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40" fontId="151" fillId="0" borderId="0" applyFont="0" applyFill="0" applyBorder="0" applyAlignment="0" applyProtection="0"/>
    <xf numFmtId="38" fontId="15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" fillId="32" borderId="22" applyNumberFormat="0" applyFont="0" applyAlignment="0" applyProtection="0">
      <alignment vertical="center"/>
    </xf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4" fillId="0" borderId="1" applyNumberFormat="0" applyFont="0" applyFill="0" applyAlignment="0" applyProtection="0">
      <alignment horizontal="center" vertical="center"/>
    </xf>
    <xf numFmtId="41" fontId="49" fillId="0" borderId="1" applyNumberFormat="0" applyFont="0" applyFill="0" applyBorder="0" applyProtection="0">
      <alignment horizontal="distributed" vertical="center"/>
    </xf>
    <xf numFmtId="275" fontId="137" fillId="0" borderId="26">
      <alignment horizontal="distributed" vertical="center"/>
    </xf>
    <xf numFmtId="211" fontId="25" fillId="0" borderId="0">
      <protection locked="0"/>
    </xf>
    <xf numFmtId="0" fontId="110" fillId="0" borderId="0">
      <protection locked="0"/>
    </xf>
    <xf numFmtId="211" fontId="25" fillId="0" borderId="0">
      <protection locked="0"/>
    </xf>
    <xf numFmtId="9" fontId="2" fillId="0" borderId="0" applyFont="0" applyFill="0" applyBorder="0" applyAlignment="0" applyProtection="0"/>
    <xf numFmtId="9" fontId="17" fillId="19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242" fontId="49" fillId="0" borderId="0" applyFont="0" applyFill="0" applyBorder="0" applyAlignment="0" applyProtection="0"/>
    <xf numFmtId="243" fontId="49" fillId="0" borderId="0" applyFont="0" applyFill="0" applyBorder="0" applyAlignment="0" applyProtection="0"/>
    <xf numFmtId="0" fontId="91" fillId="33" borderId="0" applyNumberFormat="0" applyBorder="0" applyAlignment="0" applyProtection="0">
      <alignment vertical="center"/>
    </xf>
    <xf numFmtId="0" fontId="2" fillId="0" borderId="0"/>
    <xf numFmtId="179" fontId="17" fillId="0" borderId="33" applyBorder="0"/>
    <xf numFmtId="0" fontId="152" fillId="0" borderId="26" applyNumberFormat="0" applyFill="0" applyBorder="0" applyProtection="0">
      <alignment horizontal="center" vertical="center"/>
    </xf>
    <xf numFmtId="0" fontId="60" fillId="20" borderId="34">
      <alignment horizontal="distributed" vertical="center"/>
    </xf>
    <xf numFmtId="242" fontId="49" fillId="0" borderId="0" applyNumberFormat="0" applyFont="0" applyFill="0" applyBorder="0" applyProtection="0">
      <alignment horizontal="centerContinuous" vertical="center"/>
    </xf>
    <xf numFmtId="184" fontId="26" fillId="0" borderId="26">
      <alignment vertical="center"/>
    </xf>
    <xf numFmtId="3" fontId="49" fillId="0" borderId="1"/>
    <xf numFmtId="0" fontId="49" fillId="0" borderId="1"/>
    <xf numFmtId="3" fontId="49" fillId="0" borderId="35"/>
    <xf numFmtId="3" fontId="49" fillId="0" borderId="36"/>
    <xf numFmtId="0" fontId="64" fillId="0" borderId="1"/>
    <xf numFmtId="0" fontId="65" fillId="0" borderId="0">
      <alignment horizontal="center"/>
    </xf>
    <xf numFmtId="0" fontId="1" fillId="0" borderId="37">
      <alignment horizontal="center"/>
    </xf>
    <xf numFmtId="0" fontId="92" fillId="0" borderId="0" applyNumberFormat="0" applyFill="0" applyBorder="0" applyAlignment="0" applyProtection="0">
      <alignment vertical="center"/>
    </xf>
    <xf numFmtId="0" fontId="79" fillId="0" borderId="38"/>
    <xf numFmtId="0" fontId="93" fillId="34" borderId="39" applyNumberFormat="0" applyAlignment="0" applyProtection="0">
      <alignment vertical="center"/>
    </xf>
    <xf numFmtId="218" fontId="153" fillId="0" borderId="40">
      <alignment vertical="center"/>
    </xf>
    <xf numFmtId="276" fontId="154" fillId="0" borderId="41">
      <alignment vertical="center"/>
    </xf>
    <xf numFmtId="239" fontId="66" fillId="0" borderId="42"/>
    <xf numFmtId="4" fontId="66" fillId="0" borderId="33"/>
    <xf numFmtId="181" fontId="17" fillId="0" borderId="33"/>
    <xf numFmtId="255" fontId="17" fillId="0" borderId="33"/>
    <xf numFmtId="1" fontId="2" fillId="0" borderId="0"/>
    <xf numFmtId="3" fontId="2" fillId="0" borderId="0" applyFont="0" applyFill="0" applyBorder="0" applyAlignment="0" applyProtection="0"/>
    <xf numFmtId="198" fontId="27" fillId="0" borderId="0">
      <alignment vertical="center"/>
    </xf>
    <xf numFmtId="178" fontId="2" fillId="0" borderId="0" applyNumberFormat="0" applyFont="0" applyFill="0" applyBorder="0" applyAlignment="0" applyProtection="0"/>
    <xf numFmtId="195" fontId="2" fillId="0" borderId="0" applyNumberFormat="0" applyFont="0" applyFill="0" applyBorder="0" applyAlignment="0" applyProtection="0"/>
    <xf numFmtId="41" fontId="11" fillId="0" borderId="0" applyFont="0" applyFill="0" applyBorder="0" applyAlignment="0" applyProtection="0"/>
    <xf numFmtId="195" fontId="2" fillId="0" borderId="0" applyNumberFormat="0" applyFont="0" applyFill="0" applyBorder="0" applyAlignment="0" applyProtection="0"/>
    <xf numFmtId="41" fontId="11" fillId="0" borderId="0" applyFont="0" applyFill="0" applyBorder="0" applyAlignment="0" applyProtection="0"/>
    <xf numFmtId="186" fontId="2" fillId="0" borderId="0" applyNumberFormat="0" applyFont="0" applyFill="0" applyBorder="0" applyAlignment="0" applyProtection="0"/>
    <xf numFmtId="41" fontId="11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277" fontId="2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86" fontId="11" fillId="0" borderId="0" applyFont="0" applyFill="0" applyBorder="0" applyAlignment="0" applyProtection="0"/>
    <xf numFmtId="41" fontId="15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>
      <alignment vertical="center"/>
    </xf>
    <xf numFmtId="41" fontId="155" fillId="0" borderId="0" applyFont="0" applyFill="0" applyBorder="0" applyAlignment="0" applyProtection="0">
      <alignment vertical="center"/>
    </xf>
    <xf numFmtId="178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186" fontId="2" fillId="0" borderId="0" applyNumberFormat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2" fillId="0" borderId="0" applyNumberFormat="0" applyFont="0" applyFill="0" applyBorder="0" applyAlignment="0" applyProtection="0"/>
    <xf numFmtId="178" fontId="2" fillId="0" borderId="0" applyNumberFormat="0" applyFont="0" applyFill="0" applyBorder="0" applyAlignment="0" applyProtection="0"/>
    <xf numFmtId="184" fontId="28" fillId="0" borderId="2" applyFont="0" applyFill="0" applyBorder="0" applyAlignment="0">
      <alignment horizontal="left" vertical="center"/>
    </xf>
    <xf numFmtId="184" fontId="28" fillId="0" borderId="2">
      <alignment horizontal="left" vertical="center"/>
    </xf>
    <xf numFmtId="0" fontId="8" fillId="0" borderId="0" applyFont="0" applyFill="0" applyBorder="0" applyAlignment="0" applyProtection="0"/>
    <xf numFmtId="0" fontId="11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260" fontId="11" fillId="0" borderId="0" applyFont="0" applyFill="0" applyBorder="0" applyAlignment="0" applyProtection="0"/>
    <xf numFmtId="0" fontId="29" fillId="0" borderId="43"/>
    <xf numFmtId="0" fontId="156" fillId="0" borderId="26">
      <alignment vertical="center"/>
    </xf>
    <xf numFmtId="0" fontId="94" fillId="0" borderId="4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57" fillId="0" borderId="1">
      <alignment vertical="center"/>
    </xf>
    <xf numFmtId="0" fontId="95" fillId="0" borderId="45" applyNumberFormat="0" applyFill="0" applyAlignment="0" applyProtection="0">
      <alignment vertical="center"/>
    </xf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78" fontId="1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2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21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4" fontId="2" fillId="0" borderId="0" applyFont="0" applyFill="0" applyBorder="0" applyAlignment="0" applyProtection="0"/>
    <xf numFmtId="279" fontId="11" fillId="0" borderId="0" applyFont="0" applyFill="0" applyBorder="0" applyAlignment="0" applyProtection="0"/>
    <xf numFmtId="251" fontId="11" fillId="0" borderId="0" applyFont="0" applyFill="0" applyBorder="0" applyAlignment="0" applyProtection="0"/>
    <xf numFmtId="214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218" fontId="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8" fontId="4" fillId="0" borderId="0" applyFont="0" applyFill="0" applyBorder="0" applyAlignment="0" applyProtection="0"/>
    <xf numFmtId="245" fontId="11" fillId="0" borderId="0" applyFont="0" applyFill="0" applyBorder="0" applyAlignment="0" applyProtection="0"/>
    <xf numFmtId="252" fontId="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80" fontId="17" fillId="0" borderId="0" applyFont="0" applyFill="0" applyBorder="0" applyAlignment="0" applyProtection="0"/>
    <xf numFmtId="280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8" fontId="4" fillId="0" borderId="0" applyFont="0" applyFill="0" applyBorder="0" applyAlignment="0" applyProtection="0"/>
    <xf numFmtId="226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8" fontId="4" fillId="0" borderId="0" applyFont="0" applyFill="0" applyBorder="0" applyAlignment="0" applyProtection="0"/>
    <xf numFmtId="210" fontId="30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252" fontId="3" fillId="0" borderId="0" applyFont="0" applyFill="0" applyBorder="0" applyAlignment="0" applyProtection="0"/>
    <xf numFmtId="238" fontId="60" fillId="0" borderId="0" applyFont="0" applyFill="0" applyBorder="0" applyAlignment="0" applyProtection="0"/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2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226" fontId="17" fillId="0" borderId="0" applyFont="0" applyFill="0" applyBorder="0" applyAlignment="0" applyProtection="0"/>
    <xf numFmtId="226" fontId="17" fillId="0" borderId="0" applyFont="0" applyFill="0" applyBorder="0" applyAlignment="0" applyProtection="0"/>
    <xf numFmtId="22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81" fontId="11" fillId="0" borderId="0" applyFont="0" applyFill="0" applyBorder="0" applyAlignment="0" applyProtection="0"/>
    <xf numFmtId="252" fontId="3" fillId="0" borderId="0" applyFont="0" applyFill="0" applyBorder="0" applyAlignment="0" applyProtection="0"/>
    <xf numFmtId="22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26" fontId="17" fillId="0" borderId="0" applyFont="0" applyFill="0" applyBorder="0" applyAlignment="0" applyProtection="0"/>
    <xf numFmtId="280" fontId="17" fillId="0" borderId="0" applyFont="0" applyFill="0" applyBorder="0" applyAlignment="0" applyProtection="0"/>
    <xf numFmtId="218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218" fontId="4" fillId="0" borderId="0" applyFont="0" applyFill="0" applyBorder="0" applyAlignment="0" applyProtection="0"/>
    <xf numFmtId="226" fontId="17" fillId="0" borderId="0" applyFont="0" applyFill="0" applyBorder="0" applyAlignment="0" applyProtection="0"/>
    <xf numFmtId="208" fontId="2" fillId="0" borderId="0" applyFont="0" applyFill="0" applyBorder="0" applyAlignment="0" applyProtection="0"/>
    <xf numFmtId="218" fontId="4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81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1" fillId="0" borderId="0" applyFont="0" applyFill="0" applyBorder="0" applyAlignment="0" applyProtection="0"/>
    <xf numFmtId="218" fontId="4" fillId="0" borderId="0" applyFont="0" applyFill="0" applyBorder="0" applyAlignment="0" applyProtection="0"/>
    <xf numFmtId="245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230" fontId="60" fillId="0" borderId="0" applyFont="0" applyFill="0" applyBorder="0" applyAlignment="0" applyProtection="0"/>
    <xf numFmtId="231" fontId="60" fillId="0" borderId="0" applyFont="0" applyFill="0" applyBorder="0" applyAlignment="0" applyProtection="0"/>
    <xf numFmtId="235" fontId="60" fillId="0" borderId="0" applyFont="0" applyFill="0" applyBorder="0" applyAlignment="0" applyProtection="0"/>
    <xf numFmtId="233" fontId="60" fillId="0" borderId="0" applyFont="0" applyFill="0" applyBorder="0" applyAlignment="0" applyProtection="0"/>
    <xf numFmtId="208" fontId="2" fillId="0" borderId="0" applyFont="0" applyFill="0" applyBorder="0" applyAlignment="0" applyProtection="0"/>
    <xf numFmtId="280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208" fontId="2" fillId="0" borderId="0" applyFont="0" applyFill="0" applyBorder="0" applyAlignment="0" applyProtection="0"/>
    <xf numFmtId="237" fontId="60" fillId="0" borderId="0" applyFont="0" applyFill="0" applyBorder="0" applyAlignment="0" applyProtection="0"/>
    <xf numFmtId="281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26" fontId="17" fillId="0" borderId="0" applyFont="0" applyFill="0" applyBorder="0" applyAlignment="0" applyProtection="0"/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226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29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45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1" fillId="0" borderId="0" applyFont="0" applyFill="0" applyBorder="0" applyAlignment="0" applyProtection="0"/>
    <xf numFmtId="226" fontId="17" fillId="0" borderId="0" applyFont="0" applyFill="0" applyBorder="0" applyAlignment="0" applyProtection="0"/>
    <xf numFmtId="226" fontId="17" fillId="0" borderId="0" applyFont="0" applyFill="0" applyBorder="0" applyAlignment="0" applyProtection="0"/>
    <xf numFmtId="22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78" fontId="11" fillId="0" borderId="0" applyFont="0" applyFill="0" applyBorder="0" applyAlignment="0" applyProtection="0"/>
    <xf numFmtId="278" fontId="11" fillId="0" borderId="0" applyFont="0" applyFill="0" applyBorder="0" applyAlignment="0" applyProtection="0"/>
    <xf numFmtId="22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252" fontId="3" fillId="0" borderId="0" applyFont="0" applyFill="0" applyBorder="0" applyAlignment="0" applyProtection="0"/>
    <xf numFmtId="229" fontId="2" fillId="0" borderId="0" applyFont="0" applyFill="0" applyBorder="0" applyAlignment="0" applyProtection="0"/>
    <xf numFmtId="218" fontId="4" fillId="0" borderId="0" applyFont="0" applyFill="0" applyBorder="0" applyAlignment="0" applyProtection="0"/>
    <xf numFmtId="282" fontId="11" fillId="0" borderId="0" applyFont="0" applyFill="0" applyBorder="0" applyAlignment="0" applyProtection="0"/>
    <xf numFmtId="218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08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32" fontId="60" fillId="0" borderId="0" applyFont="0" applyFill="0" applyBorder="0" applyAlignment="0" applyProtection="0"/>
    <xf numFmtId="236" fontId="60" fillId="0" borderId="0" applyFont="0" applyFill="0" applyBorder="0" applyAlignment="0" applyProtection="0"/>
    <xf numFmtId="238" fontId="60" fillId="0" borderId="0" applyFont="0" applyFill="0" applyBorder="0" applyAlignment="0" applyProtection="0"/>
    <xf numFmtId="234" fontId="60" fillId="0" borderId="0" applyFont="0" applyFill="0" applyBorder="0" applyAlignment="0" applyProtection="0"/>
    <xf numFmtId="281" fontId="11" fillId="0" borderId="0" applyFont="0" applyFill="0" applyBorder="0" applyAlignment="0" applyProtection="0"/>
    <xf numFmtId="281" fontId="11" fillId="0" borderId="0" applyFont="0" applyFill="0" applyBorder="0" applyAlignment="0" applyProtection="0"/>
    <xf numFmtId="226" fontId="17" fillId="0" borderId="0" applyFont="0" applyFill="0" applyBorder="0" applyAlignment="0" applyProtection="0"/>
    <xf numFmtId="226" fontId="17" fillId="0" borderId="0" applyFont="0" applyFill="0" applyBorder="0" applyAlignment="0" applyProtection="0"/>
    <xf numFmtId="226" fontId="17" fillId="0" borderId="0" applyFont="0" applyFill="0" applyBorder="0" applyAlignment="0" applyProtection="0"/>
    <xf numFmtId="226" fontId="17" fillId="0" borderId="0" applyFont="0" applyFill="0" applyBorder="0" applyAlignment="0" applyProtection="0"/>
    <xf numFmtId="0" fontId="30" fillId="0" borderId="0" applyFont="0" applyFill="0" applyBorder="0" applyAlignment="0" applyProtection="0"/>
    <xf numFmtId="186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1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18" fontId="4" fillId="0" borderId="0" applyFont="0" applyFill="0" applyBorder="0" applyAlignment="0" applyProtection="0"/>
    <xf numFmtId="0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208" fontId="2" fillId="0" borderId="0" applyFont="0" applyFill="0" applyBorder="0" applyAlignment="0" applyProtection="0"/>
    <xf numFmtId="22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226" fontId="17" fillId="0" borderId="0" applyFont="0" applyFill="0" applyBorder="0" applyAlignment="0" applyProtection="0"/>
    <xf numFmtId="252" fontId="3" fillId="0" borderId="0" applyFont="0" applyFill="0" applyBorder="0" applyAlignment="0" applyProtection="0"/>
    <xf numFmtId="281" fontId="11" fillId="0" borderId="0" applyFont="0" applyFill="0" applyBorder="0" applyAlignment="0" applyProtection="0"/>
    <xf numFmtId="204" fontId="11" fillId="0" borderId="0" applyFont="0" applyFill="0" applyBorder="0" applyAlignment="0" applyProtection="0"/>
    <xf numFmtId="216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17" fontId="60" fillId="0" borderId="0" applyFont="0" applyFill="0" applyBorder="0" applyAlignment="0" applyProtection="0"/>
    <xf numFmtId="220" fontId="2" fillId="0" borderId="0" applyFont="0" applyFill="0" applyBorder="0" applyAlignment="0" applyProtection="0"/>
    <xf numFmtId="220" fontId="2" fillId="0" borderId="0" applyFont="0" applyFill="0" applyBorder="0" applyAlignment="0" applyProtection="0"/>
    <xf numFmtId="252" fontId="3" fillId="0" borderId="0" applyFont="0" applyFill="0" applyBorder="0" applyAlignment="0" applyProtection="0"/>
    <xf numFmtId="252" fontId="3" fillId="0" borderId="0" applyFont="0" applyFill="0" applyBorder="0" applyAlignment="0" applyProtection="0"/>
    <xf numFmtId="201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224" fontId="11" fillId="0" borderId="0" applyFont="0" applyFill="0" applyBorder="0" applyAlignment="0" applyProtection="0"/>
    <xf numFmtId="229" fontId="2" fillId="0" borderId="0" applyFont="0" applyFill="0" applyBorder="0" applyAlignment="0" applyProtection="0"/>
    <xf numFmtId="226" fontId="1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254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8" fontId="4" fillId="0" borderId="0" applyFont="0" applyFill="0" applyBorder="0" applyAlignment="0" applyProtection="0"/>
    <xf numFmtId="201" fontId="11" fillId="0" borderId="0" applyFont="0" applyFill="0" applyBorder="0" applyAlignment="0" applyProtection="0"/>
    <xf numFmtId="210" fontId="30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52" fontId="3" fillId="0" borderId="0" applyFont="0" applyFill="0" applyBorder="0" applyAlignment="0" applyProtection="0"/>
    <xf numFmtId="245" fontId="11" fillId="0" borderId="0" applyFont="0" applyFill="0" applyBorder="0" applyAlignment="0" applyProtection="0"/>
    <xf numFmtId="245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08" fontId="2" fillId="0" borderId="0" applyFont="0" applyFill="0" applyBorder="0" applyAlignment="0" applyProtection="0"/>
    <xf numFmtId="22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218" fontId="4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28" fontId="2" fillId="0" borderId="0" applyFont="0" applyFill="0" applyBorder="0" applyAlignment="0" applyProtection="0"/>
    <xf numFmtId="280" fontId="17" fillId="0" borderId="0" applyFont="0" applyFill="0" applyBorder="0" applyAlignment="0" applyProtection="0"/>
    <xf numFmtId="22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45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8" fontId="4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218" fontId="4" fillId="0" borderId="0" applyFont="0" applyFill="0" applyBorder="0" applyAlignment="0" applyProtection="0"/>
    <xf numFmtId="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08" fontId="2" fillId="0" borderId="0" applyFont="0" applyFill="0" applyBorder="0" applyAlignment="0" applyProtection="0"/>
    <xf numFmtId="22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28" fontId="2" fillId="0" borderId="0" applyFont="0" applyFill="0" applyBorder="0" applyAlignment="0" applyProtection="0"/>
    <xf numFmtId="226" fontId="17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182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78" fontId="11" fillId="0" borderId="0" applyFont="0" applyFill="0" applyBorder="0" applyAlignment="0" applyProtection="0"/>
    <xf numFmtId="238" fontId="60" fillId="0" borderId="0" applyFont="0" applyFill="0" applyBorder="0" applyAlignment="0" applyProtection="0"/>
    <xf numFmtId="280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210" fontId="30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58" fillId="0" borderId="0">
      <alignment vertical="center"/>
    </xf>
    <xf numFmtId="0" fontId="159" fillId="0" borderId="0">
      <alignment horizontal="center" vertical="center"/>
    </xf>
    <xf numFmtId="49" fontId="17" fillId="0" borderId="2" applyNumberFormat="0" applyAlignment="0"/>
    <xf numFmtId="0" fontId="96" fillId="0" borderId="0"/>
    <xf numFmtId="275" fontId="160" fillId="0" borderId="46">
      <alignment vertical="center"/>
    </xf>
    <xf numFmtId="184" fontId="161" fillId="35" borderId="47" applyBorder="0" applyProtection="0">
      <alignment vertical="center"/>
    </xf>
    <xf numFmtId="225" fontId="161" fillId="0" borderId="26" applyFill="0" applyProtection="0">
      <alignment vertical="center" shrinkToFit="1"/>
    </xf>
    <xf numFmtId="283" fontId="39" fillId="0" borderId="26" applyFill="0" applyBorder="0" applyProtection="0">
      <alignment vertical="center"/>
    </xf>
    <xf numFmtId="275" fontId="39" fillId="0" borderId="26">
      <alignment vertical="center"/>
    </xf>
    <xf numFmtId="184" fontId="39" fillId="22" borderId="43" applyProtection="0">
      <alignment vertical="center" shrinkToFit="1"/>
    </xf>
    <xf numFmtId="0" fontId="162" fillId="0" borderId="0" applyFill="0" applyBorder="0" applyProtection="0">
      <alignment vertical="center"/>
    </xf>
    <xf numFmtId="0" fontId="97" fillId="9" borderId="30" applyNumberFormat="0" applyAlignment="0" applyProtection="0">
      <alignment vertical="center"/>
    </xf>
    <xf numFmtId="4" fontId="13" fillId="0" borderId="0" applyFont="0" applyFill="0" applyBorder="0" applyAlignment="0" applyProtection="0"/>
    <xf numFmtId="0" fontId="66" fillId="0" borderId="0"/>
    <xf numFmtId="4" fontId="21" fillId="0" borderId="0">
      <protection locked="0"/>
    </xf>
    <xf numFmtId="3" fontId="13" fillId="0" borderId="0" applyFont="0" applyFill="0" applyBorder="0" applyAlignment="0" applyProtection="0"/>
    <xf numFmtId="41" fontId="24" fillId="0" borderId="48">
      <alignment horizontal="left" vertical="center"/>
    </xf>
    <xf numFmtId="0" fontId="160" fillId="0" borderId="40">
      <alignment vertical="center"/>
    </xf>
    <xf numFmtId="0" fontId="98" fillId="0" borderId="0" applyNumberFormat="0" applyFill="0" applyBorder="0" applyAlignment="0" applyProtection="0">
      <alignment vertical="center"/>
    </xf>
    <xf numFmtId="0" fontId="99" fillId="0" borderId="49" applyNumberFormat="0" applyFill="0" applyAlignment="0" applyProtection="0">
      <alignment vertical="center"/>
    </xf>
    <xf numFmtId="0" fontId="2" fillId="0" borderId="0">
      <alignment vertical="center"/>
    </xf>
    <xf numFmtId="0" fontId="106" fillId="0" borderId="0">
      <alignment horizontal="centerContinuous" vertical="center"/>
    </xf>
    <xf numFmtId="0" fontId="100" fillId="0" borderId="50" applyNumberFormat="0" applyFill="0" applyAlignment="0" applyProtection="0">
      <alignment vertical="center"/>
    </xf>
    <xf numFmtId="0" fontId="101" fillId="0" borderId="51" applyNumberFormat="0" applyFill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2" fillId="0" borderId="1">
      <alignment horizontal="distributed" vertical="center"/>
    </xf>
    <xf numFmtId="0" fontId="2" fillId="0" borderId="33">
      <alignment horizontal="distributed" vertical="top"/>
    </xf>
    <xf numFmtId="0" fontId="2" fillId="0" borderId="18">
      <alignment horizontal="distributed"/>
    </xf>
    <xf numFmtId="186" fontId="163" fillId="0" borderId="0">
      <alignment vertical="center"/>
    </xf>
    <xf numFmtId="275" fontId="164" fillId="0" borderId="26">
      <alignment vertical="center"/>
    </xf>
    <xf numFmtId="275" fontId="165" fillId="0" borderId="26">
      <alignment vertical="center"/>
    </xf>
    <xf numFmtId="275" fontId="165" fillId="0" borderId="26">
      <alignment vertical="center"/>
    </xf>
    <xf numFmtId="275" fontId="165" fillId="0" borderId="26">
      <alignment vertical="center"/>
    </xf>
    <xf numFmtId="0" fontId="166" fillId="0" borderId="0">
      <alignment vertical="center"/>
    </xf>
    <xf numFmtId="0" fontId="167" fillId="0" borderId="0"/>
    <xf numFmtId="0" fontId="49" fillId="0" borderId="0"/>
    <xf numFmtId="275" fontId="168" fillId="0" borderId="26">
      <alignment vertical="center"/>
    </xf>
    <xf numFmtId="0" fontId="102" fillId="6" borderId="0" applyNumberFormat="0" applyBorder="0" applyAlignment="0" applyProtection="0">
      <alignment vertical="center"/>
    </xf>
    <xf numFmtId="275" fontId="169" fillId="0" borderId="26">
      <alignment vertical="center"/>
    </xf>
    <xf numFmtId="275" fontId="11" fillId="0" borderId="26">
      <alignment vertical="center"/>
      <protection locked="0"/>
    </xf>
    <xf numFmtId="184" fontId="170" fillId="0" borderId="0">
      <alignment vertical="center"/>
    </xf>
    <xf numFmtId="0" fontId="171" fillId="0" borderId="0">
      <alignment vertical="center"/>
      <protection locked="0"/>
    </xf>
    <xf numFmtId="0" fontId="172" fillId="0" borderId="0"/>
    <xf numFmtId="0" fontId="173" fillId="0" borderId="26">
      <alignment horizontal="distributed" vertical="center"/>
    </xf>
    <xf numFmtId="0" fontId="2" fillId="0" borderId="0"/>
    <xf numFmtId="0" fontId="103" fillId="31" borderId="52" applyNumberFormat="0" applyAlignment="0" applyProtection="0">
      <alignment vertical="center"/>
    </xf>
    <xf numFmtId="0" fontId="8" fillId="0" borderId="14">
      <alignment horizontal="center" vertical="center"/>
    </xf>
    <xf numFmtId="0" fontId="48" fillId="0" borderId="26" applyFill="0" applyProtection="0">
      <alignment horizontal="center" vertical="center"/>
    </xf>
    <xf numFmtId="211" fontId="25" fillId="0" borderId="0">
      <protection locked="0"/>
    </xf>
    <xf numFmtId="211" fontId="25" fillId="0" borderId="0">
      <protection locked="0"/>
    </xf>
    <xf numFmtId="218" fontId="110" fillId="0" borderId="0">
      <protection locked="0"/>
    </xf>
    <xf numFmtId="284" fontId="110" fillId="0" borderId="0">
      <protection locked="0"/>
    </xf>
    <xf numFmtId="218" fontId="110" fillId="0" borderId="0">
      <protection locked="0"/>
    </xf>
    <xf numFmtId="285" fontId="39" fillId="0" borderId="0">
      <protection locked="0"/>
    </xf>
    <xf numFmtId="211" fontId="25" fillId="0" borderId="0">
      <protection locked="0"/>
    </xf>
    <xf numFmtId="186" fontId="2" fillId="0" borderId="1">
      <alignment horizontal="center" vertical="center"/>
    </xf>
    <xf numFmtId="211" fontId="25" fillId="0" borderId="0">
      <protection locked="0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96" fontId="4" fillId="0" borderId="0" applyFont="0" applyFill="0" applyBorder="0" applyAlignment="0" applyProtection="0"/>
    <xf numFmtId="186" fontId="2" fillId="0" borderId="0" applyFont="0" applyFill="0" applyBorder="0" applyAlignment="0" applyProtection="0"/>
    <xf numFmtId="176" fontId="11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NumberFormat="0" applyFont="0" applyFill="0" applyBorder="0" applyProtection="0">
      <alignment vertical="center"/>
    </xf>
    <xf numFmtId="240" fontId="17" fillId="19" borderId="0" applyFill="0" applyBorder="0" applyProtection="0">
      <alignment horizontal="right"/>
    </xf>
    <xf numFmtId="38" fontId="2" fillId="19" borderId="0" applyFill="0" applyBorder="0" applyProtection="0">
      <alignment horizontal="right"/>
    </xf>
    <xf numFmtId="38" fontId="49" fillId="0" borderId="0" applyFont="0" applyFill="0" applyBorder="0" applyAlignment="0" applyProtection="0">
      <alignment vertical="center"/>
    </xf>
    <xf numFmtId="244" fontId="49" fillId="0" borderId="0" applyFont="0" applyFill="0" applyBorder="0" applyAlignment="0" applyProtection="0">
      <alignment vertical="center"/>
    </xf>
    <xf numFmtId="215" fontId="49" fillId="0" borderId="0" applyFont="0" applyFill="0" applyBorder="0" applyAlignment="0" applyProtection="0">
      <alignment vertical="center"/>
    </xf>
    <xf numFmtId="253" fontId="11" fillId="0" borderId="53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 applyFont="0" applyFill="0" applyBorder="0" applyAlignment="0" applyProtection="0"/>
    <xf numFmtId="41" fontId="67" fillId="0" borderId="0" applyNumberFormat="0" applyBorder="0" applyAlignment="0">
      <alignment vertical="center"/>
    </xf>
    <xf numFmtId="211" fontId="25" fillId="0" borderId="0">
      <protection locked="0"/>
    </xf>
    <xf numFmtId="211" fontId="25" fillId="0" borderId="0">
      <protection locked="0"/>
    </xf>
    <xf numFmtId="218" fontId="110" fillId="0" borderId="0">
      <protection locked="0"/>
    </xf>
    <xf numFmtId="284" fontId="110" fillId="0" borderId="0">
      <protection locked="0"/>
    </xf>
    <xf numFmtId="218" fontId="110" fillId="0" borderId="0">
      <protection locked="0"/>
    </xf>
    <xf numFmtId="285" fontId="39" fillId="0" borderId="0">
      <protection locked="0"/>
    </xf>
    <xf numFmtId="211" fontId="25" fillId="0" borderId="0">
      <protection locked="0"/>
    </xf>
    <xf numFmtId="42" fontId="8" fillId="0" borderId="0" applyFont="0" applyFill="0" applyBorder="0" applyAlignment="0" applyProtection="0">
      <alignment vertical="center"/>
    </xf>
    <xf numFmtId="10" fontId="13" fillId="0" borderId="0" applyFont="0" applyFill="0" applyBorder="0" applyAlignment="0" applyProtection="0"/>
    <xf numFmtId="0" fontId="11" fillId="0" borderId="0"/>
    <xf numFmtId="218" fontId="110" fillId="0" borderId="0">
      <protection locked="0"/>
    </xf>
    <xf numFmtId="284" fontId="110" fillId="0" borderId="0">
      <protection locked="0"/>
    </xf>
    <xf numFmtId="218" fontId="110" fillId="0" borderId="0">
      <protection locked="0"/>
    </xf>
    <xf numFmtId="0" fontId="11" fillId="0" borderId="0"/>
    <xf numFmtId="285" fontId="39" fillId="0" borderId="0">
      <protection locked="0"/>
    </xf>
    <xf numFmtId="0" fontId="61" fillId="0" borderId="18">
      <alignment horizontal="distributed"/>
    </xf>
    <xf numFmtId="0" fontId="61" fillId="0" borderId="54">
      <alignment horizontal="distributed" vertical="center"/>
    </xf>
    <xf numFmtId="0" fontId="61" fillId="0" borderId="55">
      <alignment horizontal="distributed" vertical="top"/>
    </xf>
    <xf numFmtId="0" fontId="2" fillId="0" borderId="0"/>
    <xf numFmtId="0" fontId="11" fillId="0" borderId="0"/>
    <xf numFmtId="0" fontId="2" fillId="0" borderId="0"/>
    <xf numFmtId="2" fontId="2" fillId="0" borderId="0"/>
    <xf numFmtId="0" fontId="175" fillId="0" borderId="0">
      <alignment vertical="center"/>
    </xf>
    <xf numFmtId="0" fontId="11" fillId="0" borderId="0"/>
    <xf numFmtId="0" fontId="11" fillId="0" borderId="0"/>
    <xf numFmtId="0" fontId="175" fillId="0" borderId="0">
      <alignment vertical="center"/>
    </xf>
    <xf numFmtId="0" fontId="175" fillId="0" borderId="0">
      <alignment vertical="center"/>
    </xf>
    <xf numFmtId="0" fontId="2" fillId="0" borderId="0"/>
    <xf numFmtId="0" fontId="3" fillId="0" borderId="0"/>
    <xf numFmtId="0" fontId="2" fillId="0" borderId="0"/>
    <xf numFmtId="0" fontId="11" fillId="0" borderId="0"/>
    <xf numFmtId="0" fontId="11" fillId="0" borderId="0"/>
    <xf numFmtId="275" fontId="173" fillId="0" borderId="26">
      <alignment horizontal="distributed" vertical="center"/>
    </xf>
    <xf numFmtId="0" fontId="17" fillId="0" borderId="0">
      <alignment vertical="center"/>
    </xf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182" fontId="2" fillId="0" borderId="0"/>
    <xf numFmtId="0" fontId="2" fillId="0" borderId="0"/>
    <xf numFmtId="0" fontId="2" fillId="0" borderId="0"/>
    <xf numFmtId="0" fontId="11" fillId="0" borderId="0"/>
    <xf numFmtId="0" fontId="2" fillId="0" borderId="26">
      <alignment vertical="center" wrapText="1"/>
    </xf>
    <xf numFmtId="0" fontId="11" fillId="0" borderId="1" applyNumberFormat="0" applyFill="0" applyProtection="0">
      <alignment vertical="center"/>
    </xf>
    <xf numFmtId="5" fontId="11" fillId="0" borderId="0" applyBorder="0"/>
    <xf numFmtId="0" fontId="13" fillId="0" borderId="6" applyNumberFormat="0" applyFont="0" applyFill="0" applyAlignment="0" applyProtection="0"/>
    <xf numFmtId="0" fontId="49" fillId="0" borderId="29">
      <alignment horizontal="center"/>
    </xf>
    <xf numFmtId="0" fontId="174" fillId="0" borderId="0" applyFont="0" applyFill="0" applyBorder="0" applyAlignment="0" applyProtection="0"/>
    <xf numFmtId="7" fontId="13" fillId="0" borderId="0" applyFont="0" applyFill="0" applyBorder="0" applyAlignment="0" applyProtection="0"/>
    <xf numFmtId="5" fontId="13" fillId="0" borderId="0" applyFont="0" applyFill="0" applyBorder="0" applyAlignment="0" applyProtection="0"/>
    <xf numFmtId="0" fontId="175" fillId="0" borderId="0">
      <alignment vertical="center"/>
    </xf>
    <xf numFmtId="186" fontId="2" fillId="0" borderId="0" applyNumberFormat="0" applyFont="0" applyFill="0" applyBorder="0" applyAlignment="0" applyProtection="0"/>
    <xf numFmtId="186" fontId="2" fillId="0" borderId="0" applyNumberFormat="0" applyFont="0" applyFill="0" applyBorder="0" applyAlignment="0" applyProtection="0"/>
    <xf numFmtId="0" fontId="2" fillId="0" borderId="0"/>
    <xf numFmtId="186" fontId="2" fillId="0" borderId="0" applyNumberFormat="0" applyFont="0" applyFill="0" applyBorder="0" applyAlignment="0" applyProtection="0"/>
    <xf numFmtId="288" fontId="68" fillId="0" borderId="0"/>
    <xf numFmtId="0" fontId="2" fillId="0" borderId="0"/>
  </cellStyleXfs>
  <cellXfs count="814">
    <xf numFmtId="0" fontId="0" fillId="0" borderId="0" xfId="0"/>
    <xf numFmtId="0" fontId="56" fillId="36" borderId="33" xfId="2167" applyFont="1" applyFill="1" applyBorder="1" applyAlignment="1">
      <alignment horizontal="center" vertical="center" shrinkToFit="1"/>
    </xf>
    <xf numFmtId="0" fontId="56" fillId="36" borderId="1" xfId="2156" applyFont="1" applyFill="1" applyBorder="1" applyAlignment="1">
      <alignment horizontal="center" vertical="center"/>
    </xf>
    <xf numFmtId="0" fontId="56" fillId="36" borderId="18" xfId="2167" applyFont="1" applyFill="1" applyBorder="1" applyAlignment="1">
      <alignment horizontal="center" vertical="center" shrinkToFit="1"/>
    </xf>
    <xf numFmtId="0" fontId="4" fillId="0" borderId="0" xfId="2167" applyFont="1" applyAlignment="1">
      <alignment vertical="center"/>
    </xf>
    <xf numFmtId="0" fontId="4" fillId="0" borderId="0" xfId="2167" applyFont="1" applyAlignment="1">
      <alignment horizontal="centerContinuous" vertical="center"/>
    </xf>
    <xf numFmtId="0" fontId="5" fillId="0" borderId="2" xfId="2167" applyFont="1" applyBorder="1" applyAlignment="1">
      <alignment vertical="center"/>
    </xf>
    <xf numFmtId="0" fontId="5" fillId="0" borderId="47" xfId="2167" applyFont="1" applyBorder="1" applyAlignment="1">
      <alignment vertical="center"/>
    </xf>
    <xf numFmtId="3" fontId="5" fillId="0" borderId="47" xfId="2167" applyNumberFormat="1" applyFont="1" applyBorder="1" applyAlignment="1">
      <alignment horizontal="center" vertical="center"/>
    </xf>
    <xf numFmtId="0" fontId="5" fillId="0" borderId="10" xfId="2167" applyFont="1" applyBorder="1" applyAlignment="1">
      <alignment horizontal="centerContinuous" vertical="center"/>
    </xf>
    <xf numFmtId="3" fontId="5" fillId="0" borderId="0" xfId="2167" applyNumberFormat="1" applyFont="1" applyAlignment="1">
      <alignment horizontal="centerContinuous" vertical="center"/>
    </xf>
    <xf numFmtId="3" fontId="5" fillId="0" borderId="42" xfId="2167" applyNumberFormat="1" applyFont="1" applyBorder="1" applyAlignment="1">
      <alignment horizontal="centerContinuous" vertical="center"/>
    </xf>
    <xf numFmtId="0" fontId="5" fillId="0" borderId="0" xfId="2167" applyFont="1" applyAlignment="1">
      <alignment vertical="center"/>
    </xf>
    <xf numFmtId="0" fontId="4" fillId="0" borderId="47" xfId="2167" applyFont="1" applyBorder="1" applyAlignment="1">
      <alignment vertical="center"/>
    </xf>
    <xf numFmtId="176" fontId="4" fillId="0" borderId="0" xfId="2104" applyFont="1" applyFill="1" applyAlignment="1">
      <alignment horizontal="center" vertical="center" shrinkToFit="1"/>
    </xf>
    <xf numFmtId="176" fontId="4" fillId="0" borderId="0" xfId="2104" applyFont="1" applyFill="1" applyAlignment="1">
      <alignment vertical="center"/>
    </xf>
    <xf numFmtId="176" fontId="5" fillId="0" borderId="0" xfId="2104" applyFont="1" applyFill="1" applyAlignment="1">
      <alignment vertical="center"/>
    </xf>
    <xf numFmtId="0" fontId="4" fillId="0" borderId="0" xfId="2167" applyFont="1" applyAlignment="1">
      <alignment vertical="center" shrinkToFit="1"/>
    </xf>
    <xf numFmtId="0" fontId="4" fillId="0" borderId="0" xfId="2167" applyFont="1" applyAlignment="1">
      <alignment horizontal="center" vertical="center" shrinkToFit="1"/>
    </xf>
    <xf numFmtId="0" fontId="4" fillId="0" borderId="0" xfId="2160" applyFont="1" applyAlignment="1">
      <alignment vertical="center"/>
    </xf>
    <xf numFmtId="3" fontId="4" fillId="0" borderId="0" xfId="2160" applyNumberFormat="1" applyFont="1" applyAlignment="1">
      <alignment vertical="center"/>
    </xf>
    <xf numFmtId="0" fontId="5" fillId="0" borderId="0" xfId="2160" applyFont="1" applyAlignment="1">
      <alignment vertical="center"/>
    </xf>
    <xf numFmtId="0" fontId="4" fillId="0" borderId="0" xfId="2160" applyFont="1" applyAlignment="1">
      <alignment horizontal="center" vertical="center"/>
    </xf>
    <xf numFmtId="190" fontId="4" fillId="0" borderId="0" xfId="2103" quotePrefix="1" applyNumberFormat="1" applyFont="1" applyFill="1" applyBorder="1" applyAlignment="1">
      <alignment horizontal="right" vertical="center"/>
    </xf>
    <xf numFmtId="194" fontId="4" fillId="0" borderId="0" xfId="2103" quotePrefix="1" applyNumberFormat="1" applyFont="1" applyFill="1" applyBorder="1" applyAlignment="1">
      <alignment horizontal="right" vertical="center"/>
    </xf>
    <xf numFmtId="3" fontId="5" fillId="0" borderId="47" xfId="2167" applyNumberFormat="1" applyFont="1" applyBorder="1" applyAlignment="1">
      <alignment vertical="center"/>
    </xf>
    <xf numFmtId="176" fontId="4" fillId="0" borderId="0" xfId="2104" applyFont="1" applyFill="1" applyAlignment="1">
      <alignment vertical="center" shrinkToFit="1"/>
    </xf>
    <xf numFmtId="0" fontId="17" fillId="0" borderId="0" xfId="2167" applyFont="1" applyAlignment="1">
      <alignment vertical="center"/>
    </xf>
    <xf numFmtId="0" fontId="4" fillId="0" borderId="47" xfId="2160" applyFont="1" applyBorder="1" applyAlignment="1">
      <alignment vertical="center"/>
    </xf>
    <xf numFmtId="3" fontId="4" fillId="0" borderId="47" xfId="2160" applyNumberFormat="1" applyFont="1" applyBorder="1" applyAlignment="1">
      <alignment vertical="center"/>
    </xf>
    <xf numFmtId="3" fontId="4" fillId="0" borderId="10" xfId="2160" applyNumberFormat="1" applyFont="1" applyBorder="1" applyAlignment="1">
      <alignment vertical="center"/>
    </xf>
    <xf numFmtId="0" fontId="18" fillId="0" borderId="0" xfId="2167" applyFont="1" applyAlignment="1">
      <alignment vertical="center"/>
    </xf>
    <xf numFmtId="0" fontId="8" fillId="0" borderId="0" xfId="2167" applyFont="1" applyAlignment="1">
      <alignment vertical="center"/>
    </xf>
    <xf numFmtId="3" fontId="8" fillId="0" borderId="1" xfId="2167" applyNumberFormat="1" applyFont="1" applyBorder="1" applyAlignment="1">
      <alignment vertical="center"/>
    </xf>
    <xf numFmtId="0" fontId="5" fillId="0" borderId="2" xfId="2156" applyFont="1" applyBorder="1" applyAlignment="1">
      <alignment horizontal="left"/>
    </xf>
    <xf numFmtId="0" fontId="4" fillId="0" borderId="47" xfId="2156" applyFont="1" applyBorder="1"/>
    <xf numFmtId="185" fontId="4" fillId="0" borderId="47" xfId="1730" applyNumberFormat="1" applyFont="1" applyFill="1" applyBorder="1"/>
    <xf numFmtId="186" fontId="4" fillId="0" borderId="47" xfId="1730" applyNumberFormat="1" applyFont="1" applyFill="1" applyBorder="1"/>
    <xf numFmtId="0" fontId="6" fillId="0" borderId="10" xfId="2156" applyFont="1" applyBorder="1" applyAlignment="1">
      <alignment horizontal="center"/>
    </xf>
    <xf numFmtId="0" fontId="4" fillId="0" borderId="0" xfId="2156" applyFont="1"/>
    <xf numFmtId="0" fontId="8" fillId="0" borderId="0" xfId="2156" applyFont="1" applyAlignment="1">
      <alignment vertical="center"/>
    </xf>
    <xf numFmtId="0" fontId="4" fillId="0" borderId="0" xfId="2156" applyFont="1" applyAlignment="1">
      <alignment vertical="center"/>
    </xf>
    <xf numFmtId="0" fontId="17" fillId="0" borderId="0" xfId="2156" applyFont="1" applyAlignment="1">
      <alignment vertical="center"/>
    </xf>
    <xf numFmtId="0" fontId="8" fillId="0" borderId="0" xfId="2156" applyFont="1" applyAlignment="1">
      <alignment horizontal="center" vertical="center"/>
    </xf>
    <xf numFmtId="0" fontId="8" fillId="0" borderId="0" xfId="2156" applyFont="1" applyAlignment="1">
      <alignment horizontal="centerContinuous" vertical="center"/>
    </xf>
    <xf numFmtId="185" fontId="8" fillId="0" borderId="0" xfId="1730" applyNumberFormat="1" applyFont="1" applyFill="1" applyAlignment="1">
      <alignment vertical="center"/>
    </xf>
    <xf numFmtId="186" fontId="8" fillId="0" borderId="0" xfId="1730" applyNumberFormat="1" applyFont="1" applyFill="1" applyAlignment="1">
      <alignment vertical="center"/>
    </xf>
    <xf numFmtId="0" fontId="8" fillId="0" borderId="47" xfId="2156" applyFont="1" applyBorder="1" applyAlignment="1">
      <alignment horizontal="center"/>
    </xf>
    <xf numFmtId="0" fontId="8" fillId="0" borderId="47" xfId="2156" applyFont="1" applyBorder="1"/>
    <xf numFmtId="0" fontId="56" fillId="0" borderId="47" xfId="2156" applyFont="1" applyBorder="1" applyAlignment="1">
      <alignment horizontal="center"/>
    </xf>
    <xf numFmtId="0" fontId="8" fillId="0" borderId="10" xfId="2156" applyFont="1" applyBorder="1"/>
    <xf numFmtId="0" fontId="8" fillId="0" borderId="0" xfId="2156" applyFont="1"/>
    <xf numFmtId="0" fontId="8" fillId="0" borderId="57" xfId="2156" quotePrefix="1" applyFont="1" applyBorder="1" applyAlignment="1">
      <alignment horizontal="left" vertical="center"/>
    </xf>
    <xf numFmtId="0" fontId="8" fillId="0" borderId="59" xfId="2156" applyFont="1" applyBorder="1" applyAlignment="1">
      <alignment horizontal="center" vertical="center"/>
    </xf>
    <xf numFmtId="0" fontId="8" fillId="0" borderId="59" xfId="2156" applyFont="1" applyBorder="1" applyAlignment="1">
      <alignment vertical="center"/>
    </xf>
    <xf numFmtId="0" fontId="56" fillId="0" borderId="59" xfId="2156" applyFont="1" applyBorder="1" applyAlignment="1">
      <alignment horizontal="center" vertical="center"/>
    </xf>
    <xf numFmtId="0" fontId="8" fillId="0" borderId="56" xfId="2156" applyFont="1" applyBorder="1" applyAlignment="1">
      <alignment vertical="center"/>
    </xf>
    <xf numFmtId="0" fontId="8" fillId="0" borderId="59" xfId="2167" applyFont="1" applyBorder="1" applyAlignment="1">
      <alignment horizontal="centerContinuous" vertical="center"/>
    </xf>
    <xf numFmtId="0" fontId="8" fillId="0" borderId="0" xfId="2167" applyFont="1" applyAlignment="1">
      <alignment horizontal="centerContinuous" vertical="center"/>
    </xf>
    <xf numFmtId="0" fontId="8" fillId="0" borderId="0" xfId="2167" applyFont="1" applyAlignment="1">
      <alignment horizontal="center" vertical="center"/>
    </xf>
    <xf numFmtId="3" fontId="8" fillId="0" borderId="0" xfId="2167" applyNumberFormat="1" applyFont="1" applyAlignment="1">
      <alignment horizontal="center" vertical="center"/>
    </xf>
    <xf numFmtId="0" fontId="57" fillId="0" borderId="0" xfId="2167" applyFont="1" applyAlignment="1">
      <alignment vertical="center"/>
    </xf>
    <xf numFmtId="0" fontId="8" fillId="0" borderId="57" xfId="2167" applyFont="1" applyBorder="1" applyAlignment="1">
      <alignment vertical="center"/>
    </xf>
    <xf numFmtId="0" fontId="8" fillId="0" borderId="59" xfId="2167" applyFont="1" applyBorder="1" applyAlignment="1">
      <alignment vertical="center"/>
    </xf>
    <xf numFmtId="3" fontId="8" fillId="0" borderId="59" xfId="2167" applyNumberFormat="1" applyFont="1" applyBorder="1" applyAlignment="1">
      <alignment horizontal="center" vertical="center"/>
    </xf>
    <xf numFmtId="0" fontId="8" fillId="0" borderId="56" xfId="2167" applyFont="1" applyBorder="1" applyAlignment="1">
      <alignment horizontal="centerContinuous" vertical="center"/>
    </xf>
    <xf numFmtId="0" fontId="8" fillId="0" borderId="23" xfId="2167" applyFont="1" applyBorder="1" applyAlignment="1">
      <alignment horizontal="centerContinuous" vertical="center"/>
    </xf>
    <xf numFmtId="0" fontId="8" fillId="0" borderId="1" xfId="2167" applyFont="1" applyBorder="1" applyAlignment="1">
      <alignment horizontal="center" vertical="center"/>
    </xf>
    <xf numFmtId="3" fontId="8" fillId="0" borderId="1" xfId="2167" applyNumberFormat="1" applyFont="1" applyBorder="1" applyAlignment="1">
      <alignment horizontal="center" vertical="center"/>
    </xf>
    <xf numFmtId="3" fontId="8" fillId="0" borderId="1" xfId="2167" applyNumberFormat="1" applyFont="1" applyBorder="1" applyAlignment="1">
      <alignment vertical="center" shrinkToFit="1"/>
    </xf>
    <xf numFmtId="0" fontId="8" fillId="0" borderId="61" xfId="2167" applyFont="1" applyBorder="1" applyAlignment="1">
      <alignment horizontal="centerContinuous" vertical="center"/>
    </xf>
    <xf numFmtId="0" fontId="8" fillId="0" borderId="47" xfId="2167" applyFont="1" applyBorder="1" applyAlignment="1">
      <alignment vertical="center"/>
    </xf>
    <xf numFmtId="3" fontId="8" fillId="0" borderId="0" xfId="2167" applyNumberFormat="1" applyFont="1" applyAlignment="1">
      <alignment horizontal="centerContinuous" vertical="center"/>
    </xf>
    <xf numFmtId="3" fontId="8" fillId="0" borderId="42" xfId="2167" applyNumberFormat="1" applyFont="1" applyBorder="1" applyAlignment="1">
      <alignment horizontal="centerContinuous" vertical="center"/>
    </xf>
    <xf numFmtId="0" fontId="4" fillId="0" borderId="0" xfId="2163" applyFont="1" applyAlignment="1">
      <alignment vertical="center"/>
    </xf>
    <xf numFmtId="41" fontId="8" fillId="0" borderId="0" xfId="1732" applyFont="1" applyFill="1" applyAlignment="1">
      <alignment horizontal="center" vertical="center" shrinkToFit="1"/>
    </xf>
    <xf numFmtId="0" fontId="8" fillId="0" borderId="0" xfId="2167" applyFont="1" applyAlignment="1">
      <alignment vertical="center" shrinkToFit="1"/>
    </xf>
    <xf numFmtId="3" fontId="8" fillId="0" borderId="47" xfId="2167" applyNumberFormat="1" applyFont="1" applyBorder="1" applyAlignment="1">
      <alignment horizontal="center" vertical="center"/>
    </xf>
    <xf numFmtId="182" fontId="4" fillId="0" borderId="0" xfId="2165" applyFont="1" applyAlignment="1">
      <alignment vertical="center"/>
    </xf>
    <xf numFmtId="0" fontId="11" fillId="0" borderId="0" xfId="2163" applyAlignment="1">
      <alignment vertical="center"/>
    </xf>
    <xf numFmtId="0" fontId="8" fillId="0" borderId="0" xfId="2167" applyFont="1" applyAlignment="1">
      <alignment horizontal="center" vertical="center" shrinkToFit="1"/>
    </xf>
    <xf numFmtId="0" fontId="8" fillId="0" borderId="0" xfId="2158" applyFont="1"/>
    <xf numFmtId="0" fontId="4" fillId="0" borderId="0" xfId="2158" applyFont="1"/>
    <xf numFmtId="0" fontId="5" fillId="0" borderId="60" xfId="2158" applyFont="1" applyBorder="1" applyAlignment="1">
      <alignment horizontal="left" vertical="center"/>
    </xf>
    <xf numFmtId="0" fontId="56" fillId="0" borderId="0" xfId="2158" applyFont="1" applyAlignment="1">
      <alignment horizontal="left"/>
    </xf>
    <xf numFmtId="0" fontId="8" fillId="0" borderId="0" xfId="2158" applyFont="1" applyAlignment="1">
      <alignment horizontal="centerContinuous"/>
    </xf>
    <xf numFmtId="0" fontId="56" fillId="0" borderId="0" xfId="2158" applyFont="1" applyAlignment="1">
      <alignment horizontal="centerContinuous"/>
    </xf>
    <xf numFmtId="0" fontId="56" fillId="0" borderId="0" xfId="2158" applyFont="1"/>
    <xf numFmtId="0" fontId="56" fillId="0" borderId="60" xfId="2158" applyFont="1" applyBorder="1"/>
    <xf numFmtId="0" fontId="8" fillId="0" borderId="0" xfId="2158" applyFont="1" applyAlignment="1">
      <alignment horizontal="right"/>
    </xf>
    <xf numFmtId="256" fontId="8" fillId="0" borderId="0" xfId="2158" applyNumberFormat="1" applyFont="1"/>
    <xf numFmtId="0" fontId="80" fillId="0" borderId="0" xfId="2158" applyFont="1"/>
    <xf numFmtId="0" fontId="56" fillId="0" borderId="42" xfId="2158" applyFont="1" applyBorder="1"/>
    <xf numFmtId="0" fontId="8" fillId="0" borderId="60" xfId="2158" applyFont="1" applyBorder="1"/>
    <xf numFmtId="0" fontId="8" fillId="0" borderId="0" xfId="2158" applyFont="1" applyAlignment="1">
      <alignment vertical="center"/>
    </xf>
    <xf numFmtId="0" fontId="8" fillId="0" borderId="42" xfId="2158" applyFont="1" applyBorder="1"/>
    <xf numFmtId="0" fontId="8" fillId="0" borderId="60" xfId="2158" applyFont="1" applyBorder="1" applyAlignment="1">
      <alignment horizontal="centerContinuous"/>
    </xf>
    <xf numFmtId="0" fontId="8" fillId="0" borderId="0" xfId="2105" applyNumberFormat="1" applyFont="1" applyBorder="1" applyAlignment="1">
      <alignment vertical="center"/>
    </xf>
    <xf numFmtId="0" fontId="8" fillId="0" borderId="0" xfId="2158" applyFont="1" applyAlignment="1">
      <alignment horizontal="center"/>
    </xf>
    <xf numFmtId="186" fontId="8" fillId="0" borderId="0" xfId="1731" applyFont="1" applyBorder="1" applyAlignment="1">
      <alignment horizontal="center"/>
    </xf>
    <xf numFmtId="256" fontId="5" fillId="0" borderId="0" xfId="2158" applyNumberFormat="1" applyFont="1" applyAlignment="1">
      <alignment horizontal="right" vertical="center"/>
    </xf>
    <xf numFmtId="0" fontId="5" fillId="0" borderId="0" xfId="2158" applyFont="1" applyAlignment="1">
      <alignment vertical="center"/>
    </xf>
    <xf numFmtId="0" fontId="56" fillId="36" borderId="1" xfId="2167" applyFont="1" applyFill="1" applyBorder="1" applyAlignment="1">
      <alignment horizontal="centerContinuous" vertical="center"/>
    </xf>
    <xf numFmtId="0" fontId="56" fillId="36" borderId="1" xfId="2167" applyFont="1" applyFill="1" applyBorder="1" applyAlignment="1">
      <alignment horizontal="center" vertical="center"/>
    </xf>
    <xf numFmtId="0" fontId="56" fillId="36" borderId="61" xfId="2163" applyFont="1" applyFill="1" applyBorder="1" applyAlignment="1">
      <alignment horizontal="centerContinuous" vertical="center"/>
    </xf>
    <xf numFmtId="0" fontId="56" fillId="36" borderId="23" xfId="2167" applyFont="1" applyFill="1" applyBorder="1" applyAlignment="1">
      <alignment horizontal="centerContinuous" vertical="center" shrinkToFit="1"/>
    </xf>
    <xf numFmtId="0" fontId="56" fillId="36" borderId="1" xfId="2167" applyFont="1" applyFill="1" applyBorder="1" applyAlignment="1">
      <alignment horizontal="center" vertical="center" shrinkToFit="1"/>
    </xf>
    <xf numFmtId="0" fontId="56" fillId="36" borderId="18" xfId="2156" applyFont="1" applyFill="1" applyBorder="1" applyAlignment="1">
      <alignment horizontal="center" vertical="center"/>
    </xf>
    <xf numFmtId="186" fontId="56" fillId="36" borderId="1" xfId="1730" applyNumberFormat="1" applyFont="1" applyFill="1" applyBorder="1" applyAlignment="1">
      <alignment horizontal="centerContinuous" vertical="center"/>
    </xf>
    <xf numFmtId="0" fontId="56" fillId="36" borderId="33" xfId="2156" applyFont="1" applyFill="1" applyBorder="1" applyAlignment="1">
      <alignment horizontal="center" vertical="center"/>
    </xf>
    <xf numFmtId="186" fontId="56" fillId="36" borderId="1" xfId="1730" applyNumberFormat="1" applyFont="1" applyFill="1" applyBorder="1" applyAlignment="1">
      <alignment horizontal="center" vertical="center"/>
    </xf>
    <xf numFmtId="186" fontId="56" fillId="36" borderId="1" xfId="1730" quotePrefix="1" applyNumberFormat="1" applyFont="1" applyFill="1" applyBorder="1" applyAlignment="1">
      <alignment horizontal="center" vertical="center"/>
    </xf>
    <xf numFmtId="0" fontId="56" fillId="36" borderId="2" xfId="2156" applyFont="1" applyFill="1" applyBorder="1" applyAlignment="1">
      <alignment horizontal="center" vertical="center"/>
    </xf>
    <xf numFmtId="0" fontId="56" fillId="36" borderId="57" xfId="2156" applyFont="1" applyFill="1" applyBorder="1" applyAlignment="1">
      <alignment horizontal="center" vertical="center"/>
    </xf>
    <xf numFmtId="0" fontId="56" fillId="36" borderId="2" xfId="2158" applyFont="1" applyFill="1" applyBorder="1" applyAlignment="1">
      <alignment horizontal="left" vertical="center"/>
    </xf>
    <xf numFmtId="0" fontId="56" fillId="36" borderId="47" xfId="2158" applyFont="1" applyFill="1" applyBorder="1" applyAlignment="1">
      <alignment vertical="center"/>
    </xf>
    <xf numFmtId="0" fontId="56" fillId="36" borderId="10" xfId="2158" applyFont="1" applyFill="1" applyBorder="1" applyAlignment="1">
      <alignment vertical="center"/>
    </xf>
    <xf numFmtId="0" fontId="56" fillId="36" borderId="10" xfId="2158" applyFont="1" applyFill="1" applyBorder="1" applyAlignment="1">
      <alignment horizontal="center" vertical="center" wrapText="1"/>
    </xf>
    <xf numFmtId="0" fontId="56" fillId="36" borderId="57" xfId="2158" applyFont="1" applyFill="1" applyBorder="1" applyAlignment="1">
      <alignment horizontal="left" vertical="center"/>
    </xf>
    <xf numFmtId="0" fontId="56" fillId="36" borderId="59" xfId="2158" applyFont="1" applyFill="1" applyBorder="1" applyAlignment="1">
      <alignment vertical="center"/>
    </xf>
    <xf numFmtId="0" fontId="56" fillId="36" borderId="56" xfId="2158" applyFont="1" applyFill="1" applyBorder="1" applyAlignment="1">
      <alignment horizontal="center" vertical="center"/>
    </xf>
    <xf numFmtId="0" fontId="56" fillId="36" borderId="56" xfId="2158" applyFont="1" applyFill="1" applyBorder="1" applyAlignment="1">
      <alignment vertical="center"/>
    </xf>
    <xf numFmtId="184" fontId="17" fillId="0" borderId="0" xfId="2167" applyNumberFormat="1" applyFont="1" applyAlignment="1">
      <alignment vertical="center"/>
    </xf>
    <xf numFmtId="0" fontId="17" fillId="0" borderId="0" xfId="2163" applyFont="1" applyAlignment="1">
      <alignment vertical="center"/>
    </xf>
    <xf numFmtId="0" fontId="17" fillId="0" borderId="0" xfId="2163" applyFont="1" applyAlignment="1">
      <alignment horizontal="center" vertical="center"/>
    </xf>
    <xf numFmtId="179" fontId="17" fillId="0" borderId="0" xfId="2163" applyNumberFormat="1" applyFont="1" applyAlignment="1">
      <alignment horizontal="center" vertical="center"/>
    </xf>
    <xf numFmtId="182" fontId="17" fillId="0" borderId="0" xfId="2165" applyFont="1" applyAlignment="1">
      <alignment vertical="center"/>
    </xf>
    <xf numFmtId="0" fontId="104" fillId="0" borderId="0" xfId="2156" applyFont="1" applyAlignment="1">
      <alignment horizontal="center" vertical="center"/>
    </xf>
    <xf numFmtId="0" fontId="17" fillId="0" borderId="0" xfId="2163" applyFont="1" applyAlignment="1">
      <alignment horizontal="left" vertical="center"/>
    </xf>
    <xf numFmtId="184" fontId="17" fillId="0" borderId="0" xfId="2168" applyNumberFormat="1" applyFont="1" applyAlignment="1">
      <alignment vertical="center"/>
    </xf>
    <xf numFmtId="41" fontId="17" fillId="0" borderId="0" xfId="1732" applyFont="1" applyFill="1" applyBorder="1" applyAlignment="1">
      <alignment horizontal="center" vertical="center"/>
    </xf>
    <xf numFmtId="182" fontId="17" fillId="0" borderId="0" xfId="2165" applyFont="1" applyAlignment="1">
      <alignment horizontal="right" vertical="center"/>
    </xf>
    <xf numFmtId="2" fontId="17" fillId="0" borderId="0" xfId="2165" applyNumberFormat="1" applyFont="1" applyAlignment="1">
      <alignment horizontal="left" vertical="center"/>
    </xf>
    <xf numFmtId="185" fontId="56" fillId="36" borderId="1" xfId="1730" applyNumberFormat="1" applyFont="1" applyFill="1" applyBorder="1" applyAlignment="1">
      <alignment horizontal="center" vertical="center"/>
    </xf>
    <xf numFmtId="0" fontId="50" fillId="0" borderId="0" xfId="2167" applyFont="1" applyAlignment="1">
      <alignment vertical="center" shrinkToFit="1"/>
    </xf>
    <xf numFmtId="0" fontId="17" fillId="0" borderId="0" xfId="2167" applyFont="1" applyAlignment="1">
      <alignment vertical="center" shrinkToFit="1"/>
    </xf>
    <xf numFmtId="176" fontId="17" fillId="0" borderId="0" xfId="2104" applyFont="1" applyFill="1" applyAlignment="1">
      <alignment vertical="center"/>
    </xf>
    <xf numFmtId="4" fontId="17" fillId="0" borderId="0" xfId="2167" applyNumberFormat="1" applyFont="1" applyAlignment="1">
      <alignment vertical="center"/>
    </xf>
    <xf numFmtId="0" fontId="8" fillId="0" borderId="56" xfId="2167" applyFont="1" applyBorder="1" applyAlignment="1">
      <alignment vertical="center"/>
    </xf>
    <xf numFmtId="0" fontId="8" fillId="0" borderId="33" xfId="2167" applyFont="1" applyBorder="1" applyAlignment="1">
      <alignment horizontal="center" vertical="center"/>
    </xf>
    <xf numFmtId="3" fontId="8" fillId="0" borderId="33" xfId="2167" applyNumberFormat="1" applyFont="1" applyBorder="1" applyAlignment="1">
      <alignment vertical="center" shrinkToFit="1"/>
    </xf>
    <xf numFmtId="287" fontId="8" fillId="0" borderId="0" xfId="2138" applyNumberFormat="1" applyFont="1" applyAlignment="1">
      <alignment vertical="center"/>
    </xf>
    <xf numFmtId="41" fontId="8" fillId="0" borderId="0" xfId="2138" applyNumberFormat="1" applyFont="1" applyAlignment="1">
      <alignment vertical="center"/>
    </xf>
    <xf numFmtId="0" fontId="175" fillId="0" borderId="0" xfId="2177">
      <alignment vertical="center"/>
    </xf>
    <xf numFmtId="0" fontId="17" fillId="0" borderId="61" xfId="2138" applyFont="1" applyBorder="1" applyAlignment="1">
      <alignment horizontal="left" vertical="center"/>
    </xf>
    <xf numFmtId="179" fontId="17" fillId="0" borderId="17" xfId="2138" applyNumberFormat="1" applyFont="1" applyBorder="1" applyAlignment="1">
      <alignment horizontal="center" vertical="center"/>
    </xf>
    <xf numFmtId="0" fontId="17" fillId="0" borderId="17" xfId="2138" applyFont="1" applyBorder="1" applyAlignment="1">
      <alignment horizontal="center" vertical="center"/>
    </xf>
    <xf numFmtId="0" fontId="17" fillId="0" borderId="23" xfId="2138" applyFont="1" applyBorder="1" applyAlignment="1">
      <alignment horizontal="center" vertical="center"/>
    </xf>
    <xf numFmtId="182" fontId="17" fillId="0" borderId="2" xfId="2165" applyFont="1" applyBorder="1" applyAlignment="1">
      <alignment vertical="center"/>
    </xf>
    <xf numFmtId="182" fontId="17" fillId="0" borderId="10" xfId="2165" applyFont="1" applyBorder="1" applyAlignment="1">
      <alignment vertical="center"/>
    </xf>
    <xf numFmtId="0" fontId="17" fillId="0" borderId="0" xfId="2138" applyFont="1"/>
    <xf numFmtId="0" fontId="17" fillId="0" borderId="1" xfId="2138" applyFont="1" applyBorder="1" applyAlignment="1">
      <alignment horizontal="center" vertical="center"/>
    </xf>
    <xf numFmtId="0" fontId="17" fillId="0" borderId="61" xfId="2138" applyFont="1" applyBorder="1" applyAlignment="1">
      <alignment horizontal="center" vertical="center"/>
    </xf>
    <xf numFmtId="182" fontId="17" fillId="0" borderId="60" xfId="2165" applyFont="1" applyBorder="1" applyAlignment="1">
      <alignment vertical="center"/>
    </xf>
    <xf numFmtId="182" fontId="17" fillId="0" borderId="42" xfId="2165" applyFont="1" applyBorder="1" applyAlignment="1">
      <alignment vertical="center"/>
    </xf>
    <xf numFmtId="0" fontId="17" fillId="0" borderId="2" xfId="2138" applyFont="1" applyBorder="1" applyAlignment="1">
      <alignment horizontal="left" vertical="center"/>
    </xf>
    <xf numFmtId="0" fontId="17" fillId="0" borderId="47" xfId="2138" applyFont="1" applyBorder="1" applyAlignment="1">
      <alignment horizontal="left" vertical="center"/>
    </xf>
    <xf numFmtId="0" fontId="17" fillId="0" borderId="47" xfId="2138" applyFont="1" applyBorder="1" applyAlignment="1">
      <alignment horizontal="center" vertical="center"/>
    </xf>
    <xf numFmtId="41" fontId="17" fillId="0" borderId="47" xfId="2178" applyNumberFormat="1" applyFont="1" applyFill="1" applyBorder="1" applyAlignment="1">
      <alignment horizontal="center" vertical="center"/>
    </xf>
    <xf numFmtId="179" fontId="17" fillId="0" borderId="1" xfId="2138" applyNumberFormat="1" applyFont="1" applyBorder="1" applyAlignment="1">
      <alignment horizontal="center" vertical="center"/>
    </xf>
    <xf numFmtId="179" fontId="17" fillId="0" borderId="61" xfId="2138" applyNumberFormat="1" applyFont="1" applyBorder="1" applyAlignment="1">
      <alignment horizontal="center" vertical="center"/>
    </xf>
    <xf numFmtId="0" fontId="17" fillId="0" borderId="0" xfId="2138" applyFont="1" applyAlignment="1">
      <alignment vertical="center"/>
    </xf>
    <xf numFmtId="2" fontId="17" fillId="0" borderId="17" xfId="2138" applyNumberFormat="1" applyFont="1" applyBorder="1" applyAlignment="1">
      <alignment horizontal="center" vertical="center"/>
    </xf>
    <xf numFmtId="284" fontId="17" fillId="0" borderId="17" xfId="2138" applyNumberFormat="1" applyFont="1" applyBorder="1" applyAlignment="1">
      <alignment horizontal="center" vertical="center"/>
    </xf>
    <xf numFmtId="0" fontId="17" fillId="0" borderId="57" xfId="2138" applyFont="1" applyBorder="1" applyAlignment="1">
      <alignment vertical="center"/>
    </xf>
    <xf numFmtId="182" fontId="17" fillId="0" borderId="56" xfId="2165" applyFont="1" applyBorder="1" applyAlignment="1">
      <alignment vertical="center"/>
    </xf>
    <xf numFmtId="184" fontId="17" fillId="0" borderId="17" xfId="2138" applyNumberFormat="1" applyFont="1" applyBorder="1" applyAlignment="1">
      <alignment horizontal="center" vertical="center"/>
    </xf>
    <xf numFmtId="0" fontId="17" fillId="0" borderId="17" xfId="2138" applyFont="1" applyBorder="1" applyAlignment="1">
      <alignment horizontal="left" vertical="center"/>
    </xf>
    <xf numFmtId="41" fontId="17" fillId="0" borderId="17" xfId="2178" applyNumberFormat="1" applyFont="1" applyFill="1" applyBorder="1" applyAlignment="1">
      <alignment horizontal="center" vertical="center"/>
    </xf>
    <xf numFmtId="0" fontId="17" fillId="0" borderId="1" xfId="2138" applyFont="1" applyBorder="1" applyAlignment="1">
      <alignment horizontal="left" vertical="center"/>
    </xf>
    <xf numFmtId="182" fontId="17" fillId="0" borderId="17" xfId="2165" applyFont="1" applyBorder="1" applyAlignment="1">
      <alignment horizontal="right" vertical="center"/>
    </xf>
    <xf numFmtId="2" fontId="17" fillId="0" borderId="23" xfId="2165" applyNumberFormat="1" applyFont="1" applyBorder="1" applyAlignment="1">
      <alignment horizontal="left" vertical="center"/>
    </xf>
    <xf numFmtId="284" fontId="17" fillId="0" borderId="1" xfId="2165" applyNumberFormat="1" applyFont="1" applyBorder="1" applyAlignment="1">
      <alignment horizontal="center" vertical="center"/>
    </xf>
    <xf numFmtId="182" fontId="17" fillId="0" borderId="59" xfId="2165" applyFont="1" applyBorder="1" applyAlignment="1">
      <alignment vertical="center"/>
    </xf>
    <xf numFmtId="182" fontId="17" fillId="0" borderId="61" xfId="2165" applyFont="1" applyBorder="1" applyAlignment="1">
      <alignment horizontal="right" vertical="center"/>
    </xf>
    <xf numFmtId="3" fontId="8" fillId="0" borderId="33" xfId="1711" applyNumberFormat="1" applyFont="1" applyFill="1" applyBorder="1" applyAlignment="1">
      <alignment vertical="center" shrinkToFit="1"/>
    </xf>
    <xf numFmtId="3" fontId="8" fillId="0" borderId="33" xfId="1711" applyNumberFormat="1" applyFont="1" applyFill="1" applyBorder="1" applyAlignment="1">
      <alignment horizontal="centerContinuous" vertical="center"/>
    </xf>
    <xf numFmtId="3" fontId="8" fillId="0" borderId="1" xfId="1711" applyNumberFormat="1" applyFont="1" applyFill="1" applyBorder="1" applyAlignment="1">
      <alignment horizontal="centerContinuous" vertical="center"/>
    </xf>
    <xf numFmtId="176" fontId="176" fillId="0" borderId="0" xfId="2104" applyFont="1" applyFill="1" applyAlignment="1">
      <alignment vertical="center"/>
    </xf>
    <xf numFmtId="0" fontId="176" fillId="0" borderId="0" xfId="2167" applyFont="1" applyAlignment="1">
      <alignment vertical="center"/>
    </xf>
    <xf numFmtId="0" fontId="56" fillId="0" borderId="1" xfId="2161" applyFont="1" applyBorder="1" applyAlignment="1">
      <alignment horizontal="center" vertical="center"/>
    </xf>
    <xf numFmtId="185" fontId="56" fillId="0" borderId="1" xfId="1730" applyNumberFormat="1" applyFont="1" applyFill="1" applyBorder="1" applyAlignment="1">
      <alignment horizontal="center" vertical="center"/>
    </xf>
    <xf numFmtId="0" fontId="8" fillId="0" borderId="1" xfId="2161" applyFont="1" applyBorder="1" applyAlignment="1">
      <alignment horizontal="left" vertical="center"/>
    </xf>
    <xf numFmtId="0" fontId="8" fillId="0" borderId="1" xfId="2156" applyFont="1" applyBorder="1" applyAlignment="1">
      <alignment vertical="center"/>
    </xf>
    <xf numFmtId="0" fontId="8" fillId="0" borderId="1" xfId="2156" applyFont="1" applyBorder="1" applyAlignment="1">
      <alignment horizontal="center" vertical="center"/>
    </xf>
    <xf numFmtId="0" fontId="8" fillId="0" borderId="57" xfId="2167" applyFont="1" applyBorder="1" applyAlignment="1">
      <alignment horizontal="center" vertical="center"/>
    </xf>
    <xf numFmtId="0" fontId="177" fillId="0" borderId="1" xfId="173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0" fillId="0" borderId="60" xfId="2167" applyFont="1" applyBorder="1" applyAlignment="1">
      <alignment horizontal="center" vertical="center"/>
    </xf>
    <xf numFmtId="41" fontId="56" fillId="0" borderId="33" xfId="1711" applyNumberFormat="1" applyFont="1" applyFill="1" applyBorder="1" applyAlignment="1">
      <alignment horizontal="center" vertical="center"/>
    </xf>
    <xf numFmtId="41" fontId="56" fillId="0" borderId="33" xfId="1711" quotePrefix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33" xfId="0" applyNumberFormat="1" applyFont="1" applyBorder="1" applyAlignment="1">
      <alignment horizontal="center" vertical="center"/>
    </xf>
    <xf numFmtId="287" fontId="8" fillId="0" borderId="1" xfId="2156" applyNumberFormat="1" applyFont="1" applyBorder="1" applyAlignment="1">
      <alignment vertical="center"/>
    </xf>
    <xf numFmtId="0" fontId="8" fillId="0" borderId="57" xfId="0" applyFont="1" applyBorder="1" applyAlignment="1">
      <alignment horizontal="left" vertical="center"/>
    </xf>
    <xf numFmtId="0" fontId="56" fillId="36" borderId="2" xfId="2166" applyFont="1" applyFill="1" applyBorder="1" applyAlignment="1">
      <alignment horizontal="center" vertical="center"/>
    </xf>
    <xf numFmtId="0" fontId="56" fillId="36" borderId="18" xfId="2166" applyFont="1" applyFill="1" applyBorder="1" applyAlignment="1">
      <alignment horizontal="center" vertical="center"/>
    </xf>
    <xf numFmtId="0" fontId="56" fillId="36" borderId="33" xfId="2166" applyFont="1" applyFill="1" applyBorder="1" applyAlignment="1">
      <alignment horizontal="center" vertical="center"/>
    </xf>
    <xf numFmtId="0" fontId="56" fillId="36" borderId="1" xfId="2166" applyFont="1" applyFill="1" applyBorder="1" applyAlignment="1">
      <alignment horizontal="center" vertical="center"/>
    </xf>
    <xf numFmtId="0" fontId="56" fillId="0" borderId="2" xfId="2156" applyFont="1" applyBorder="1" applyAlignment="1">
      <alignment horizontal="left"/>
    </xf>
    <xf numFmtId="41" fontId="8" fillId="0" borderId="1" xfId="1722" applyFont="1" applyFill="1" applyBorder="1" applyAlignment="1">
      <alignment horizontal="center" vertical="center"/>
    </xf>
    <xf numFmtId="178" fontId="177" fillId="0" borderId="1" xfId="1711" applyFont="1" applyBorder="1" applyAlignment="1">
      <alignment vertical="center"/>
    </xf>
    <xf numFmtId="178" fontId="8" fillId="19" borderId="1" xfId="1711" applyFont="1" applyFill="1" applyBorder="1" applyAlignment="1">
      <alignment vertical="center" wrapText="1"/>
    </xf>
    <xf numFmtId="287" fontId="56" fillId="19" borderId="33" xfId="2156" applyNumberFormat="1" applyFont="1" applyFill="1" applyBorder="1" applyAlignment="1">
      <alignment horizontal="center" vertical="center"/>
    </xf>
    <xf numFmtId="287" fontId="56" fillId="19" borderId="1" xfId="2156" applyNumberFormat="1" applyFont="1" applyFill="1" applyBorder="1" applyAlignment="1">
      <alignment horizontal="center" vertical="center"/>
    </xf>
    <xf numFmtId="287" fontId="8" fillId="0" borderId="33" xfId="2153" applyNumberFormat="1" applyFont="1" applyBorder="1" applyAlignment="1">
      <alignment horizontal="right" vertical="center"/>
    </xf>
    <xf numFmtId="186" fontId="5" fillId="0" borderId="47" xfId="1730" applyNumberFormat="1" applyFont="1" applyFill="1" applyBorder="1" applyAlignment="1">
      <alignment horizontal="left"/>
    </xf>
    <xf numFmtId="0" fontId="8" fillId="0" borderId="60" xfId="2156" applyFont="1" applyBorder="1" applyAlignment="1">
      <alignment vertical="center"/>
    </xf>
    <xf numFmtId="186" fontId="8" fillId="0" borderId="0" xfId="1730" applyNumberFormat="1" applyFont="1" applyFill="1" applyBorder="1" applyAlignment="1">
      <alignment vertical="center"/>
    </xf>
    <xf numFmtId="0" fontId="177" fillId="0" borderId="42" xfId="2156" applyFont="1" applyBorder="1" applyAlignment="1">
      <alignment horizontal="center" vertical="center"/>
    </xf>
    <xf numFmtId="0" fontId="56" fillId="0" borderId="57" xfId="2167" applyFont="1" applyBorder="1" applyAlignment="1">
      <alignment horizontal="right" vertical="center"/>
    </xf>
    <xf numFmtId="3" fontId="56" fillId="0" borderId="59" xfId="2167" applyNumberFormat="1" applyFont="1" applyBorder="1" applyAlignment="1">
      <alignment vertical="center"/>
    </xf>
    <xf numFmtId="0" fontId="56" fillId="0" borderId="59" xfId="2167" applyFont="1" applyBorder="1" applyAlignment="1">
      <alignment vertical="center"/>
    </xf>
    <xf numFmtId="186" fontId="8" fillId="0" borderId="59" xfId="1730" applyNumberFormat="1" applyFont="1" applyFill="1" applyBorder="1" applyAlignment="1">
      <alignment vertical="center"/>
    </xf>
    <xf numFmtId="0" fontId="177" fillId="0" borderId="56" xfId="2156" applyFont="1" applyBorder="1" applyAlignment="1">
      <alignment horizontal="center" vertical="center"/>
    </xf>
    <xf numFmtId="3" fontId="8" fillId="0" borderId="33" xfId="2167" applyNumberFormat="1" applyFont="1" applyBorder="1" applyAlignment="1">
      <alignment horizontal="center" vertical="center"/>
    </xf>
    <xf numFmtId="41" fontId="8" fillId="0" borderId="33" xfId="1711" applyNumberFormat="1" applyFont="1" applyBorder="1" applyAlignment="1">
      <alignment vertical="center"/>
    </xf>
    <xf numFmtId="185" fontId="177" fillId="0" borderId="1" xfId="1730" applyNumberFormat="1" applyFont="1" applyFill="1" applyBorder="1" applyAlignment="1">
      <alignment horizontal="center" vertical="center"/>
    </xf>
    <xf numFmtId="0" fontId="177" fillId="0" borderId="1" xfId="2156" applyFont="1" applyBorder="1" applyAlignment="1">
      <alignment horizontal="center" vertical="center"/>
    </xf>
    <xf numFmtId="41" fontId="8" fillId="0" borderId="1" xfId="1711" applyNumberFormat="1" applyFont="1" applyBorder="1" applyAlignment="1">
      <alignment vertical="center"/>
    </xf>
    <xf numFmtId="186" fontId="177" fillId="0" borderId="1" xfId="1730" applyNumberFormat="1" applyFont="1" applyFill="1" applyBorder="1" applyAlignment="1">
      <alignment vertical="center"/>
    </xf>
    <xf numFmtId="0" fontId="8" fillId="0" borderId="1" xfId="2152" applyFont="1" applyBorder="1" applyAlignment="1">
      <alignment horizontal="center" vertical="center"/>
    </xf>
    <xf numFmtId="41" fontId="177" fillId="0" borderId="1" xfId="0" applyNumberFormat="1" applyFont="1" applyBorder="1" applyAlignment="1">
      <alignment horizontal="center" vertical="center"/>
    </xf>
    <xf numFmtId="41" fontId="8" fillId="0" borderId="1" xfId="1722" applyFont="1" applyFill="1" applyBorder="1" applyAlignment="1">
      <alignment horizontal="right" vertical="center"/>
    </xf>
    <xf numFmtId="0" fontId="177" fillId="0" borderId="33" xfId="2156" applyFont="1" applyBorder="1" applyAlignment="1">
      <alignment horizontal="centerContinuous" vertical="center"/>
    </xf>
    <xf numFmtId="0" fontId="8" fillId="0" borderId="33" xfId="2156" applyFont="1" applyBorder="1" applyAlignment="1">
      <alignment horizontal="center" vertical="center"/>
    </xf>
    <xf numFmtId="0" fontId="8" fillId="0" borderId="33" xfId="1730" applyNumberFormat="1" applyFont="1" applyFill="1" applyBorder="1" applyAlignment="1">
      <alignment horizontal="center" vertical="center"/>
    </xf>
    <xf numFmtId="0" fontId="177" fillId="0" borderId="33" xfId="2156" applyFont="1" applyBorder="1" applyAlignment="1">
      <alignment horizontal="center" vertical="center"/>
    </xf>
    <xf numFmtId="0" fontId="8" fillId="0" borderId="61" xfId="2161" applyFont="1" applyBorder="1" applyAlignment="1">
      <alignment horizontal="center" vertical="center"/>
    </xf>
    <xf numFmtId="185" fontId="177" fillId="0" borderId="1" xfId="1730" applyNumberFormat="1" applyFont="1" applyFill="1" applyBorder="1" applyAlignment="1">
      <alignment vertical="center"/>
    </xf>
    <xf numFmtId="0" fontId="177" fillId="0" borderId="1" xfId="2156" applyFont="1" applyBorder="1" applyAlignment="1">
      <alignment horizontal="centerContinuous" vertical="center"/>
    </xf>
    <xf numFmtId="0" fontId="177" fillId="0" borderId="1" xfId="2156" applyFont="1" applyBorder="1" applyAlignment="1">
      <alignment vertical="center"/>
    </xf>
    <xf numFmtId="41" fontId="56" fillId="0" borderId="1" xfId="1730" applyNumberFormat="1" applyFont="1" applyFill="1" applyBorder="1" applyAlignment="1">
      <alignment horizontal="center" vertical="center"/>
    </xf>
    <xf numFmtId="41" fontId="177" fillId="0" borderId="1" xfId="1730" applyNumberFormat="1" applyFont="1" applyFill="1" applyBorder="1" applyAlignment="1">
      <alignment vertical="center"/>
    </xf>
    <xf numFmtId="41" fontId="8" fillId="0" borderId="1" xfId="2167" applyNumberFormat="1" applyFont="1" applyBorder="1" applyAlignment="1">
      <alignment vertical="center"/>
    </xf>
    <xf numFmtId="41" fontId="178" fillId="0" borderId="1" xfId="2167" applyNumberFormat="1" applyFont="1" applyBorder="1" applyAlignment="1">
      <alignment vertical="center"/>
    </xf>
    <xf numFmtId="41" fontId="177" fillId="0" borderId="33" xfId="1730" applyNumberFormat="1" applyFont="1" applyFill="1" applyBorder="1" applyAlignment="1">
      <alignment vertical="center"/>
    </xf>
    <xf numFmtId="41" fontId="8" fillId="0" borderId="33" xfId="2167" applyNumberFormat="1" applyFont="1" applyBorder="1" applyAlignment="1">
      <alignment vertical="center"/>
    </xf>
    <xf numFmtId="41" fontId="8" fillId="0" borderId="33" xfId="2167" applyNumberFormat="1" applyFont="1" applyBorder="1" applyAlignment="1">
      <alignment horizontal="center" vertical="center"/>
    </xf>
    <xf numFmtId="41" fontId="8" fillId="0" borderId="1" xfId="2154" applyNumberFormat="1" applyFont="1" applyBorder="1" applyAlignment="1">
      <alignment vertical="center"/>
    </xf>
    <xf numFmtId="3" fontId="8" fillId="0" borderId="1" xfId="2167" applyNumberFormat="1" applyFont="1" applyBorder="1" applyAlignment="1">
      <alignment horizontal="centerContinuous" vertical="center" shrinkToFit="1"/>
    </xf>
    <xf numFmtId="0" fontId="8" fillId="0" borderId="1" xfId="2167" applyFont="1" applyBorder="1" applyAlignment="1">
      <alignment horizontal="center" vertical="center" shrinkToFit="1"/>
    </xf>
    <xf numFmtId="41" fontId="8" fillId="0" borderId="1" xfId="1711" applyNumberFormat="1" applyFont="1" applyFill="1" applyBorder="1" applyAlignment="1">
      <alignment vertical="center"/>
    </xf>
    <xf numFmtId="41" fontId="8" fillId="0" borderId="1" xfId="1711" applyNumberFormat="1" applyFont="1" applyFill="1" applyBorder="1" applyAlignment="1">
      <alignment vertical="center" shrinkToFit="1"/>
    </xf>
    <xf numFmtId="0" fontId="56" fillId="0" borderId="2" xfId="2167" applyFont="1" applyBorder="1" applyAlignment="1">
      <alignment vertical="center"/>
    </xf>
    <xf numFmtId="0" fontId="56" fillId="0" borderId="47" xfId="2167" applyFont="1" applyBorder="1" applyAlignment="1">
      <alignment vertical="center"/>
    </xf>
    <xf numFmtId="193" fontId="56" fillId="0" borderId="47" xfId="2167" applyNumberFormat="1" applyFont="1" applyBorder="1" applyAlignment="1">
      <alignment horizontal="center" vertical="center"/>
    </xf>
    <xf numFmtId="43" fontId="56" fillId="0" borderId="47" xfId="2167" applyNumberFormat="1" applyFont="1" applyBorder="1" applyAlignment="1">
      <alignment horizontal="right" vertical="center"/>
    </xf>
    <xf numFmtId="0" fontId="56" fillId="0" borderId="10" xfId="2167" applyFont="1" applyBorder="1" applyAlignment="1">
      <alignment horizontal="center" vertical="center"/>
    </xf>
    <xf numFmtId="193" fontId="56" fillId="0" borderId="59" xfId="2167" applyNumberFormat="1" applyFont="1" applyBorder="1" applyAlignment="1">
      <alignment horizontal="center" vertical="center"/>
    </xf>
    <xf numFmtId="43" fontId="56" fillId="0" borderId="59" xfId="2167" applyNumberFormat="1" applyFont="1" applyBorder="1" applyAlignment="1">
      <alignment horizontal="right" vertical="center"/>
    </xf>
    <xf numFmtId="0" fontId="56" fillId="0" borderId="56" xfId="2167" applyFont="1" applyBorder="1" applyAlignment="1">
      <alignment horizontal="center" vertical="center"/>
    </xf>
    <xf numFmtId="0" fontId="8" fillId="0" borderId="33" xfId="2167" applyFont="1" applyBorder="1" applyAlignment="1">
      <alignment vertical="center"/>
    </xf>
    <xf numFmtId="193" fontId="8" fillId="0" borderId="33" xfId="1732" applyNumberFormat="1" applyFont="1" applyFill="1" applyBorder="1" applyAlignment="1">
      <alignment horizontal="center" vertical="center"/>
    </xf>
    <xf numFmtId="287" fontId="8" fillId="0" borderId="33" xfId="1732" applyNumberFormat="1" applyFont="1" applyFill="1" applyBorder="1" applyAlignment="1">
      <alignment horizontal="right" vertical="center"/>
    </xf>
    <xf numFmtId="0" fontId="8" fillId="0" borderId="33" xfId="2167" applyFont="1" applyBorder="1" applyAlignment="1">
      <alignment horizontal="center" vertical="center" shrinkToFit="1"/>
    </xf>
    <xf numFmtId="0" fontId="8" fillId="0" borderId="57" xfId="2153" quotePrefix="1" applyFont="1" applyBorder="1" applyAlignment="1">
      <alignment vertical="center" shrinkToFit="1"/>
    </xf>
    <xf numFmtId="0" fontId="8" fillId="0" borderId="33" xfId="2153" applyFont="1" applyBorder="1" applyAlignment="1">
      <alignment horizontal="left" vertical="center" shrinkToFit="1"/>
    </xf>
    <xf numFmtId="0" fontId="8" fillId="0" borderId="33" xfId="2153" applyFont="1" applyBorder="1" applyAlignment="1">
      <alignment horizontal="center" vertical="center" shrinkToFit="1"/>
    </xf>
    <xf numFmtId="287" fontId="8" fillId="0" borderId="33" xfId="2153" quotePrefix="1" applyNumberFormat="1" applyFont="1" applyBorder="1" applyAlignment="1">
      <alignment horizontal="right" vertical="center"/>
    </xf>
    <xf numFmtId="0" fontId="8" fillId="0" borderId="57" xfId="2153" applyFont="1" applyBorder="1" applyAlignment="1">
      <alignment vertical="center" shrinkToFit="1"/>
    </xf>
    <xf numFmtId="0" fontId="8" fillId="0" borderId="33" xfId="2167" applyFont="1" applyBorder="1" applyAlignment="1">
      <alignment horizontal="left" vertical="center" shrinkToFit="1"/>
    </xf>
    <xf numFmtId="289" fontId="8" fillId="0" borderId="33" xfId="2153" quotePrefix="1" applyNumberFormat="1" applyFont="1" applyBorder="1" applyAlignment="1">
      <alignment horizontal="right" vertical="center"/>
    </xf>
    <xf numFmtId="0" fontId="8" fillId="0" borderId="57" xfId="2153" applyFont="1" applyBorder="1" applyAlignment="1">
      <alignment vertical="center"/>
    </xf>
    <xf numFmtId="0" fontId="8" fillId="0" borderId="57" xfId="2167" applyFont="1" applyBorder="1" applyAlignment="1">
      <alignment horizontal="center" vertical="center" shrinkToFit="1"/>
    </xf>
    <xf numFmtId="0" fontId="56" fillId="0" borderId="33" xfId="2167" applyFont="1" applyBorder="1" applyAlignment="1">
      <alignment vertical="center" shrinkToFit="1"/>
    </xf>
    <xf numFmtId="193" fontId="56" fillId="0" borderId="33" xfId="1732" applyNumberFormat="1" applyFont="1" applyFill="1" applyBorder="1" applyAlignment="1">
      <alignment horizontal="center" vertical="center" shrinkToFit="1"/>
    </xf>
    <xf numFmtId="287" fontId="56" fillId="0" borderId="33" xfId="1732" applyNumberFormat="1" applyFont="1" applyFill="1" applyBorder="1" applyAlignment="1">
      <alignment horizontal="right" vertical="center" shrinkToFit="1"/>
    </xf>
    <xf numFmtId="287" fontId="8" fillId="0" borderId="33" xfId="1732" applyNumberFormat="1" applyFont="1" applyFill="1" applyBorder="1" applyAlignment="1">
      <alignment horizontal="right" vertical="center" shrinkToFit="1"/>
    </xf>
    <xf numFmtId="0" fontId="56" fillId="0" borderId="33" xfId="2167" applyFont="1" applyBorder="1" applyAlignment="1">
      <alignment horizontal="center" vertical="center" shrinkToFit="1"/>
    </xf>
    <xf numFmtId="49" fontId="8" fillId="0" borderId="1" xfId="2167" applyNumberFormat="1" applyFont="1" applyBorder="1" applyAlignment="1">
      <alignment horizontal="left" vertical="center"/>
    </xf>
    <xf numFmtId="287" fontId="56" fillId="0" borderId="1" xfId="1732" applyNumberFormat="1" applyFont="1" applyFill="1" applyBorder="1" applyAlignment="1">
      <alignment horizontal="right" vertical="center" shrinkToFit="1"/>
    </xf>
    <xf numFmtId="287" fontId="8" fillId="0" borderId="1" xfId="1732" applyNumberFormat="1" applyFont="1" applyFill="1" applyBorder="1" applyAlignment="1">
      <alignment horizontal="right" vertical="center" shrinkToFit="1"/>
    </xf>
    <xf numFmtId="49" fontId="8" fillId="0" borderId="33" xfId="2167" applyNumberFormat="1" applyFont="1" applyBorder="1" applyAlignment="1">
      <alignment horizontal="left" vertical="center"/>
    </xf>
    <xf numFmtId="49" fontId="8" fillId="0" borderId="57" xfId="2167" applyNumberFormat="1" applyFont="1" applyBorder="1" applyAlignment="1">
      <alignment horizontal="left" vertical="center"/>
    </xf>
    <xf numFmtId="3" fontId="56" fillId="0" borderId="60" xfId="2167" applyNumberFormat="1" applyFont="1" applyBorder="1" applyAlignment="1">
      <alignment horizontal="centerContinuous" vertical="center"/>
    </xf>
    <xf numFmtId="0" fontId="56" fillId="0" borderId="57" xfId="2167" applyFont="1" applyBorder="1" applyAlignment="1">
      <alignment vertical="center"/>
    </xf>
    <xf numFmtId="0" fontId="8" fillId="0" borderId="57" xfId="0" applyFont="1" applyBorder="1" applyAlignment="1">
      <alignment vertical="center"/>
    </xf>
    <xf numFmtId="0" fontId="56" fillId="0" borderId="33" xfId="2167" applyFont="1" applyBorder="1" applyAlignment="1">
      <alignment horizontal="center" vertical="center"/>
    </xf>
    <xf numFmtId="3" fontId="8" fillId="0" borderId="33" xfId="2167" applyNumberFormat="1" applyFont="1" applyBorder="1" applyAlignment="1">
      <alignment horizontal="left" vertical="center" shrinkToFit="1"/>
    </xf>
    <xf numFmtId="0" fontId="8" fillId="0" borderId="57" xfId="2167" applyFont="1" applyBorder="1" applyAlignment="1">
      <alignment horizontal="centerContinuous" vertical="center"/>
    </xf>
    <xf numFmtId="3" fontId="8" fillId="0" borderId="33" xfId="2167" applyNumberFormat="1" applyFont="1" applyBorder="1" applyAlignment="1">
      <alignment horizontal="centerContinuous" vertical="center" shrinkToFit="1"/>
    </xf>
    <xf numFmtId="0" fontId="56" fillId="0" borderId="2" xfId="2167" applyFont="1" applyBorder="1" applyAlignment="1">
      <alignment horizontal="left" vertical="center"/>
    </xf>
    <xf numFmtId="0" fontId="8" fillId="0" borderId="47" xfId="2167" applyFont="1" applyBorder="1" applyAlignment="1">
      <alignment horizontal="centerContinuous" vertical="center"/>
    </xf>
    <xf numFmtId="0" fontId="8" fillId="0" borderId="47" xfId="2167" applyFont="1" applyBorder="1" applyAlignment="1">
      <alignment horizontal="center" vertical="center"/>
    </xf>
    <xf numFmtId="3" fontId="8" fillId="0" borderId="47" xfId="2167" applyNumberFormat="1" applyFont="1" applyBorder="1" applyAlignment="1">
      <alignment vertical="center"/>
    </xf>
    <xf numFmtId="3" fontId="8" fillId="0" borderId="10" xfId="2167" applyNumberFormat="1" applyFont="1" applyBorder="1" applyAlignment="1">
      <alignment horizontal="centerContinuous" vertical="center" shrinkToFit="1"/>
    </xf>
    <xf numFmtId="0" fontId="8" fillId="0" borderId="59" xfId="2167" applyFont="1" applyBorder="1" applyAlignment="1">
      <alignment horizontal="center" vertical="center"/>
    </xf>
    <xf numFmtId="3" fontId="8" fillId="0" borderId="59" xfId="2167" applyNumberFormat="1" applyFont="1" applyBorder="1" applyAlignment="1">
      <alignment vertical="center"/>
    </xf>
    <xf numFmtId="3" fontId="8" fillId="0" borderId="56" xfId="2167" applyNumberFormat="1" applyFont="1" applyBorder="1" applyAlignment="1">
      <alignment horizontal="centerContinuous" vertical="center" shrinkToFit="1"/>
    </xf>
    <xf numFmtId="3" fontId="8" fillId="0" borderId="33" xfId="1732" applyNumberFormat="1" applyFont="1" applyFill="1" applyBorder="1" applyAlignment="1">
      <alignment horizontal="center" vertical="center" shrinkToFit="1"/>
    </xf>
    <xf numFmtId="41" fontId="177" fillId="0" borderId="33" xfId="1732" applyFont="1" applyFill="1" applyBorder="1" applyAlignment="1">
      <alignment vertical="center"/>
    </xf>
    <xf numFmtId="41" fontId="8" fillId="0" borderId="33" xfId="1732" applyFont="1" applyFill="1" applyBorder="1" applyAlignment="1">
      <alignment vertical="center"/>
    </xf>
    <xf numFmtId="0" fontId="8" fillId="0" borderId="33" xfId="2167" applyFont="1" applyBorder="1" applyAlignment="1">
      <alignment horizontal="centerContinuous" vertical="center" shrinkToFit="1"/>
    </xf>
    <xf numFmtId="0" fontId="8" fillId="0" borderId="61" xfId="2163" applyFont="1" applyBorder="1" applyAlignment="1">
      <alignment horizontal="left" vertical="center"/>
    </xf>
    <xf numFmtId="0" fontId="8" fillId="0" borderId="23" xfId="2163" applyFont="1" applyBorder="1" applyAlignment="1">
      <alignment horizontal="left" vertical="center"/>
    </xf>
    <xf numFmtId="0" fontId="8" fillId="0" borderId="33" xfId="2163" applyFont="1" applyBorder="1" applyAlignment="1">
      <alignment horizontal="center" vertical="center"/>
    </xf>
    <xf numFmtId="4" fontId="8" fillId="0" borderId="33" xfId="2163" applyNumberFormat="1" applyFont="1" applyBorder="1" applyAlignment="1">
      <alignment horizontal="center" vertical="center"/>
    </xf>
    <xf numFmtId="41" fontId="8" fillId="0" borderId="33" xfId="2163" applyNumberFormat="1" applyFont="1" applyBorder="1" applyAlignment="1">
      <alignment horizontal="center" vertical="center"/>
    </xf>
    <xf numFmtId="41" fontId="8" fillId="0" borderId="33" xfId="2163" applyNumberFormat="1" applyFont="1" applyBorder="1" applyAlignment="1">
      <alignment vertical="center"/>
    </xf>
    <xf numFmtId="3" fontId="8" fillId="0" borderId="33" xfId="2163" applyNumberFormat="1" applyFont="1" applyBorder="1" applyAlignment="1">
      <alignment horizontal="centerContinuous" vertical="center" shrinkToFit="1"/>
    </xf>
    <xf numFmtId="0" fontId="8" fillId="0" borderId="56" xfId="2163" applyFont="1" applyBorder="1" applyAlignment="1">
      <alignment horizontal="left" vertical="center"/>
    </xf>
    <xf numFmtId="0" fontId="8" fillId="0" borderId="33" xfId="2163" applyFont="1" applyBorder="1" applyAlignment="1">
      <alignment horizontal="center" vertical="center" shrinkToFit="1"/>
    </xf>
    <xf numFmtId="193" fontId="8" fillId="0" borderId="1" xfId="1732" applyNumberFormat="1" applyFont="1" applyFill="1" applyBorder="1" applyAlignment="1">
      <alignment horizontal="center" vertical="center" shrinkToFit="1"/>
    </xf>
    <xf numFmtId="0" fontId="8" fillId="0" borderId="57" xfId="2163" applyFont="1" applyBorder="1" applyAlignment="1">
      <alignment horizontal="left" vertical="center"/>
    </xf>
    <xf numFmtId="193" fontId="8" fillId="0" borderId="33" xfId="1732" applyNumberFormat="1" applyFont="1" applyFill="1" applyBorder="1" applyAlignment="1">
      <alignment horizontal="center" vertical="center" shrinkToFit="1"/>
    </xf>
    <xf numFmtId="3" fontId="4" fillId="0" borderId="47" xfId="2167" applyNumberFormat="1" applyFont="1" applyBorder="1" applyAlignment="1">
      <alignment horizontal="center" vertical="center"/>
    </xf>
    <xf numFmtId="0" fontId="4" fillId="0" borderId="10" xfId="2167" applyFont="1" applyBorder="1" applyAlignment="1">
      <alignment vertical="center"/>
    </xf>
    <xf numFmtId="3" fontId="5" fillId="0" borderId="60" xfId="2167" applyNumberFormat="1" applyFont="1" applyBorder="1" applyAlignment="1">
      <alignment horizontal="centerContinuous" vertical="center"/>
    </xf>
    <xf numFmtId="3" fontId="4" fillId="0" borderId="0" xfId="2167" applyNumberFormat="1" applyFont="1" applyAlignment="1">
      <alignment horizontal="centerContinuous" vertical="center"/>
    </xf>
    <xf numFmtId="3" fontId="4" fillId="0" borderId="42" xfId="2167" applyNumberFormat="1" applyFont="1" applyBorder="1" applyAlignment="1">
      <alignment horizontal="centerContinuous" vertical="center"/>
    </xf>
    <xf numFmtId="3" fontId="8" fillId="0" borderId="60" xfId="2167" applyNumberFormat="1" applyFont="1" applyBorder="1" applyAlignment="1">
      <alignment horizontal="centerContinuous" vertical="center"/>
    </xf>
    <xf numFmtId="256" fontId="56" fillId="0" borderId="0" xfId="1732" applyNumberFormat="1" applyFont="1" applyBorder="1" applyAlignment="1">
      <alignment vertical="center"/>
    </xf>
    <xf numFmtId="41" fontId="8" fillId="0" borderId="33" xfId="1711" applyNumberFormat="1" applyFont="1" applyFill="1" applyBorder="1" applyAlignment="1">
      <alignment vertical="center" shrinkToFit="1"/>
    </xf>
    <xf numFmtId="0" fontId="8" fillId="0" borderId="61" xfId="2167" applyFont="1" applyBorder="1" applyAlignment="1">
      <alignment vertical="center"/>
    </xf>
    <xf numFmtId="0" fontId="4" fillId="0" borderId="10" xfId="2167" applyFont="1" applyBorder="1" applyAlignment="1">
      <alignment horizontal="centerContinuous" vertical="center"/>
    </xf>
    <xf numFmtId="0" fontId="8" fillId="0" borderId="10" xfId="2167" applyFont="1" applyBorder="1" applyAlignment="1">
      <alignment horizontal="center" vertical="center"/>
    </xf>
    <xf numFmtId="0" fontId="56" fillId="0" borderId="60" xfId="2167" applyFont="1" applyBorder="1" applyAlignment="1">
      <alignment vertical="center"/>
    </xf>
    <xf numFmtId="0" fontId="8" fillId="0" borderId="42" xfId="2167" applyFont="1" applyBorder="1" applyAlignment="1">
      <alignment horizontal="center" vertical="center"/>
    </xf>
    <xf numFmtId="0" fontId="8" fillId="0" borderId="56" xfId="2167" applyFont="1" applyBorder="1" applyAlignment="1">
      <alignment horizontal="center" vertical="center"/>
    </xf>
    <xf numFmtId="0" fontId="8" fillId="0" borderId="57" xfId="2138" applyFont="1" applyBorder="1" applyAlignment="1">
      <alignment vertical="center"/>
    </xf>
    <xf numFmtId="183" fontId="8" fillId="0" borderId="33" xfId="2104" applyNumberFormat="1" applyFont="1" applyFill="1" applyBorder="1" applyAlignment="1">
      <alignment horizontal="center" vertical="center" shrinkToFit="1"/>
    </xf>
    <xf numFmtId="4" fontId="8" fillId="0" borderId="33" xfId="2104" applyNumberFormat="1" applyFont="1" applyFill="1" applyBorder="1" applyAlignment="1">
      <alignment horizontal="right" vertical="center" shrinkToFit="1"/>
    </xf>
    <xf numFmtId="41" fontId="8" fillId="0" borderId="61" xfId="2167" applyNumberFormat="1" applyFont="1" applyBorder="1" applyAlignment="1">
      <alignment vertical="center" shrinkToFit="1"/>
    </xf>
    <xf numFmtId="0" fontId="8" fillId="0" borderId="1" xfId="2162" quotePrefix="1" applyFont="1" applyBorder="1" applyAlignment="1">
      <alignment horizontal="center" vertical="center" shrinkToFit="1"/>
    </xf>
    <xf numFmtId="0" fontId="8" fillId="0" borderId="62" xfId="2167" applyFont="1" applyBorder="1" applyAlignment="1">
      <alignment horizontal="center" vertical="center" shrinkToFit="1"/>
    </xf>
    <xf numFmtId="0" fontId="8" fillId="0" borderId="1" xfId="2138" quotePrefix="1" applyFont="1" applyBorder="1" applyAlignment="1">
      <alignment horizontal="center" vertical="center" shrinkToFit="1"/>
    </xf>
    <xf numFmtId="41" fontId="8" fillId="0" borderId="1" xfId="2138" applyNumberFormat="1" applyFont="1" applyBorder="1" applyAlignment="1">
      <alignment horizontal="left" vertical="center" shrinkToFit="1"/>
    </xf>
    <xf numFmtId="0" fontId="8" fillId="0" borderId="62" xfId="2162" quotePrefix="1" applyFont="1" applyBorder="1" applyAlignment="1">
      <alignment horizontal="center" vertical="center" shrinkToFit="1"/>
    </xf>
    <xf numFmtId="0" fontId="8" fillId="0" borderId="33" xfId="2162" quotePrefix="1" applyFont="1" applyBorder="1" applyAlignment="1">
      <alignment horizontal="center" vertical="center"/>
    </xf>
    <xf numFmtId="3" fontId="8" fillId="0" borderId="33" xfId="2104" applyNumberFormat="1" applyFont="1" applyFill="1" applyBorder="1" applyAlignment="1">
      <alignment horizontal="center" vertical="center" shrinkToFit="1"/>
    </xf>
    <xf numFmtId="183" fontId="8" fillId="0" borderId="33" xfId="2104" applyNumberFormat="1" applyFont="1" applyFill="1" applyBorder="1" applyAlignment="1">
      <alignment horizontal="center" vertical="center"/>
    </xf>
    <xf numFmtId="41" fontId="8" fillId="0" borderId="57" xfId="2138" applyNumberFormat="1" applyFont="1" applyBorder="1" applyAlignment="1">
      <alignment vertical="center"/>
    </xf>
    <xf numFmtId="177" fontId="8" fillId="0" borderId="33" xfId="2104" applyNumberFormat="1" applyFont="1" applyFill="1" applyBorder="1" applyAlignment="1">
      <alignment horizontal="right" vertical="center" shrinkToFit="1"/>
    </xf>
    <xf numFmtId="41" fontId="8" fillId="0" borderId="57" xfId="2167" applyNumberFormat="1" applyFont="1" applyBorder="1" applyAlignment="1">
      <alignment vertical="center" shrinkToFit="1"/>
    </xf>
    <xf numFmtId="49" fontId="8" fillId="0" borderId="33" xfId="2167" applyNumberFormat="1" applyFont="1" applyBorder="1" applyAlignment="1">
      <alignment horizontal="center" vertical="center" shrinkToFit="1"/>
    </xf>
    <xf numFmtId="49" fontId="8" fillId="0" borderId="33" xfId="2167" applyNumberFormat="1" applyFont="1" applyBorder="1" applyAlignment="1">
      <alignment horizontal="center" vertical="center"/>
    </xf>
    <xf numFmtId="0" fontId="8" fillId="0" borderId="33" xfId="2167" applyFont="1" applyBorder="1" applyAlignment="1">
      <alignment vertical="center" shrinkToFit="1"/>
    </xf>
    <xf numFmtId="3" fontId="8" fillId="0" borderId="1" xfId="2104" applyNumberFormat="1" applyFont="1" applyFill="1" applyBorder="1" applyAlignment="1">
      <alignment horizontal="center" vertical="center" shrinkToFit="1"/>
    </xf>
    <xf numFmtId="41" fontId="8" fillId="0" borderId="33" xfId="2104" applyNumberFormat="1" applyFont="1" applyFill="1" applyBorder="1" applyAlignment="1">
      <alignment horizontal="right" vertical="center" shrinkToFit="1"/>
    </xf>
    <xf numFmtId="287" fontId="8" fillId="0" borderId="33" xfId="2104" applyNumberFormat="1" applyFont="1" applyFill="1" applyBorder="1" applyAlignment="1">
      <alignment horizontal="right" vertical="center" shrinkToFit="1"/>
    </xf>
    <xf numFmtId="287" fontId="8" fillId="0" borderId="33" xfId="2153" quotePrefix="1" applyNumberFormat="1" applyFont="1" applyBorder="1" applyAlignment="1">
      <alignment horizontal="right" vertical="center" shrinkToFit="1"/>
    </xf>
    <xf numFmtId="287" fontId="8" fillId="0" borderId="33" xfId="2104" applyNumberFormat="1" applyFont="1" applyFill="1" applyBorder="1" applyAlignment="1">
      <alignment horizontal="right" vertical="center"/>
    </xf>
    <xf numFmtId="287" fontId="8" fillId="0" borderId="62" xfId="2104" applyNumberFormat="1" applyFont="1" applyFill="1" applyBorder="1" applyAlignment="1">
      <alignment horizontal="right" vertical="center" shrinkToFit="1"/>
    </xf>
    <xf numFmtId="287" fontId="8" fillId="0" borderId="62" xfId="2104" applyNumberFormat="1" applyFont="1" applyFill="1" applyBorder="1" applyAlignment="1">
      <alignment horizontal="right" vertical="center"/>
    </xf>
    <xf numFmtId="0" fontId="8" fillId="0" borderId="61" xfId="2167" applyFont="1" applyBorder="1" applyAlignment="1">
      <alignment horizontal="center" vertical="center" wrapText="1"/>
    </xf>
    <xf numFmtId="3" fontId="56" fillId="0" borderId="0" xfId="2167" applyNumberFormat="1" applyFont="1" applyAlignment="1">
      <alignment horizontal="centerContinuous" vertical="center"/>
    </xf>
    <xf numFmtId="3" fontId="56" fillId="0" borderId="42" xfId="2167" applyNumberFormat="1" applyFont="1" applyBorder="1" applyAlignment="1">
      <alignment horizontal="centerContinuous" vertical="center"/>
    </xf>
    <xf numFmtId="0" fontId="56" fillId="0" borderId="60" xfId="2166" applyFont="1" applyBorder="1" applyAlignment="1">
      <alignment horizontal="right" vertical="center"/>
    </xf>
    <xf numFmtId="178" fontId="56" fillId="0" borderId="0" xfId="1734" applyFont="1" applyBorder="1" applyAlignment="1">
      <alignment vertical="center"/>
    </xf>
    <xf numFmtId="180" fontId="56" fillId="0" borderId="0" xfId="1734" applyNumberFormat="1" applyFont="1" applyBorder="1" applyAlignment="1">
      <alignment vertical="center"/>
    </xf>
    <xf numFmtId="0" fontId="56" fillId="0" borderId="56" xfId="2167" applyFont="1" applyBorder="1" applyAlignment="1">
      <alignment horizontal="centerContinuous" vertical="center"/>
    </xf>
    <xf numFmtId="0" fontId="56" fillId="36" borderId="18" xfId="2166" applyFont="1" applyFill="1" applyBorder="1" applyAlignment="1">
      <alignment horizontal="centerContinuous" vertical="center"/>
    </xf>
    <xf numFmtId="180" fontId="56" fillId="36" borderId="18" xfId="1734" applyNumberFormat="1" applyFont="1" applyFill="1" applyBorder="1" applyAlignment="1">
      <alignment horizontal="center" vertical="center"/>
    </xf>
    <xf numFmtId="178" fontId="56" fillId="36" borderId="61" xfId="1734" applyFont="1" applyFill="1" applyBorder="1" applyAlignment="1">
      <alignment horizontal="centerContinuous" vertical="center"/>
    </xf>
    <xf numFmtId="178" fontId="56" fillId="36" borderId="23" xfId="1734" quotePrefix="1" applyFont="1" applyFill="1" applyBorder="1" applyAlignment="1">
      <alignment horizontal="centerContinuous" vertical="center"/>
    </xf>
    <xf numFmtId="178" fontId="56" fillId="36" borderId="23" xfId="1734" applyFont="1" applyFill="1" applyBorder="1" applyAlignment="1">
      <alignment horizontal="centerContinuous" vertical="center"/>
    </xf>
    <xf numFmtId="0" fontId="56" fillId="36" borderId="33" xfId="2166" applyFont="1" applyFill="1" applyBorder="1" applyAlignment="1">
      <alignment horizontal="centerContinuous" vertical="center"/>
    </xf>
    <xf numFmtId="180" fontId="56" fillId="36" borderId="33" xfId="1734" applyNumberFormat="1" applyFont="1" applyFill="1" applyBorder="1" applyAlignment="1">
      <alignment horizontal="center" vertical="center"/>
    </xf>
    <xf numFmtId="178" fontId="56" fillId="36" borderId="1" xfId="1734" applyFont="1" applyFill="1" applyBorder="1" applyAlignment="1">
      <alignment horizontal="center" vertical="center"/>
    </xf>
    <xf numFmtId="178" fontId="56" fillId="36" borderId="1" xfId="1734" quotePrefix="1" applyFont="1" applyFill="1" applyBorder="1" applyAlignment="1">
      <alignment horizontal="center" vertical="center"/>
    </xf>
    <xf numFmtId="0" fontId="8" fillId="0" borderId="57" xfId="2166" applyFont="1" applyBorder="1" applyAlignment="1">
      <alignment vertical="center"/>
    </xf>
    <xf numFmtId="0" fontId="8" fillId="0" borderId="33" xfId="2166" applyFont="1" applyBorder="1" applyAlignment="1">
      <alignment horizontal="center" vertical="center"/>
    </xf>
    <xf numFmtId="41" fontId="8" fillId="0" borderId="33" xfId="1734" applyNumberFormat="1" applyFont="1" applyFill="1" applyBorder="1" applyAlignment="1">
      <alignment horizontal="center" vertical="center"/>
    </xf>
    <xf numFmtId="41" fontId="8" fillId="0" borderId="33" xfId="1734" quotePrefix="1" applyNumberFormat="1" applyFont="1" applyFill="1" applyBorder="1" applyAlignment="1">
      <alignment horizontal="center" vertical="center"/>
    </xf>
    <xf numFmtId="0" fontId="8" fillId="0" borderId="57" xfId="2166" applyFont="1" applyBorder="1" applyAlignment="1">
      <alignment horizontal="centerContinuous" vertical="center"/>
    </xf>
    <xf numFmtId="180" fontId="8" fillId="0" borderId="33" xfId="1734" applyNumberFormat="1" applyFont="1" applyFill="1" applyBorder="1" applyAlignment="1">
      <alignment horizontal="center" vertical="center"/>
    </xf>
    <xf numFmtId="0" fontId="8" fillId="0" borderId="33" xfId="2166" applyFont="1" applyBorder="1" applyAlignment="1">
      <alignment vertical="center"/>
    </xf>
    <xf numFmtId="49" fontId="8" fillId="0" borderId="33" xfId="2166" applyNumberFormat="1" applyFont="1" applyBorder="1" applyAlignment="1">
      <alignment vertical="center"/>
    </xf>
    <xf numFmtId="49" fontId="8" fillId="0" borderId="57" xfId="2166" applyNumberFormat="1" applyFont="1" applyBorder="1" applyAlignment="1">
      <alignment vertical="center"/>
    </xf>
    <xf numFmtId="183" fontId="55" fillId="0" borderId="1" xfId="2104" applyNumberFormat="1" applyFont="1" applyFill="1" applyBorder="1" applyAlignment="1">
      <alignment horizontal="center" vertical="center" shrinkToFit="1"/>
    </xf>
    <xf numFmtId="0" fontId="55" fillId="0" borderId="1" xfId="2167" applyFont="1" applyBorder="1" applyAlignment="1">
      <alignment horizontal="center" vertical="center"/>
    </xf>
    <xf numFmtId="41" fontId="55" fillId="0" borderId="1" xfId="1734" applyNumberFormat="1" applyFont="1" applyFill="1" applyBorder="1" applyAlignment="1">
      <alignment horizontal="center" vertical="center"/>
    </xf>
    <xf numFmtId="41" fontId="55" fillId="0" borderId="1" xfId="1734" applyNumberFormat="1" applyFont="1" applyFill="1" applyBorder="1" applyAlignment="1">
      <alignment horizontal="right" vertical="center"/>
    </xf>
    <xf numFmtId="3" fontId="55" fillId="0" borderId="1" xfId="2167" applyNumberFormat="1" applyFont="1" applyBorder="1" applyAlignment="1">
      <alignment horizontal="center" vertical="center" shrinkToFit="1"/>
    </xf>
    <xf numFmtId="0" fontId="8" fillId="0" borderId="1" xfId="2167" applyFont="1" applyBorder="1" applyAlignment="1">
      <alignment horizontal="left" vertical="center"/>
    </xf>
    <xf numFmtId="41" fontId="8" fillId="0" borderId="1" xfId="1734" applyNumberFormat="1" applyFont="1" applyFill="1" applyBorder="1" applyAlignment="1">
      <alignment horizontal="center" vertical="center"/>
    </xf>
    <xf numFmtId="41" fontId="8" fillId="0" borderId="1" xfId="1734" applyNumberFormat="1" applyFont="1" applyFill="1" applyBorder="1" applyAlignment="1">
      <alignment horizontal="right" vertical="center"/>
    </xf>
    <xf numFmtId="41" fontId="8" fillId="0" borderId="1" xfId="1734" applyNumberFormat="1" applyFont="1" applyFill="1" applyBorder="1" applyAlignment="1">
      <alignment horizontal="right" vertical="center" shrinkToFit="1"/>
    </xf>
    <xf numFmtId="0" fontId="8" fillId="0" borderId="1" xfId="2152" applyFont="1" applyBorder="1" applyAlignment="1">
      <alignment horizontal="center" vertical="center" shrinkToFit="1"/>
    </xf>
    <xf numFmtId="0" fontId="177" fillId="0" borderId="1" xfId="2166" applyFont="1" applyBorder="1" applyAlignment="1">
      <alignment horizontal="center" vertical="center" shrinkToFit="1"/>
    </xf>
    <xf numFmtId="0" fontId="8" fillId="0" borderId="1" xfId="2164" applyFont="1" applyBorder="1" applyAlignment="1">
      <alignment horizontal="left" vertical="center"/>
    </xf>
    <xf numFmtId="0" fontId="8" fillId="0" borderId="1" xfId="2166" applyFont="1" applyBorder="1" applyAlignment="1">
      <alignment horizontal="center" vertical="center" shrinkToFit="1"/>
    </xf>
    <xf numFmtId="0" fontId="8" fillId="0" borderId="1" xfId="2167" applyFont="1" applyBorder="1" applyAlignment="1">
      <alignment vertical="center"/>
    </xf>
    <xf numFmtId="0" fontId="8" fillId="0" borderId="1" xfId="2138" applyFont="1" applyBorder="1" applyAlignment="1">
      <alignment vertical="center"/>
    </xf>
    <xf numFmtId="0" fontId="8" fillId="0" borderId="1" xfId="2166" applyFont="1" applyBorder="1" applyAlignment="1">
      <alignment horizontal="center" vertical="center" wrapText="1" shrinkToFit="1"/>
    </xf>
    <xf numFmtId="41" fontId="8" fillId="0" borderId="1" xfId="1734" quotePrefix="1" applyNumberFormat="1" applyFont="1" applyFill="1" applyBorder="1" applyAlignment="1">
      <alignment horizontal="right" vertical="center"/>
    </xf>
    <xf numFmtId="41" fontId="8" fillId="0" borderId="1" xfId="1713" applyFont="1" applyFill="1" applyBorder="1" applyAlignment="1">
      <alignment vertical="center"/>
    </xf>
    <xf numFmtId="0" fontId="178" fillId="0" borderId="57" xfId="2167" applyFont="1" applyBorder="1" applyAlignment="1">
      <alignment horizontal="left" vertical="center"/>
    </xf>
    <xf numFmtId="3" fontId="178" fillId="0" borderId="33" xfId="2104" applyNumberFormat="1" applyFont="1" applyFill="1" applyBorder="1" applyAlignment="1">
      <alignment horizontal="center" vertical="center" shrinkToFit="1"/>
    </xf>
    <xf numFmtId="3" fontId="178" fillId="0" borderId="1" xfId="2104" applyNumberFormat="1" applyFont="1" applyFill="1" applyBorder="1" applyAlignment="1">
      <alignment horizontal="center" vertical="center" shrinkToFit="1"/>
    </xf>
    <xf numFmtId="0" fontId="178" fillId="0" borderId="1" xfId="2167" applyFont="1" applyBorder="1" applyAlignment="1">
      <alignment horizontal="center" vertical="center"/>
    </xf>
    <xf numFmtId="0" fontId="8" fillId="0" borderId="57" xfId="2167" applyFont="1" applyBorder="1" applyAlignment="1">
      <alignment horizontal="left" vertical="center"/>
    </xf>
    <xf numFmtId="0" fontId="8" fillId="0" borderId="1" xfId="2167" applyFont="1" applyBorder="1" applyAlignment="1">
      <alignment horizontal="justify" vertical="center"/>
    </xf>
    <xf numFmtId="0" fontId="55" fillId="0" borderId="1" xfId="2167" applyFont="1" applyBorder="1" applyAlignment="1">
      <alignment horizontal="center" vertical="center" shrinkToFit="1"/>
    </xf>
    <xf numFmtId="0" fontId="8" fillId="0" borderId="1" xfId="2164" applyFont="1" applyBorder="1" applyAlignment="1">
      <alignment horizontal="center" vertical="center"/>
    </xf>
    <xf numFmtId="4" fontId="8" fillId="0" borderId="1" xfId="2164" applyNumberFormat="1" applyFont="1" applyBorder="1" applyAlignment="1">
      <alignment horizontal="center" vertical="center"/>
    </xf>
    <xf numFmtId="3" fontId="8" fillId="0" borderId="1" xfId="2167" applyNumberFormat="1" applyFont="1" applyBorder="1" applyAlignment="1">
      <alignment horizontal="center" vertical="center" shrinkToFit="1"/>
    </xf>
    <xf numFmtId="0" fontId="8" fillId="0" borderId="1" xfId="2167" applyFont="1" applyBorder="1" applyAlignment="1">
      <alignment horizontal="centerContinuous" vertical="center"/>
    </xf>
    <xf numFmtId="0" fontId="8" fillId="0" borderId="33" xfId="2164" applyFont="1" applyBorder="1" applyAlignment="1">
      <alignment horizontal="center" vertical="center"/>
    </xf>
    <xf numFmtId="4" fontId="8" fillId="0" borderId="33" xfId="2164" applyNumberFormat="1" applyFont="1" applyBorder="1" applyAlignment="1">
      <alignment horizontal="center" vertical="center"/>
    </xf>
    <xf numFmtId="0" fontId="8" fillId="0" borderId="1" xfId="2154" applyFont="1" applyBorder="1" applyAlignment="1">
      <alignment horizontal="left" vertical="center"/>
    </xf>
    <xf numFmtId="0" fontId="8" fillId="0" borderId="1" xfId="2154" applyFont="1" applyBorder="1" applyAlignment="1">
      <alignment horizontal="center" vertical="center" shrinkToFit="1"/>
    </xf>
    <xf numFmtId="0" fontId="8" fillId="0" borderId="1" xfId="2167" applyFont="1" applyBorder="1" applyAlignment="1">
      <alignment horizontal="center" vertical="center" wrapText="1" shrinkToFit="1"/>
    </xf>
    <xf numFmtId="0" fontId="8" fillId="0" borderId="1" xfId="2167" applyFont="1" applyBorder="1" applyAlignment="1">
      <alignment horizontal="left" vertical="center" shrinkToFit="1"/>
    </xf>
    <xf numFmtId="41" fontId="8" fillId="0" borderId="1" xfId="2166" applyNumberFormat="1" applyFont="1" applyBorder="1" applyAlignment="1">
      <alignment horizontal="right" vertical="center"/>
    </xf>
    <xf numFmtId="183" fontId="8" fillId="0" borderId="1" xfId="2104" applyNumberFormat="1" applyFont="1" applyFill="1" applyBorder="1" applyAlignment="1">
      <alignment horizontal="center" vertical="center" shrinkToFit="1"/>
    </xf>
    <xf numFmtId="41" fontId="8" fillId="0" borderId="33" xfId="1734" applyNumberFormat="1" applyFont="1" applyFill="1" applyBorder="1" applyAlignment="1">
      <alignment horizontal="right" vertical="center"/>
    </xf>
    <xf numFmtId="0" fontId="8" fillId="0" borderId="57" xfId="2164" applyFont="1" applyBorder="1" applyAlignment="1">
      <alignment horizontal="left" vertical="center"/>
    </xf>
    <xf numFmtId="41" fontId="8" fillId="0" borderId="33" xfId="1734" applyNumberFormat="1" applyFont="1" applyFill="1" applyBorder="1" applyAlignment="1">
      <alignment horizontal="right" vertical="center" shrinkToFit="1"/>
    </xf>
    <xf numFmtId="0" fontId="8" fillId="0" borderId="57" xfId="2164" applyFont="1" applyBorder="1" applyAlignment="1">
      <alignment horizontal="center" vertical="center"/>
    </xf>
    <xf numFmtId="41" fontId="8" fillId="0" borderId="33" xfId="1734" applyNumberFormat="1" applyFont="1" applyFill="1" applyBorder="1" applyAlignment="1">
      <alignment horizontal="center" vertical="center" shrinkToFit="1"/>
    </xf>
    <xf numFmtId="3" fontId="56" fillId="0" borderId="0" xfId="2167" applyNumberFormat="1" applyFont="1" applyAlignment="1">
      <alignment vertical="center"/>
    </xf>
    <xf numFmtId="0" fontId="8" fillId="0" borderId="60" xfId="0" applyFont="1" applyBorder="1" applyAlignment="1">
      <alignment horizontal="right" vertical="center"/>
    </xf>
    <xf numFmtId="178" fontId="8" fillId="0" borderId="0" xfId="1711" applyFont="1" applyBorder="1" applyAlignment="1">
      <alignment vertical="center"/>
    </xf>
    <xf numFmtId="180" fontId="8" fillId="0" borderId="0" xfId="1711" applyNumberFormat="1" applyFont="1" applyBorder="1" applyAlignment="1">
      <alignment vertical="center"/>
    </xf>
    <xf numFmtId="0" fontId="56" fillId="36" borderId="18" xfId="0" applyFont="1" applyFill="1" applyBorder="1" applyAlignment="1">
      <alignment horizontal="centerContinuous" vertical="center"/>
    </xf>
    <xf numFmtId="0" fontId="56" fillId="36" borderId="18" xfId="0" applyFont="1" applyFill="1" applyBorder="1" applyAlignment="1">
      <alignment horizontal="center" vertical="center"/>
    </xf>
    <xf numFmtId="180" fontId="56" fillId="36" borderId="18" xfId="1711" applyNumberFormat="1" applyFont="1" applyFill="1" applyBorder="1" applyAlignment="1">
      <alignment vertical="center"/>
    </xf>
    <xf numFmtId="178" fontId="56" fillId="36" borderId="61" xfId="1711" applyFont="1" applyFill="1" applyBorder="1" applyAlignment="1">
      <alignment horizontal="centerContinuous" vertical="center"/>
    </xf>
    <xf numFmtId="178" fontId="56" fillId="36" borderId="23" xfId="1711" quotePrefix="1" applyFont="1" applyFill="1" applyBorder="1" applyAlignment="1">
      <alignment horizontal="centerContinuous" vertical="center"/>
    </xf>
    <xf numFmtId="178" fontId="56" fillId="36" borderId="23" xfId="1711" applyFont="1" applyFill="1" applyBorder="1" applyAlignment="1">
      <alignment horizontal="centerContinuous" vertical="center"/>
    </xf>
    <xf numFmtId="0" fontId="56" fillId="36" borderId="33" xfId="0" applyFont="1" applyFill="1" applyBorder="1" applyAlignment="1">
      <alignment horizontal="centerContinuous" vertical="center"/>
    </xf>
    <xf numFmtId="0" fontId="56" fillId="36" borderId="33" xfId="0" applyFont="1" applyFill="1" applyBorder="1" applyAlignment="1">
      <alignment horizontal="center" vertical="center"/>
    </xf>
    <xf numFmtId="180" fontId="56" fillId="36" borderId="33" xfId="1711" applyNumberFormat="1" applyFont="1" applyFill="1" applyBorder="1" applyAlignment="1">
      <alignment vertical="center"/>
    </xf>
    <xf numFmtId="178" fontId="56" fillId="36" borderId="1" xfId="1711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41" fontId="8" fillId="0" borderId="33" xfId="1711" applyNumberFormat="1" applyFont="1" applyFill="1" applyBorder="1" applyAlignment="1">
      <alignment horizontal="center" vertical="center"/>
    </xf>
    <xf numFmtId="0" fontId="56" fillId="0" borderId="33" xfId="0" applyFont="1" applyBorder="1" applyAlignment="1">
      <alignment horizontal="center" vertical="center"/>
    </xf>
    <xf numFmtId="41" fontId="8" fillId="0" borderId="33" xfId="1711" quotePrefix="1" applyNumberFormat="1" applyFont="1" applyFill="1" applyBorder="1" applyAlignment="1">
      <alignment horizontal="center" vertical="center"/>
    </xf>
    <xf numFmtId="178" fontId="8" fillId="0" borderId="33" xfId="1711" applyNumberFormat="1" applyFont="1" applyFill="1" applyBorder="1" applyAlignment="1">
      <alignment vertical="center"/>
    </xf>
    <xf numFmtId="180" fontId="8" fillId="0" borderId="33" xfId="1711" applyNumberFormat="1" applyFont="1" applyFill="1" applyBorder="1" applyAlignment="1">
      <alignment vertical="center"/>
    </xf>
    <xf numFmtId="49" fontId="8" fillId="0" borderId="57" xfId="2160" applyNumberFormat="1" applyFont="1" applyBorder="1" applyAlignment="1">
      <alignment vertical="center"/>
    </xf>
    <xf numFmtId="0" fontId="8" fillId="0" borderId="59" xfId="2154" applyFont="1" applyBorder="1" applyAlignment="1">
      <alignment horizontal="centerContinuous" vertical="center"/>
    </xf>
    <xf numFmtId="3" fontId="8" fillId="0" borderId="59" xfId="2160" applyNumberFormat="1" applyFont="1" applyBorder="1" applyAlignment="1">
      <alignment horizontal="centerContinuous" vertical="center"/>
    </xf>
    <xf numFmtId="0" fontId="8" fillId="0" borderId="56" xfId="2160" applyFont="1" applyBorder="1" applyAlignment="1">
      <alignment horizontal="right" vertical="center" shrinkToFit="1"/>
    </xf>
    <xf numFmtId="0" fontId="8" fillId="36" borderId="57" xfId="2160" applyFont="1" applyFill="1" applyBorder="1" applyAlignment="1">
      <alignment horizontal="centerContinuous" vertical="center"/>
    </xf>
    <xf numFmtId="0" fontId="8" fillId="36" borderId="59" xfId="2160" applyFont="1" applyFill="1" applyBorder="1" applyAlignment="1">
      <alignment horizontal="centerContinuous" vertical="center"/>
    </xf>
    <xf numFmtId="0" fontId="8" fillId="36" borderId="56" xfId="2160" applyFont="1" applyFill="1" applyBorder="1" applyAlignment="1">
      <alignment horizontal="centerContinuous" vertical="center"/>
    </xf>
    <xf numFmtId="3" fontId="8" fillId="36" borderId="33" xfId="2160" applyNumberFormat="1" applyFont="1" applyFill="1" applyBorder="1" applyAlignment="1">
      <alignment horizontal="center" vertical="center" shrinkToFit="1"/>
    </xf>
    <xf numFmtId="3" fontId="8" fillId="36" borderId="57" xfId="2160" applyNumberFormat="1" applyFont="1" applyFill="1" applyBorder="1" applyAlignment="1">
      <alignment horizontal="center" vertical="center" shrinkToFit="1"/>
    </xf>
    <xf numFmtId="0" fontId="8" fillId="0" borderId="60" xfId="2160" applyFont="1" applyBorder="1" applyAlignment="1">
      <alignment horizontal="center" vertical="center"/>
    </xf>
    <xf numFmtId="0" fontId="8" fillId="0" borderId="58" xfId="2160" applyFont="1" applyBorder="1" applyAlignment="1">
      <alignment horizontal="center" vertical="center"/>
    </xf>
    <xf numFmtId="0" fontId="8" fillId="0" borderId="57" xfId="2160" applyFont="1" applyBorder="1" applyAlignment="1">
      <alignment horizontal="left" vertical="center"/>
    </xf>
    <xf numFmtId="186" fontId="8" fillId="0" borderId="59" xfId="2103" quotePrefix="1" applyFont="1" applyFill="1" applyBorder="1" applyAlignment="1">
      <alignment horizontal="center" vertical="center"/>
    </xf>
    <xf numFmtId="0" fontId="8" fillId="0" borderId="59" xfId="2103" quotePrefix="1" applyNumberFormat="1" applyFont="1" applyFill="1" applyBorder="1" applyAlignment="1">
      <alignment horizontal="right" vertical="center" shrinkToFit="1"/>
    </xf>
    <xf numFmtId="186" fontId="8" fillId="0" borderId="56" xfId="2103" quotePrefix="1" applyFont="1" applyFill="1" applyBorder="1" applyAlignment="1">
      <alignment horizontal="center" vertical="center"/>
    </xf>
    <xf numFmtId="41" fontId="8" fillId="0" borderId="33" xfId="2103" quotePrefix="1" applyNumberFormat="1" applyFont="1" applyFill="1" applyBorder="1" applyAlignment="1">
      <alignment horizontal="right" vertical="center" shrinkToFit="1"/>
    </xf>
    <xf numFmtId="41" fontId="8" fillId="0" borderId="57" xfId="2103" quotePrefix="1" applyNumberFormat="1" applyFont="1" applyFill="1" applyBorder="1" applyAlignment="1">
      <alignment horizontal="right" vertical="center" shrinkToFit="1"/>
    </xf>
    <xf numFmtId="0" fontId="8" fillId="0" borderId="61" xfId="2160" applyFont="1" applyBorder="1" applyAlignment="1">
      <alignment horizontal="left" vertical="center"/>
    </xf>
    <xf numFmtId="186" fontId="8" fillId="0" borderId="17" xfId="2103" applyFont="1" applyFill="1" applyBorder="1" applyAlignment="1">
      <alignment horizontal="center" vertical="center"/>
    </xf>
    <xf numFmtId="10" fontId="8" fillId="0" borderId="17" xfId="1654" applyNumberFormat="1" applyFont="1" applyFill="1" applyBorder="1" applyAlignment="1">
      <alignment horizontal="right" vertical="center" shrinkToFit="1"/>
    </xf>
    <xf numFmtId="186" fontId="8" fillId="0" borderId="23" xfId="2103" applyFont="1" applyFill="1" applyBorder="1" applyAlignment="1">
      <alignment horizontal="center" vertical="center"/>
    </xf>
    <xf numFmtId="41" fontId="8" fillId="0" borderId="1" xfId="2103" quotePrefix="1" applyNumberFormat="1" applyFont="1" applyFill="1" applyBorder="1" applyAlignment="1">
      <alignment horizontal="right" vertical="center" shrinkToFit="1"/>
    </xf>
    <xf numFmtId="41" fontId="8" fillId="0" borderId="56" xfId="2105" applyNumberFormat="1" applyFont="1" applyBorder="1" applyAlignment="1">
      <alignment horizontal="center" vertical="center"/>
    </xf>
    <xf numFmtId="41" fontId="8" fillId="0" borderId="61" xfId="2103" quotePrefix="1" applyNumberFormat="1" applyFont="1" applyFill="1" applyBorder="1" applyAlignment="1">
      <alignment horizontal="right" vertical="center" shrinkToFit="1"/>
    </xf>
    <xf numFmtId="0" fontId="8" fillId="0" borderId="33" xfId="2160" applyFont="1" applyBorder="1" applyAlignment="1">
      <alignment horizontal="center" vertical="center"/>
    </xf>
    <xf numFmtId="0" fontId="8" fillId="0" borderId="61" xfId="2160" applyFont="1" applyBorder="1" applyAlignment="1">
      <alignment horizontal="centerContinuous" vertical="center"/>
    </xf>
    <xf numFmtId="186" fontId="8" fillId="0" borderId="17" xfId="2103" applyFont="1" applyFill="1" applyBorder="1" applyAlignment="1">
      <alignment horizontal="centerContinuous" vertical="center"/>
    </xf>
    <xf numFmtId="0" fontId="8" fillId="0" borderId="17" xfId="2103" applyNumberFormat="1" applyFont="1" applyFill="1" applyBorder="1" applyAlignment="1">
      <alignment horizontal="centerContinuous" vertical="center" shrinkToFit="1"/>
    </xf>
    <xf numFmtId="186" fontId="8" fillId="0" borderId="23" xfId="2103" applyFont="1" applyFill="1" applyBorder="1" applyAlignment="1">
      <alignment horizontal="centerContinuous" vertical="center"/>
    </xf>
    <xf numFmtId="41" fontId="8" fillId="0" borderId="56" xfId="2105" applyNumberFormat="1" applyFont="1" applyBorder="1" applyAlignment="1">
      <alignment vertical="center"/>
    </xf>
    <xf numFmtId="0" fontId="8" fillId="0" borderId="18" xfId="2160" applyFont="1" applyBorder="1" applyAlignment="1">
      <alignment horizontal="center" vertical="center"/>
    </xf>
    <xf numFmtId="0" fontId="8" fillId="0" borderId="17" xfId="2103" applyNumberFormat="1" applyFont="1" applyFill="1" applyBorder="1" applyAlignment="1">
      <alignment horizontal="right" vertical="center" shrinkToFit="1"/>
    </xf>
    <xf numFmtId="10" fontId="8" fillId="0" borderId="17" xfId="1654" applyNumberFormat="1" applyFont="1" applyFill="1" applyBorder="1" applyAlignment="1">
      <alignment horizontal="right" vertical="center"/>
    </xf>
    <xf numFmtId="2" fontId="8" fillId="0" borderId="17" xfId="1733" applyNumberFormat="1" applyFont="1" applyFill="1" applyBorder="1" applyAlignment="1">
      <alignment horizontal="right" vertical="center" shrinkToFit="1"/>
    </xf>
    <xf numFmtId="41" fontId="8" fillId="0" borderId="61" xfId="1733" applyFont="1" applyFill="1" applyBorder="1" applyAlignment="1">
      <alignment horizontal="right" vertical="center" shrinkToFit="1"/>
    </xf>
    <xf numFmtId="41" fontId="8" fillId="0" borderId="61" xfId="1733" quotePrefix="1" applyFont="1" applyFill="1" applyBorder="1" applyAlignment="1">
      <alignment horizontal="right" vertical="center" shrinkToFit="1"/>
    </xf>
    <xf numFmtId="195" fontId="8" fillId="0" borderId="17" xfId="1733" applyNumberFormat="1" applyFont="1" applyFill="1" applyBorder="1" applyAlignment="1">
      <alignment horizontal="right" vertical="center" shrinkToFit="1"/>
    </xf>
    <xf numFmtId="0" fontId="8" fillId="0" borderId="57" xfId="2160" applyFont="1" applyBorder="1" applyAlignment="1">
      <alignment horizontal="center" vertical="center"/>
    </xf>
    <xf numFmtId="0" fontId="8" fillId="0" borderId="57" xfId="2160" applyFont="1" applyBorder="1" applyAlignment="1">
      <alignment horizontal="centerContinuous" vertical="center"/>
    </xf>
    <xf numFmtId="0" fontId="8" fillId="0" borderId="59" xfId="2160" applyFont="1" applyBorder="1" applyAlignment="1">
      <alignment horizontal="centerContinuous" vertical="center"/>
    </xf>
    <xf numFmtId="0" fontId="8" fillId="0" borderId="59" xfId="2160" applyFont="1" applyBorder="1" applyAlignment="1">
      <alignment horizontal="center" vertical="center"/>
    </xf>
    <xf numFmtId="0" fontId="8" fillId="0" borderId="59" xfId="2160" applyFont="1" applyBorder="1" applyAlignment="1">
      <alignment horizontal="right" vertical="center" shrinkToFit="1"/>
    </xf>
    <xf numFmtId="0" fontId="8" fillId="0" borderId="56" xfId="2160" applyFont="1" applyBorder="1" applyAlignment="1">
      <alignment horizontal="center" vertical="center"/>
    </xf>
    <xf numFmtId="0" fontId="8" fillId="0" borderId="17" xfId="2160" applyFont="1" applyBorder="1" applyAlignment="1">
      <alignment horizontal="centerContinuous" vertical="center"/>
    </xf>
    <xf numFmtId="0" fontId="8" fillId="0" borderId="17" xfId="2160" applyFont="1" applyBorder="1" applyAlignment="1">
      <alignment horizontal="center" vertical="center"/>
    </xf>
    <xf numFmtId="0" fontId="8" fillId="0" borderId="23" xfId="2160" applyFont="1" applyBorder="1" applyAlignment="1">
      <alignment horizontal="center" vertical="center"/>
    </xf>
    <xf numFmtId="0" fontId="8" fillId="0" borderId="17" xfId="2160" applyFont="1" applyBorder="1" applyAlignment="1">
      <alignment vertical="center"/>
    </xf>
    <xf numFmtId="2" fontId="8" fillId="0" borderId="17" xfId="2160" applyNumberFormat="1" applyFont="1" applyBorder="1" applyAlignment="1">
      <alignment vertical="center" shrinkToFit="1"/>
    </xf>
    <xf numFmtId="0" fontId="8" fillId="0" borderId="23" xfId="2160" applyFont="1" applyBorder="1" applyAlignment="1">
      <alignment vertical="center"/>
    </xf>
    <xf numFmtId="192" fontId="8" fillId="0" borderId="17" xfId="1654" applyNumberFormat="1" applyFont="1" applyFill="1" applyBorder="1" applyAlignment="1">
      <alignment horizontal="right" vertical="center" shrinkToFit="1"/>
    </xf>
    <xf numFmtId="41" fontId="8" fillId="0" borderId="23" xfId="2105" applyNumberFormat="1" applyFont="1" applyBorder="1" applyAlignment="1">
      <alignment horizontal="center" vertical="center"/>
    </xf>
    <xf numFmtId="180" fontId="56" fillId="36" borderId="18" xfId="1711" applyNumberFormat="1" applyFont="1" applyFill="1" applyBorder="1" applyAlignment="1">
      <alignment horizontal="center" vertical="center"/>
    </xf>
    <xf numFmtId="180" fontId="56" fillId="36" borderId="33" xfId="1711" applyNumberFormat="1" applyFont="1" applyFill="1" applyBorder="1" applyAlignment="1">
      <alignment horizontal="center" vertical="center"/>
    </xf>
    <xf numFmtId="178" fontId="56" fillId="36" borderId="1" xfId="1711" quotePrefix="1" applyFont="1" applyFill="1" applyBorder="1" applyAlignment="1">
      <alignment horizontal="center" vertical="center"/>
    </xf>
    <xf numFmtId="180" fontId="8" fillId="0" borderId="33" xfId="1711" applyNumberFormat="1" applyFont="1" applyFill="1" applyBorder="1" applyAlignment="1">
      <alignment horizontal="center" vertical="center"/>
    </xf>
    <xf numFmtId="41" fontId="8" fillId="0" borderId="1" xfId="1735" applyNumberFormat="1" applyFont="1" applyBorder="1" applyAlignment="1">
      <alignment vertical="center"/>
    </xf>
    <xf numFmtId="0" fontId="8" fillId="0" borderId="57" xfId="0" applyFont="1" applyBorder="1" applyAlignment="1">
      <alignment horizontal="centerContinuous" vertical="center"/>
    </xf>
    <xf numFmtId="9" fontId="8" fillId="0" borderId="33" xfId="0" applyNumberFormat="1" applyFont="1" applyBorder="1" applyAlignment="1">
      <alignment horizontal="center" vertical="center"/>
    </xf>
    <xf numFmtId="41" fontId="8" fillId="0" borderId="33" xfId="1735" applyNumberFormat="1" applyFont="1" applyBorder="1" applyAlignment="1">
      <alignment vertical="center"/>
    </xf>
    <xf numFmtId="178" fontId="8" fillId="0" borderId="33" xfId="1711" applyFont="1" applyFill="1" applyBorder="1" applyAlignment="1">
      <alignment horizontal="center" vertical="center"/>
    </xf>
    <xf numFmtId="178" fontId="8" fillId="0" borderId="33" xfId="1711" quotePrefix="1" applyFont="1" applyFill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41" fontId="8" fillId="0" borderId="33" xfId="1711" applyNumberFormat="1" applyFont="1" applyFill="1" applyBorder="1" applyAlignment="1">
      <alignment horizontal="right" vertical="center"/>
    </xf>
    <xf numFmtId="0" fontId="8" fillId="0" borderId="57" xfId="2154" applyFont="1" applyBorder="1" applyAlignment="1">
      <alignment vertical="center"/>
    </xf>
    <xf numFmtId="41" fontId="8" fillId="0" borderId="1" xfId="1735" applyNumberFormat="1" applyFont="1" applyBorder="1" applyAlignment="1">
      <alignment horizontal="right" vertical="center"/>
    </xf>
    <xf numFmtId="41" fontId="8" fillId="0" borderId="1" xfId="1711" applyNumberFormat="1" applyFont="1" applyFill="1" applyBorder="1" applyAlignment="1">
      <alignment horizontal="right" vertical="center"/>
    </xf>
    <xf numFmtId="41" fontId="8" fillId="0" borderId="1" xfId="1711" quotePrefix="1" applyNumberFormat="1" applyFont="1" applyFill="1" applyBorder="1" applyAlignment="1">
      <alignment horizontal="center" vertical="center"/>
    </xf>
    <xf numFmtId="41" fontId="8" fillId="0" borderId="1" xfId="1711" applyNumberFormat="1" applyFont="1" applyFill="1" applyBorder="1" applyAlignment="1">
      <alignment horizontal="center" vertical="center"/>
    </xf>
    <xf numFmtId="178" fontId="8" fillId="19" borderId="36" xfId="1711" applyFont="1" applyFill="1" applyBorder="1" applyAlignment="1">
      <alignment vertical="center"/>
    </xf>
    <xf numFmtId="0" fontId="8" fillId="0" borderId="57" xfId="2154" applyFont="1" applyBorder="1" applyAlignment="1">
      <alignment horizontal="left" vertical="center"/>
    </xf>
    <xf numFmtId="41" fontId="8" fillId="19" borderId="1" xfId="1712" applyNumberFormat="1" applyFont="1" applyFill="1" applyBorder="1" applyAlignment="1">
      <alignment horizontal="center" vertical="center"/>
    </xf>
    <xf numFmtId="0" fontId="8" fillId="0" borderId="18" xfId="2152" applyFont="1" applyBorder="1" applyAlignment="1">
      <alignment horizontal="center" vertical="center" shrinkToFit="1"/>
    </xf>
    <xf numFmtId="286" fontId="8" fillId="19" borderId="1" xfId="1712" applyNumberFormat="1" applyFont="1" applyFill="1" applyBorder="1" applyAlignment="1">
      <alignment horizontal="center" vertical="center"/>
    </xf>
    <xf numFmtId="178" fontId="8" fillId="19" borderId="36" xfId="1711" quotePrefix="1" applyFont="1" applyFill="1" applyBorder="1" applyAlignment="1">
      <alignment vertical="center"/>
    </xf>
    <xf numFmtId="184" fontId="8" fillId="19" borderId="1" xfId="2157" applyNumberFormat="1" applyFont="1" applyFill="1" applyBorder="1" applyAlignment="1">
      <alignment horizontal="center" vertical="center"/>
    </xf>
    <xf numFmtId="178" fontId="8" fillId="19" borderId="1" xfId="1711" applyFont="1" applyFill="1" applyBorder="1" applyAlignment="1">
      <alignment vertical="center"/>
    </xf>
    <xf numFmtId="41" fontId="179" fillId="0" borderId="1" xfId="1711" applyNumberFormat="1" applyFont="1" applyFill="1" applyBorder="1" applyAlignment="1">
      <alignment horizontal="right" vertical="center"/>
    </xf>
    <xf numFmtId="41" fontId="8" fillId="19" borderId="1" xfId="1722" applyFont="1" applyFill="1" applyBorder="1" applyAlignment="1">
      <alignment horizontal="center" vertical="center"/>
    </xf>
    <xf numFmtId="49" fontId="8" fillId="0" borderId="33" xfId="2154" applyNumberFormat="1" applyFont="1" applyBorder="1" applyAlignment="1">
      <alignment vertical="center"/>
    </xf>
    <xf numFmtId="0" fontId="8" fillId="0" borderId="33" xfId="2154" applyFont="1" applyBorder="1" applyAlignment="1">
      <alignment horizontal="left" vertical="center"/>
    </xf>
    <xf numFmtId="0" fontId="8" fillId="0" borderId="33" xfId="2154" applyFont="1" applyBorder="1" applyAlignment="1">
      <alignment horizontal="center" vertical="center"/>
    </xf>
    <xf numFmtId="41" fontId="8" fillId="0" borderId="1" xfId="2167" applyNumberFormat="1" applyFont="1" applyBorder="1" applyAlignment="1">
      <alignment horizontal="right" vertical="center"/>
    </xf>
    <xf numFmtId="9" fontId="8" fillId="0" borderId="57" xfId="0" applyNumberFormat="1" applyFont="1" applyBorder="1" applyAlignment="1">
      <alignment horizontal="center" vertical="center"/>
    </xf>
    <xf numFmtId="41" fontId="8" fillId="0" borderId="33" xfId="1735" applyNumberFormat="1" applyFont="1" applyBorder="1" applyAlignment="1">
      <alignment horizontal="right" vertical="center"/>
    </xf>
    <xf numFmtId="0" fontId="8" fillId="19" borderId="57" xfId="2167" applyFont="1" applyFill="1" applyBorder="1" applyAlignment="1">
      <alignment vertical="center"/>
    </xf>
    <xf numFmtId="197" fontId="8" fillId="0" borderId="33" xfId="2154" applyNumberFormat="1" applyFont="1" applyBorder="1" applyAlignment="1">
      <alignment horizontal="left" vertical="center"/>
    </xf>
    <xf numFmtId="197" fontId="8" fillId="0" borderId="33" xfId="2154" applyNumberFormat="1" applyFont="1" applyBorder="1" applyAlignment="1">
      <alignment horizontal="center" vertical="center"/>
    </xf>
    <xf numFmtId="41" fontId="8" fillId="0" borderId="33" xfId="2154" applyNumberFormat="1" applyFont="1" applyBorder="1" applyAlignment="1">
      <alignment horizontal="left" vertical="center"/>
    </xf>
    <xf numFmtId="41" fontId="8" fillId="0" borderId="1" xfId="2154" applyNumberFormat="1" applyFont="1" applyBorder="1" applyAlignment="1">
      <alignment horizontal="left" vertical="center"/>
    </xf>
    <xf numFmtId="197" fontId="8" fillId="0" borderId="1" xfId="2154" applyNumberFormat="1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180" fontId="8" fillId="0" borderId="0" xfId="1711" applyNumberFormat="1" applyFont="1" applyFill="1" applyBorder="1" applyAlignment="1">
      <alignment horizontal="center" vertical="center"/>
    </xf>
    <xf numFmtId="178" fontId="8" fillId="0" borderId="0" xfId="1711" applyFont="1" applyFill="1" applyBorder="1" applyAlignment="1">
      <alignment horizontal="center" vertical="center"/>
    </xf>
    <xf numFmtId="178" fontId="8" fillId="0" borderId="0" xfId="1711" quotePrefix="1" applyFont="1" applyFill="1" applyBorder="1" applyAlignment="1">
      <alignment horizontal="center" vertical="center"/>
    </xf>
    <xf numFmtId="0" fontId="56" fillId="0" borderId="60" xfId="0" applyFont="1" applyBorder="1" applyAlignment="1">
      <alignment horizontal="right" vertical="center"/>
    </xf>
    <xf numFmtId="178" fontId="56" fillId="0" borderId="0" xfId="1711" applyFont="1" applyBorder="1" applyAlignment="1">
      <alignment vertical="center"/>
    </xf>
    <xf numFmtId="180" fontId="56" fillId="0" borderId="0" xfId="1711" applyNumberFormat="1" applyFont="1" applyBorder="1" applyAlignment="1">
      <alignment vertical="center"/>
    </xf>
    <xf numFmtId="41" fontId="8" fillId="0" borderId="1" xfId="1735" applyNumberFormat="1" applyFont="1" applyBorder="1" applyAlignment="1">
      <alignment vertical="center" shrinkToFit="1"/>
    </xf>
    <xf numFmtId="41" fontId="8" fillId="0" borderId="33" xfId="1711" applyNumberFormat="1" applyFont="1" applyFill="1" applyBorder="1" applyAlignment="1">
      <alignment horizontal="center" vertical="center" shrinkToFit="1"/>
    </xf>
    <xf numFmtId="0" fontId="56" fillId="0" borderId="0" xfId="2158" applyFont="1" applyAlignment="1">
      <alignment horizontal="center" vertical="center"/>
    </xf>
    <xf numFmtId="0" fontId="8" fillId="0" borderId="0" xfId="2158" applyFont="1" applyAlignment="1">
      <alignment horizontal="center" vertical="center"/>
    </xf>
    <xf numFmtId="0" fontId="8" fillId="0" borderId="42" xfId="2158" applyFont="1" applyBorder="1" applyAlignment="1">
      <alignment horizontal="center" vertical="center"/>
    </xf>
    <xf numFmtId="184" fontId="56" fillId="0" borderId="0" xfId="2105" applyNumberFormat="1" applyFont="1" applyBorder="1" applyAlignment="1">
      <alignment vertical="center"/>
    </xf>
    <xf numFmtId="0" fontId="56" fillId="0" borderId="0" xfId="2105" applyNumberFormat="1" applyFont="1" applyBorder="1" applyAlignment="1">
      <alignment vertical="center"/>
    </xf>
    <xf numFmtId="0" fontId="8" fillId="0" borderId="61" xfId="2158" applyFont="1" applyBorder="1" applyAlignment="1">
      <alignment horizontal="centerContinuous" vertical="center"/>
    </xf>
    <xf numFmtId="0" fontId="8" fillId="0" borderId="59" xfId="2158" applyFont="1" applyBorder="1" applyAlignment="1">
      <alignment horizontal="centerContinuous" vertical="center"/>
    </xf>
    <xf numFmtId="0" fontId="8" fillId="0" borderId="59" xfId="2158" applyFont="1" applyBorder="1" applyAlignment="1">
      <alignment horizontal="right" vertical="center"/>
    </xf>
    <xf numFmtId="257" fontId="8" fillId="0" borderId="33" xfId="1731" applyNumberFormat="1" applyFont="1" applyBorder="1" applyAlignment="1">
      <alignment horizontal="right" vertical="center"/>
    </xf>
    <xf numFmtId="0" fontId="8" fillId="0" borderId="1" xfId="2158" applyFont="1" applyBorder="1"/>
    <xf numFmtId="0" fontId="8" fillId="0" borderId="18" xfId="2158" applyFont="1" applyBorder="1" applyAlignment="1">
      <alignment horizontal="center" vertical="center"/>
    </xf>
    <xf numFmtId="0" fontId="8" fillId="0" borderId="61" xfId="2158" applyFont="1" applyBorder="1" applyAlignment="1">
      <alignment vertical="center"/>
    </xf>
    <xf numFmtId="0" fontId="8" fillId="0" borderId="17" xfId="2158" applyFont="1" applyBorder="1" applyAlignment="1">
      <alignment horizontal="center" vertical="center"/>
    </xf>
    <xf numFmtId="0" fontId="8" fillId="0" borderId="17" xfId="2158" applyFont="1" applyBorder="1" applyAlignment="1">
      <alignment vertical="center"/>
    </xf>
    <xf numFmtId="0" fontId="8" fillId="0" borderId="59" xfId="2158" applyFont="1" applyBorder="1" applyAlignment="1">
      <alignment vertical="center"/>
    </xf>
    <xf numFmtId="41" fontId="8" fillId="0" borderId="33" xfId="1731" applyNumberFormat="1" applyFont="1" applyBorder="1" applyAlignment="1">
      <alignment horizontal="right" vertical="center"/>
    </xf>
    <xf numFmtId="41" fontId="8" fillId="0" borderId="1" xfId="2158" applyNumberFormat="1" applyFont="1" applyBorder="1"/>
    <xf numFmtId="0" fontId="8" fillId="0" borderId="60" xfId="2158" applyFont="1" applyBorder="1" applyAlignment="1">
      <alignment horizontal="center" vertical="center"/>
    </xf>
    <xf numFmtId="0" fontId="8" fillId="0" borderId="58" xfId="2158" applyFont="1" applyBorder="1" applyAlignment="1">
      <alignment horizontal="center" vertical="center"/>
    </xf>
    <xf numFmtId="0" fontId="8" fillId="0" borderId="17" xfId="1654" applyNumberFormat="1" applyFont="1" applyBorder="1" applyAlignment="1">
      <alignment vertical="center"/>
    </xf>
    <xf numFmtId="0" fontId="8" fillId="0" borderId="59" xfId="1654" applyNumberFormat="1" applyFont="1" applyBorder="1" applyAlignment="1">
      <alignment vertical="center"/>
    </xf>
    <xf numFmtId="41" fontId="8" fillId="0" borderId="1" xfId="1731" applyNumberFormat="1" applyFont="1" applyFill="1" applyBorder="1" applyAlignment="1">
      <alignment horizontal="center" vertical="center"/>
    </xf>
    <xf numFmtId="0" fontId="8" fillId="0" borderId="33" xfId="2158" applyFont="1" applyBorder="1" applyAlignment="1">
      <alignment horizontal="center" vertical="center"/>
    </xf>
    <xf numFmtId="0" fontId="8" fillId="0" borderId="61" xfId="2158" applyFont="1" applyBorder="1" applyAlignment="1">
      <alignment horizontal="center" vertical="center"/>
    </xf>
    <xf numFmtId="0" fontId="8" fillId="0" borderId="61" xfId="2158" applyFont="1" applyBorder="1" applyAlignment="1">
      <alignment horizontal="left" vertical="center"/>
    </xf>
    <xf numFmtId="10" fontId="8" fillId="0" borderId="17" xfId="2163" applyNumberFormat="1" applyFont="1" applyBorder="1" applyAlignment="1">
      <alignment vertical="center"/>
    </xf>
    <xf numFmtId="0" fontId="8" fillId="0" borderId="58" xfId="2158" applyFont="1" applyBorder="1" applyAlignment="1">
      <alignment vertical="center"/>
    </xf>
    <xf numFmtId="0" fontId="8" fillId="0" borderId="58" xfId="2159" applyFont="1" applyBorder="1" applyAlignment="1">
      <alignment horizontal="center" vertical="center"/>
    </xf>
    <xf numFmtId="0" fontId="8" fillId="0" borderId="61" xfId="2159" applyFont="1" applyBorder="1" applyAlignment="1">
      <alignment horizontal="left" vertical="center"/>
    </xf>
    <xf numFmtId="0" fontId="8" fillId="0" borderId="17" xfId="2159" applyFont="1" applyBorder="1" applyAlignment="1">
      <alignment vertical="center"/>
    </xf>
    <xf numFmtId="41" fontId="8" fillId="0" borderId="1" xfId="1711" applyNumberFormat="1" applyFont="1" applyBorder="1" applyAlignment="1">
      <alignment horizontal="right" vertical="center"/>
    </xf>
    <xf numFmtId="41" fontId="8" fillId="0" borderId="1" xfId="1731" applyNumberFormat="1" applyFont="1" applyBorder="1" applyAlignment="1">
      <alignment horizontal="right" vertical="center"/>
    </xf>
    <xf numFmtId="0" fontId="8" fillId="0" borderId="33" xfId="2158" applyFont="1" applyBorder="1" applyAlignment="1">
      <alignment vertical="center"/>
    </xf>
    <xf numFmtId="0" fontId="8" fillId="0" borderId="60" xfId="2158" applyFont="1" applyBorder="1" applyAlignment="1">
      <alignment vertical="center"/>
    </xf>
    <xf numFmtId="0" fontId="8" fillId="0" borderId="57" xfId="2158" applyFont="1" applyBorder="1" applyAlignment="1">
      <alignment horizontal="centerContinuous" vertical="center"/>
    </xf>
    <xf numFmtId="0" fontId="8" fillId="0" borderId="17" xfId="2158" applyFont="1" applyBorder="1" applyAlignment="1">
      <alignment horizontal="centerContinuous" vertical="center"/>
    </xf>
    <xf numFmtId="10" fontId="8" fillId="0" borderId="17" xfId="2158" applyNumberFormat="1" applyFont="1" applyBorder="1" applyAlignment="1">
      <alignment vertical="center"/>
    </xf>
    <xf numFmtId="0" fontId="8" fillId="0" borderId="0" xfId="2158" applyFont="1" applyAlignment="1">
      <alignment horizontal="centerContinuous" vertical="center"/>
    </xf>
    <xf numFmtId="0" fontId="8" fillId="0" borderId="17" xfId="2158" quotePrefix="1" applyFont="1" applyBorder="1" applyAlignment="1">
      <alignment horizontal="centerContinuous" vertical="center"/>
    </xf>
    <xf numFmtId="10" fontId="8" fillId="0" borderId="17" xfId="1654" applyNumberFormat="1" applyFont="1" applyBorder="1" applyAlignment="1">
      <alignment vertical="center"/>
    </xf>
    <xf numFmtId="10" fontId="8" fillId="0" borderId="17" xfId="2158" applyNumberFormat="1" applyFont="1" applyBorder="1" applyAlignment="1">
      <alignment horizontal="centerContinuous" vertical="center"/>
    </xf>
    <xf numFmtId="0" fontId="8" fillId="0" borderId="17" xfId="2158" applyFont="1" applyBorder="1" applyAlignment="1" applyProtection="1">
      <alignment vertical="center"/>
      <protection locked="0"/>
    </xf>
    <xf numFmtId="41" fontId="8" fillId="0" borderId="33" xfId="1732" applyFont="1" applyBorder="1" applyAlignment="1">
      <alignment vertical="center"/>
    </xf>
    <xf numFmtId="41" fontId="56" fillId="0" borderId="33" xfId="1731" applyNumberFormat="1" applyFont="1" applyBorder="1" applyAlignment="1">
      <alignment horizontal="right" vertical="center"/>
    </xf>
    <xf numFmtId="41" fontId="56" fillId="0" borderId="33" xfId="2158" applyNumberFormat="1" applyFont="1" applyBorder="1"/>
    <xf numFmtId="41" fontId="8" fillId="0" borderId="57" xfId="2138" applyNumberFormat="1" applyFont="1" applyBorder="1" applyAlignment="1">
      <alignment horizontal="left" vertical="center" shrinkToFit="1"/>
    </xf>
    <xf numFmtId="41" fontId="8" fillId="0" borderId="33" xfId="2138" applyNumberFormat="1" applyFont="1" applyBorder="1" applyAlignment="1">
      <alignment horizontal="left" vertical="center" shrinkToFit="1"/>
    </xf>
    <xf numFmtId="0" fontId="19" fillId="0" borderId="1" xfId="0" applyFont="1" applyBorder="1" applyAlignment="1">
      <alignment horizontal="center" vertical="center"/>
    </xf>
    <xf numFmtId="41" fontId="8" fillId="0" borderId="0" xfId="2158" applyNumberFormat="1" applyFont="1"/>
    <xf numFmtId="289" fontId="8" fillId="0" borderId="33" xfId="2153" quotePrefix="1" applyNumberFormat="1" applyFont="1" applyBorder="1" applyAlignment="1">
      <alignment horizontal="right" vertical="center" shrinkToFit="1"/>
    </xf>
    <xf numFmtId="0" fontId="56" fillId="0" borderId="1" xfId="0" applyFont="1" applyBorder="1" applyAlignment="1">
      <alignment horizontal="center" vertical="center"/>
    </xf>
    <xf numFmtId="41" fontId="8" fillId="0" borderId="33" xfId="1711" applyNumberFormat="1" applyFont="1" applyBorder="1" applyAlignment="1">
      <alignment horizontal="center" vertical="center"/>
    </xf>
    <xf numFmtId="0" fontId="56" fillId="0" borderId="33" xfId="2156" applyFont="1" applyBorder="1" applyAlignment="1">
      <alignment horizontal="center" vertical="center"/>
    </xf>
    <xf numFmtId="41" fontId="56" fillId="0" borderId="1" xfId="1711" applyNumberFormat="1" applyFont="1" applyFill="1" applyBorder="1" applyAlignment="1">
      <alignment horizontal="center" vertical="center"/>
    </xf>
    <xf numFmtId="41" fontId="177" fillId="0" borderId="1" xfId="1711" applyNumberFormat="1" applyFont="1" applyFill="1" applyBorder="1" applyAlignment="1">
      <alignment vertical="center"/>
    </xf>
    <xf numFmtId="41" fontId="8" fillId="0" borderId="1" xfId="1711" applyNumberFormat="1" applyFont="1" applyBorder="1" applyAlignment="1">
      <alignment horizontal="center" vertical="center"/>
    </xf>
    <xf numFmtId="41" fontId="56" fillId="0" borderId="33" xfId="1730" applyNumberFormat="1" applyFont="1" applyFill="1" applyBorder="1" applyAlignment="1">
      <alignment horizontal="center" vertical="center"/>
    </xf>
    <xf numFmtId="41" fontId="56" fillId="0" borderId="33" xfId="1730" quotePrefix="1" applyNumberFormat="1" applyFont="1" applyFill="1" applyBorder="1" applyAlignment="1">
      <alignment horizontal="center" vertical="center"/>
    </xf>
    <xf numFmtId="0" fontId="177" fillId="0" borderId="1" xfId="1730" applyNumberFormat="1" applyFont="1" applyFill="1" applyBorder="1" applyAlignment="1">
      <alignment horizontal="center" vertical="center"/>
    </xf>
    <xf numFmtId="0" fontId="178" fillId="0" borderId="62" xfId="2156" applyFont="1" applyBorder="1" applyAlignment="1">
      <alignment horizontal="center" vertical="center"/>
    </xf>
    <xf numFmtId="0" fontId="8" fillId="0" borderId="1" xfId="2163" applyFont="1" applyBorder="1" applyAlignment="1">
      <alignment vertical="center"/>
    </xf>
    <xf numFmtId="0" fontId="180" fillId="0" borderId="62" xfId="2156" applyFont="1" applyBorder="1" applyAlignment="1">
      <alignment horizontal="center" vertical="center"/>
    </xf>
    <xf numFmtId="0" fontId="8" fillId="0" borderId="1" xfId="1711" applyNumberFormat="1" applyFont="1" applyBorder="1" applyAlignment="1">
      <alignment vertical="center" shrinkToFit="1"/>
    </xf>
    <xf numFmtId="9" fontId="8" fillId="0" borderId="1" xfId="1654" applyFont="1" applyBorder="1" applyAlignment="1">
      <alignment horizontal="left" vertical="center" shrinkToFit="1"/>
    </xf>
    <xf numFmtId="0" fontId="8" fillId="0" borderId="1" xfId="1711" applyNumberFormat="1" applyFont="1" applyBorder="1" applyAlignment="1">
      <alignment horizontal="center" vertical="center"/>
    </xf>
    <xf numFmtId="287" fontId="8" fillId="0" borderId="1" xfId="0" applyNumberFormat="1" applyFont="1" applyBorder="1" applyAlignment="1">
      <alignment vertical="center"/>
    </xf>
    <xf numFmtId="0" fontId="56" fillId="19" borderId="57" xfId="2156" applyFont="1" applyFill="1" applyBorder="1" applyAlignment="1">
      <alignment horizontal="center" vertical="center"/>
    </xf>
    <xf numFmtId="0" fontId="56" fillId="19" borderId="33" xfId="2156" applyFont="1" applyFill="1" applyBorder="1" applyAlignment="1">
      <alignment horizontal="center" vertical="center"/>
    </xf>
    <xf numFmtId="186" fontId="180" fillId="0" borderId="62" xfId="1730" applyNumberFormat="1" applyFont="1" applyFill="1" applyBorder="1" applyAlignment="1">
      <alignment vertical="center"/>
    </xf>
    <xf numFmtId="3" fontId="178" fillId="0" borderId="62" xfId="2167" applyNumberFormat="1" applyFont="1" applyBorder="1" applyAlignment="1">
      <alignment vertical="center"/>
    </xf>
    <xf numFmtId="3" fontId="178" fillId="0" borderId="33" xfId="2104" applyNumberFormat="1" applyFont="1" applyFill="1" applyBorder="1" applyAlignment="1">
      <alignment horizontal="center" vertical="center" wrapText="1" shrinkToFit="1"/>
    </xf>
    <xf numFmtId="0" fontId="182" fillId="0" borderId="0" xfId="2180" applyFont="1" applyAlignment="1">
      <alignment vertical="center"/>
    </xf>
    <xf numFmtId="0" fontId="50" fillId="0" borderId="60" xfId="2180" applyFont="1" applyBorder="1" applyAlignment="1">
      <alignment horizontal="center" vertical="center"/>
    </xf>
    <xf numFmtId="0" fontId="50" fillId="0" borderId="0" xfId="2180" applyFont="1" applyAlignment="1">
      <alignment horizontal="center" vertical="center"/>
    </xf>
    <xf numFmtId="0" fontId="50" fillId="0" borderId="42" xfId="2180" applyFont="1" applyBorder="1" applyAlignment="1">
      <alignment horizontal="center" vertical="center"/>
    </xf>
    <xf numFmtId="0" fontId="50" fillId="0" borderId="60" xfId="2180" applyFont="1" applyBorder="1" applyAlignment="1">
      <alignment vertical="center"/>
    </xf>
    <xf numFmtId="0" fontId="17" fillId="0" borderId="0" xfId="2180" applyFont="1" applyAlignment="1">
      <alignment vertical="center"/>
    </xf>
    <xf numFmtId="186" fontId="17" fillId="0" borderId="0" xfId="2181" applyFont="1" applyFill="1" applyBorder="1" applyAlignment="1">
      <alignment vertical="center"/>
    </xf>
    <xf numFmtId="186" fontId="17" fillId="0" borderId="0" xfId="2181" applyFont="1" applyFill="1" applyBorder="1" applyAlignment="1">
      <alignment vertical="center" shrinkToFit="1"/>
    </xf>
    <xf numFmtId="0" fontId="17" fillId="0" borderId="42" xfId="2180" applyFont="1" applyBorder="1" applyAlignment="1">
      <alignment horizontal="center" vertical="center"/>
    </xf>
    <xf numFmtId="0" fontId="50" fillId="0" borderId="57" xfId="2180" applyFont="1" applyBorder="1" applyAlignment="1">
      <alignment horizontal="right" vertical="center"/>
    </xf>
    <xf numFmtId="186" fontId="50" fillId="0" borderId="59" xfId="2181" applyFont="1" applyFill="1" applyBorder="1" applyAlignment="1">
      <alignment vertical="center"/>
    </xf>
    <xf numFmtId="185" fontId="50" fillId="0" borderId="59" xfId="2181" applyNumberFormat="1" applyFont="1" applyFill="1" applyBorder="1" applyAlignment="1">
      <alignment vertical="center"/>
    </xf>
    <xf numFmtId="0" fontId="17" fillId="0" borderId="59" xfId="2180" applyFont="1" applyBorder="1" applyAlignment="1">
      <alignment vertical="center"/>
    </xf>
    <xf numFmtId="186" fontId="17" fillId="0" borderId="59" xfId="2181" applyFont="1" applyFill="1" applyBorder="1" applyAlignment="1">
      <alignment vertical="center"/>
    </xf>
    <xf numFmtId="186" fontId="17" fillId="0" borderId="59" xfId="2181" applyFont="1" applyFill="1" applyBorder="1" applyAlignment="1">
      <alignment vertical="center" shrinkToFit="1"/>
    </xf>
    <xf numFmtId="0" fontId="17" fillId="0" borderId="56" xfId="2180" applyFont="1" applyBorder="1" applyAlignment="1">
      <alignment horizontal="center" vertical="center"/>
    </xf>
    <xf numFmtId="0" fontId="17" fillId="0" borderId="1" xfId="0" applyFont="1" applyBorder="1" applyAlignment="1">
      <alignment vertical="center" shrinkToFit="1"/>
    </xf>
    <xf numFmtId="0" fontId="17" fillId="0" borderId="33" xfId="0" applyFont="1" applyBorder="1" applyAlignment="1">
      <alignment horizontal="center" vertical="center"/>
    </xf>
    <xf numFmtId="0" fontId="17" fillId="0" borderId="33" xfId="2181" applyNumberFormat="1" applyFont="1" applyFill="1" applyBorder="1" applyAlignment="1">
      <alignment horizontal="center" vertical="center"/>
    </xf>
    <xf numFmtId="0" fontId="17" fillId="0" borderId="33" xfId="2180" applyFont="1" applyBorder="1" applyAlignment="1">
      <alignment horizontal="center" vertical="center"/>
    </xf>
    <xf numFmtId="186" fontId="17" fillId="0" borderId="33" xfId="2181" applyFont="1" applyFill="1" applyBorder="1" applyAlignment="1">
      <alignment horizontal="center" vertical="center"/>
    </xf>
    <xf numFmtId="186" fontId="17" fillId="0" borderId="33" xfId="2181" applyFont="1" applyFill="1" applyBorder="1" applyAlignment="1">
      <alignment horizontal="center" vertical="center" shrinkToFit="1"/>
    </xf>
    <xf numFmtId="0" fontId="17" fillId="0" borderId="57" xfId="0" applyFont="1" applyBorder="1" applyAlignment="1">
      <alignment vertical="center"/>
    </xf>
    <xf numFmtId="186" fontId="17" fillId="0" borderId="33" xfId="2181" quotePrefix="1" applyFont="1" applyFill="1" applyBorder="1" applyAlignment="1">
      <alignment horizontal="center" vertical="center" shrinkToFit="1"/>
    </xf>
    <xf numFmtId="0" fontId="17" fillId="0" borderId="1" xfId="2181" applyNumberFormat="1" applyFont="1" applyFill="1" applyBorder="1" applyAlignment="1">
      <alignment horizontal="center" vertical="center"/>
    </xf>
    <xf numFmtId="0" fontId="17" fillId="0" borderId="1" xfId="2180" applyFont="1" applyBorder="1" applyAlignment="1">
      <alignment horizontal="center" vertical="center"/>
    </xf>
    <xf numFmtId="186" fontId="17" fillId="0" borderId="1" xfId="2181" applyFont="1" applyFill="1" applyBorder="1" applyAlignment="1">
      <alignment vertical="center"/>
    </xf>
    <xf numFmtId="0" fontId="17" fillId="0" borderId="23" xfId="2167" applyFont="1" applyBorder="1" applyAlignment="1">
      <alignment horizontal="left" vertical="center" shrinkToFit="1"/>
    </xf>
    <xf numFmtId="186" fontId="17" fillId="0" borderId="33" xfId="2181" applyFont="1" applyFill="1" applyBorder="1" applyAlignment="1">
      <alignment vertical="center"/>
    </xf>
    <xf numFmtId="0" fontId="17" fillId="0" borderId="33" xfId="2167" applyFont="1" applyBorder="1" applyAlignment="1">
      <alignment horizontal="center" vertical="center"/>
    </xf>
    <xf numFmtId="0" fontId="17" fillId="0" borderId="1" xfId="2167" applyFont="1" applyBorder="1" applyAlignment="1">
      <alignment horizontal="center" vertical="center"/>
    </xf>
    <xf numFmtId="186" fontId="17" fillId="0" borderId="1" xfId="2181" applyFont="1" applyFill="1" applyBorder="1" applyAlignment="1">
      <alignment vertical="center" shrinkToFit="1"/>
    </xf>
    <xf numFmtId="0" fontId="17" fillId="0" borderId="1" xfId="0" applyFont="1" applyBorder="1" applyAlignment="1">
      <alignment horizontal="center" vertical="center" shrinkToFit="1"/>
    </xf>
    <xf numFmtId="0" fontId="183" fillId="0" borderId="0" xfId="2180" applyFont="1" applyAlignment="1">
      <alignment vertical="center"/>
    </xf>
    <xf numFmtId="186" fontId="181" fillId="0" borderId="60" xfId="1711" applyNumberFormat="1" applyFont="1" applyFill="1" applyBorder="1" applyAlignment="1">
      <alignment horizontal="center" vertical="center"/>
    </xf>
    <xf numFmtId="186" fontId="181" fillId="0" borderId="0" xfId="1711" applyNumberFormat="1" applyFont="1" applyFill="1" applyBorder="1" applyAlignment="1">
      <alignment horizontal="center" vertical="center"/>
    </xf>
    <xf numFmtId="186" fontId="181" fillId="0" borderId="42" xfId="1711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186" fontId="17" fillId="0" borderId="0" xfId="1711" applyNumberFormat="1" applyFont="1" applyFill="1" applyBorder="1" applyAlignment="1">
      <alignment vertical="center"/>
    </xf>
    <xf numFmtId="0" fontId="17" fillId="0" borderId="42" xfId="0" applyFont="1" applyBorder="1" applyAlignment="1">
      <alignment horizontal="center" vertical="center"/>
    </xf>
    <xf numFmtId="0" fontId="17" fillId="0" borderId="57" xfId="0" applyFont="1" applyBorder="1" applyAlignment="1">
      <alignment horizontal="right" vertical="center"/>
    </xf>
    <xf numFmtId="186" fontId="17" fillId="0" borderId="59" xfId="1711" applyNumberFormat="1" applyFont="1" applyFill="1" applyBorder="1" applyAlignment="1">
      <alignment vertical="center"/>
    </xf>
    <xf numFmtId="185" fontId="17" fillId="0" borderId="59" xfId="1711" applyNumberFormat="1" applyFont="1" applyFill="1" applyBorder="1" applyAlignment="1">
      <alignment vertical="center"/>
    </xf>
    <xf numFmtId="0" fontId="17" fillId="0" borderId="59" xfId="0" applyFont="1" applyBorder="1" applyAlignment="1">
      <alignment vertical="center"/>
    </xf>
    <xf numFmtId="0" fontId="17" fillId="0" borderId="5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Continuous" vertical="center"/>
    </xf>
    <xf numFmtId="186" fontId="17" fillId="0" borderId="1" xfId="1711" applyNumberFormat="1" applyFont="1" applyFill="1" applyBorder="1" applyAlignment="1">
      <alignment vertical="center"/>
    </xf>
    <xf numFmtId="290" fontId="17" fillId="0" borderId="1" xfId="1711" applyNumberFormat="1" applyFont="1" applyFill="1" applyBorder="1" applyAlignment="1">
      <alignment vertical="center"/>
    </xf>
    <xf numFmtId="185" fontId="17" fillId="0" borderId="1" xfId="1711" applyNumberFormat="1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185" fontId="17" fillId="0" borderId="1" xfId="1711" applyNumberFormat="1" applyFont="1" applyFill="1" applyBorder="1" applyAlignment="1">
      <alignment horizontal="center" vertical="center"/>
    </xf>
    <xf numFmtId="0" fontId="17" fillId="0" borderId="1" xfId="1711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186" fontId="50" fillId="0" borderId="1" xfId="1711" applyNumberFormat="1" applyFont="1" applyFill="1" applyBorder="1" applyAlignment="1">
      <alignment horizontal="center" vertical="center"/>
    </xf>
    <xf numFmtId="186" fontId="50" fillId="0" borderId="1" xfId="1711" quotePrefix="1" applyNumberFormat="1" applyFont="1" applyFill="1" applyBorder="1" applyAlignment="1">
      <alignment horizontal="center" vertical="center"/>
    </xf>
    <xf numFmtId="186" fontId="17" fillId="0" borderId="1" xfId="1711" applyNumberFormat="1" applyFont="1" applyFill="1" applyBorder="1" applyAlignment="1">
      <alignment horizontal="center" vertical="center"/>
    </xf>
    <xf numFmtId="178" fontId="17" fillId="0" borderId="33" xfId="1734" applyFont="1" applyFill="1" applyBorder="1" applyAlignment="1">
      <alignment horizontal="center" vertical="center"/>
    </xf>
    <xf numFmtId="291" fontId="17" fillId="0" borderId="1" xfId="2181" applyNumberFormat="1" applyFont="1" applyFill="1" applyBorder="1" applyAlignment="1">
      <alignment vertical="center" shrinkToFit="1"/>
    </xf>
    <xf numFmtId="0" fontId="17" fillId="0" borderId="1" xfId="2180" applyFont="1" applyBorder="1" applyAlignment="1">
      <alignment vertical="center"/>
    </xf>
    <xf numFmtId="0" fontId="182" fillId="0" borderId="0" xfId="2180" applyFont="1" applyAlignment="1">
      <alignment horizontal="centerContinuous" vertical="center"/>
    </xf>
    <xf numFmtId="185" fontId="182" fillId="0" borderId="0" xfId="2181" applyNumberFormat="1" applyFont="1" applyFill="1" applyAlignment="1">
      <alignment vertical="center"/>
    </xf>
    <xf numFmtId="186" fontId="182" fillId="0" borderId="0" xfId="2181" applyFont="1" applyFill="1" applyAlignment="1">
      <alignment vertical="center"/>
    </xf>
    <xf numFmtId="186" fontId="182" fillId="0" borderId="0" xfId="2181" applyFont="1" applyFill="1" applyAlignment="1">
      <alignment vertical="center" shrinkToFit="1"/>
    </xf>
    <xf numFmtId="0" fontId="56" fillId="0" borderId="2" xfId="0" applyFont="1" applyBorder="1" applyAlignment="1">
      <alignment horizontal="left" vertical="center"/>
    </xf>
    <xf numFmtId="0" fontId="8" fillId="0" borderId="47" xfId="0" applyFont="1" applyBorder="1" applyAlignment="1">
      <alignment horizontal="center" vertical="center"/>
    </xf>
    <xf numFmtId="292" fontId="8" fillId="0" borderId="47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182" fillId="0" borderId="0" xfId="0" applyFont="1" applyAlignment="1">
      <alignment vertical="center"/>
    </xf>
    <xf numFmtId="0" fontId="8" fillId="0" borderId="59" xfId="0" applyFont="1" applyBorder="1" applyAlignment="1">
      <alignment horizontal="center" vertical="center"/>
    </xf>
    <xf numFmtId="292" fontId="8" fillId="0" borderId="59" xfId="0" applyNumberFormat="1" applyFont="1" applyBorder="1" applyAlignment="1">
      <alignment horizontal="center" vertical="center"/>
    </xf>
    <xf numFmtId="292" fontId="56" fillId="0" borderId="59" xfId="0" applyNumberFormat="1" applyFont="1" applyBorder="1" applyAlignment="1">
      <alignment horizontal="center" vertical="center"/>
    </xf>
    <xf numFmtId="0" fontId="8" fillId="0" borderId="56" xfId="0" applyFont="1" applyBorder="1" applyAlignment="1">
      <alignment vertical="center"/>
    </xf>
    <xf numFmtId="293" fontId="182" fillId="0" borderId="0" xfId="0" quotePrefix="1" applyNumberFormat="1" applyFont="1" applyAlignment="1">
      <alignment horizontal="center" vertical="center"/>
    </xf>
    <xf numFmtId="289" fontId="8" fillId="0" borderId="33" xfId="0" applyNumberFormat="1" applyFont="1" applyBorder="1" applyAlignment="1">
      <alignment horizontal="center" vertical="center"/>
    </xf>
    <xf numFmtId="289" fontId="8" fillId="0" borderId="1" xfId="2156" applyNumberFormat="1" applyFont="1" applyBorder="1" applyAlignment="1">
      <alignment vertical="center"/>
    </xf>
    <xf numFmtId="289" fontId="8" fillId="0" borderId="33" xfId="0" applyNumberFormat="1" applyFont="1" applyBorder="1" applyAlignment="1">
      <alignment horizontal="right" vertical="center"/>
    </xf>
    <xf numFmtId="49" fontId="8" fillId="0" borderId="33" xfId="0" quotePrefix="1" applyNumberFormat="1" applyFont="1" applyBorder="1" applyAlignment="1">
      <alignment horizontal="center" vertical="center"/>
    </xf>
    <xf numFmtId="289" fontId="8" fillId="0" borderId="1" xfId="0" applyNumberFormat="1" applyFont="1" applyBorder="1" applyAlignment="1">
      <alignment horizontal="right" vertical="center"/>
    </xf>
    <xf numFmtId="28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quotePrefix="1" applyNumberFormat="1" applyFont="1" applyBorder="1" applyAlignment="1">
      <alignment horizontal="center" vertical="center"/>
    </xf>
    <xf numFmtId="0" fontId="182" fillId="0" borderId="0" xfId="0" applyFont="1" applyAlignment="1">
      <alignment horizontal="center" vertical="center"/>
    </xf>
    <xf numFmtId="292" fontId="182" fillId="0" borderId="0" xfId="0" applyNumberFormat="1" applyFont="1" applyAlignment="1">
      <alignment horizontal="center" vertical="center"/>
    </xf>
    <xf numFmtId="292" fontId="182" fillId="0" borderId="0" xfId="0" applyNumberFormat="1" applyFont="1" applyAlignment="1">
      <alignment vertical="center"/>
    </xf>
    <xf numFmtId="283" fontId="184" fillId="0" borderId="2" xfId="2182" applyNumberFormat="1" applyFont="1" applyBorder="1" applyAlignment="1">
      <alignment horizontal="centerContinuous" vertical="center"/>
    </xf>
    <xf numFmtId="283" fontId="185" fillId="0" borderId="47" xfId="2182" applyNumberFormat="1" applyFont="1" applyBorder="1" applyAlignment="1">
      <alignment horizontal="centerContinuous" vertical="center"/>
    </xf>
    <xf numFmtId="283" fontId="186" fillId="0" borderId="10" xfId="2182" applyNumberFormat="1" applyFont="1" applyBorder="1"/>
    <xf numFmtId="283" fontId="186" fillId="0" borderId="0" xfId="2182" applyNumberFormat="1" applyFont="1"/>
    <xf numFmtId="283" fontId="187" fillId="0" borderId="61" xfId="2182" applyNumberFormat="1" applyFont="1" applyBorder="1" applyAlignment="1">
      <alignment horizontal="left" vertical="center"/>
    </xf>
    <xf numFmtId="283" fontId="185" fillId="0" borderId="17" xfId="2182" applyNumberFormat="1" applyFont="1" applyBorder="1" applyAlignment="1">
      <alignment horizontal="centerContinuous" vertical="center"/>
    </xf>
    <xf numFmtId="283" fontId="185" fillId="0" borderId="23" xfId="2182" applyNumberFormat="1" applyFont="1" applyBorder="1" applyAlignment="1">
      <alignment horizontal="centerContinuous" vertical="center"/>
    </xf>
    <xf numFmtId="283" fontId="186" fillId="0" borderId="0" xfId="2182" applyNumberFormat="1" applyFont="1" applyAlignment="1">
      <alignment horizontal="center" vertical="center"/>
    </xf>
    <xf numFmtId="283" fontId="186" fillId="0" borderId="1" xfId="2182" applyNumberFormat="1" applyFont="1" applyBorder="1" applyAlignment="1">
      <alignment horizontal="center" vertical="center"/>
    </xf>
    <xf numFmtId="283" fontId="186" fillId="0" borderId="61" xfId="2182" applyNumberFormat="1" applyFont="1" applyBorder="1" applyAlignment="1">
      <alignment horizontal="center" vertical="center"/>
    </xf>
    <xf numFmtId="283" fontId="186" fillId="0" borderId="17" xfId="2182" applyNumberFormat="1" applyFont="1" applyBorder="1" applyAlignment="1">
      <alignment horizontal="center" vertical="center"/>
    </xf>
    <xf numFmtId="283" fontId="186" fillId="0" borderId="23" xfId="2182" applyNumberFormat="1" applyFont="1" applyBorder="1" applyAlignment="1">
      <alignment horizontal="center" vertical="center"/>
    </xf>
    <xf numFmtId="283" fontId="186" fillId="0" borderId="58" xfId="0" applyNumberFormat="1" applyFont="1" applyBorder="1" applyAlignment="1">
      <alignment horizontal="left" vertical="center"/>
    </xf>
    <xf numFmtId="283" fontId="186" fillId="0" borderId="58" xfId="0" applyNumberFormat="1" applyFont="1" applyBorder="1" applyAlignment="1">
      <alignment horizontal="center" vertical="center"/>
    </xf>
    <xf numFmtId="283" fontId="186" fillId="0" borderId="58" xfId="0" applyNumberFormat="1" applyFont="1" applyBorder="1" applyAlignment="1">
      <alignment vertical="center"/>
    </xf>
    <xf numFmtId="283" fontId="186" fillId="0" borderId="0" xfId="0" applyNumberFormat="1" applyFont="1" applyAlignment="1">
      <alignment vertical="center"/>
    </xf>
    <xf numFmtId="283" fontId="186" fillId="0" borderId="0" xfId="0" applyNumberFormat="1" applyFont="1" applyAlignment="1">
      <alignment horizontal="center" vertical="center"/>
    </xf>
    <xf numFmtId="283" fontId="186" fillId="0" borderId="42" xfId="2182" applyNumberFormat="1" applyFont="1" applyBorder="1" applyAlignment="1">
      <alignment horizontal="center" vertical="center"/>
    </xf>
    <xf numFmtId="283" fontId="186" fillId="0" borderId="33" xfId="0" applyNumberFormat="1" applyFont="1" applyBorder="1" applyAlignment="1">
      <alignment horizontal="left" vertical="center"/>
    </xf>
    <xf numFmtId="283" fontId="186" fillId="0" borderId="33" xfId="0" applyNumberFormat="1" applyFont="1" applyBorder="1" applyAlignment="1">
      <alignment horizontal="center" vertical="center"/>
    </xf>
    <xf numFmtId="283" fontId="186" fillId="0" borderId="33" xfId="0" applyNumberFormat="1" applyFont="1" applyBorder="1" applyAlignment="1">
      <alignment vertical="center"/>
    </xf>
    <xf numFmtId="283" fontId="186" fillId="0" borderId="59" xfId="0" applyNumberFormat="1" applyFont="1" applyBorder="1" applyAlignment="1">
      <alignment vertical="center"/>
    </xf>
    <xf numFmtId="283" fontId="186" fillId="0" borderId="59" xfId="0" applyNumberFormat="1" applyFont="1" applyBorder="1" applyAlignment="1">
      <alignment horizontal="center" vertical="center"/>
    </xf>
    <xf numFmtId="283" fontId="186" fillId="0" borderId="59" xfId="2182" applyNumberFormat="1" applyFont="1" applyBorder="1" applyAlignment="1">
      <alignment horizontal="center" vertical="center"/>
    </xf>
    <xf numFmtId="283" fontId="186" fillId="0" borderId="56" xfId="2182" applyNumberFormat="1" applyFont="1" applyBorder="1" applyAlignment="1">
      <alignment horizontal="center" vertical="center"/>
    </xf>
    <xf numFmtId="283" fontId="186" fillId="0" borderId="2" xfId="2182" applyNumberFormat="1" applyFont="1" applyBorder="1" applyAlignment="1">
      <alignment horizontal="center" vertical="center"/>
    </xf>
    <xf numFmtId="283" fontId="186" fillId="0" borderId="18" xfId="2182" applyNumberFormat="1" applyFont="1" applyBorder="1" applyAlignment="1">
      <alignment horizontal="center" vertical="center"/>
    </xf>
    <xf numFmtId="283" fontId="186" fillId="0" borderId="18" xfId="2182" applyNumberFormat="1" applyFont="1" applyBorder="1" applyAlignment="1">
      <alignment horizontal="right" vertical="center"/>
    </xf>
    <xf numFmtId="283" fontId="186" fillId="0" borderId="47" xfId="2182" applyNumberFormat="1" applyFont="1" applyBorder="1" applyAlignment="1">
      <alignment horizontal="center" vertical="center"/>
    </xf>
    <xf numFmtId="283" fontId="186" fillId="0" borderId="10" xfId="2182" applyNumberFormat="1" applyFont="1" applyBorder="1" applyAlignment="1">
      <alignment horizontal="center" vertical="center"/>
    </xf>
    <xf numFmtId="283" fontId="186" fillId="0" borderId="58" xfId="2182" applyNumberFormat="1" applyFont="1" applyBorder="1" applyAlignment="1">
      <alignment horizontal="center" vertical="center"/>
    </xf>
    <xf numFmtId="283" fontId="186" fillId="0" borderId="58" xfId="2182" applyNumberFormat="1" applyFont="1" applyBorder="1" applyAlignment="1">
      <alignment vertical="center"/>
    </xf>
    <xf numFmtId="283" fontId="186" fillId="0" borderId="0" xfId="2182" applyNumberFormat="1" applyFont="1" applyAlignment="1">
      <alignment vertical="center"/>
    </xf>
    <xf numFmtId="9" fontId="188" fillId="0" borderId="0" xfId="1654" applyFont="1" applyBorder="1" applyAlignment="1">
      <alignment horizontal="center" vertical="center"/>
    </xf>
    <xf numFmtId="0" fontId="186" fillId="0" borderId="0" xfId="2182" applyNumberFormat="1" applyFont="1" applyAlignment="1">
      <alignment horizontal="center" vertical="center"/>
    </xf>
    <xf numFmtId="283" fontId="186" fillId="0" borderId="42" xfId="2182" applyNumberFormat="1" applyFont="1" applyBorder="1" applyAlignment="1">
      <alignment vertical="center"/>
    </xf>
    <xf numFmtId="283" fontId="186" fillId="0" borderId="0" xfId="1711" applyNumberFormat="1" applyFont="1" applyAlignment="1">
      <alignment horizontal="center" vertical="center"/>
    </xf>
    <xf numFmtId="283" fontId="186" fillId="0" borderId="60" xfId="2182" applyNumberFormat="1" applyFont="1" applyBorder="1" applyAlignment="1">
      <alignment horizontal="center" vertical="center"/>
    </xf>
    <xf numFmtId="0" fontId="8" fillId="0" borderId="1" xfId="2156" applyFont="1" applyBorder="1" applyAlignment="1">
      <alignment vertical="center" wrapText="1"/>
    </xf>
    <xf numFmtId="41" fontId="178" fillId="0" borderId="62" xfId="1730" applyNumberFormat="1" applyFont="1" applyFill="1" applyBorder="1" applyAlignment="1">
      <alignment vertical="center"/>
    </xf>
    <xf numFmtId="41" fontId="178" fillId="0" borderId="62" xfId="1732" applyFont="1" applyFill="1" applyBorder="1" applyAlignment="1">
      <alignment vertical="center"/>
    </xf>
    <xf numFmtId="41" fontId="8" fillId="0" borderId="1" xfId="2156" applyNumberFormat="1" applyFont="1" applyBorder="1" applyAlignment="1">
      <alignment horizontal="center" vertical="center"/>
    </xf>
    <xf numFmtId="181" fontId="8" fillId="0" borderId="1" xfId="2156" applyNumberFormat="1" applyFont="1" applyBorder="1" applyAlignment="1">
      <alignment vertical="center"/>
    </xf>
    <xf numFmtId="0" fontId="177" fillId="0" borderId="57" xfId="2156" applyFont="1" applyBorder="1" applyAlignment="1">
      <alignment horizontal="centerContinuous" vertical="center"/>
    </xf>
    <xf numFmtId="0" fontId="182" fillId="0" borderId="0" xfId="2167" applyFont="1" applyAlignment="1">
      <alignment vertical="center"/>
    </xf>
    <xf numFmtId="0" fontId="162" fillId="0" borderId="0" xfId="0" applyFont="1"/>
    <xf numFmtId="184" fontId="17" fillId="0" borderId="0" xfId="2138" applyNumberFormat="1" applyFont="1" applyAlignment="1">
      <alignment horizontal="center" vertical="center"/>
    </xf>
    <xf numFmtId="3" fontId="17" fillId="0" borderId="0" xfId="2104" applyNumberFormat="1" applyFont="1" applyFill="1" applyBorder="1" applyAlignment="1">
      <alignment horizontal="center" vertical="center" shrinkToFit="1"/>
    </xf>
    <xf numFmtId="0" fontId="54" fillId="0" borderId="1" xfId="2183" applyFont="1" applyBorder="1" applyAlignment="1">
      <alignment horizontal="right"/>
    </xf>
    <xf numFmtId="0" fontId="190" fillId="0" borderId="1" xfId="2183" applyFont="1" applyBorder="1" applyAlignment="1">
      <alignment horizontal="left"/>
    </xf>
    <xf numFmtId="0" fontId="11" fillId="0" borderId="1" xfId="2183" applyFont="1" applyBorder="1" applyAlignment="1">
      <alignment horizontal="right"/>
    </xf>
    <xf numFmtId="0" fontId="11" fillId="0" borderId="1" xfId="2183" applyFont="1" applyBorder="1" applyAlignment="1">
      <alignment horizontal="center"/>
    </xf>
    <xf numFmtId="184" fontId="11" fillId="0" borderId="1" xfId="2183" applyNumberFormat="1" applyFont="1" applyBorder="1" applyAlignment="1">
      <alignment horizontal="center"/>
    </xf>
    <xf numFmtId="0" fontId="11" fillId="0" borderId="0" xfId="2138"/>
    <xf numFmtId="0" fontId="16" fillId="0" borderId="0" xfId="2138" applyFont="1"/>
    <xf numFmtId="178" fontId="8" fillId="19" borderId="56" xfId="1711" applyFont="1" applyFill="1" applyBorder="1" applyAlignment="1">
      <alignment vertical="center"/>
    </xf>
    <xf numFmtId="178" fontId="8" fillId="19" borderId="33" xfId="1711" applyFont="1" applyFill="1" applyBorder="1" applyAlignment="1">
      <alignment vertical="center"/>
    </xf>
    <xf numFmtId="41" fontId="8" fillId="19" borderId="33" xfId="1722" applyFont="1" applyFill="1" applyBorder="1" applyAlignment="1">
      <alignment horizontal="center" vertical="center"/>
    </xf>
    <xf numFmtId="184" fontId="8" fillId="19" borderId="33" xfId="2157" applyNumberFormat="1" applyFont="1" applyFill="1" applyBorder="1" applyAlignment="1">
      <alignment horizontal="center" vertical="center"/>
    </xf>
    <xf numFmtId="41" fontId="8" fillId="0" borderId="61" xfId="2167" applyNumberFormat="1" applyFont="1" applyBorder="1" applyAlignment="1">
      <alignment horizontal="center" vertical="center" shrinkToFit="1"/>
    </xf>
    <xf numFmtId="41" fontId="8" fillId="0" borderId="57" xfId="2167" applyNumberFormat="1" applyFont="1" applyBorder="1" applyAlignment="1">
      <alignment horizontal="center" vertical="center" shrinkToFit="1"/>
    </xf>
    <xf numFmtId="9" fontId="17" fillId="0" borderId="0" xfId="2156" applyNumberFormat="1" applyFont="1" applyAlignment="1">
      <alignment vertical="center"/>
    </xf>
    <xf numFmtId="0" fontId="8" fillId="0" borderId="1" xfId="2167" applyFont="1" applyFill="1" applyBorder="1" applyAlignment="1">
      <alignment horizontal="left" vertical="center"/>
    </xf>
    <xf numFmtId="0" fontId="8" fillId="0" borderId="1" xfId="2167" applyFont="1" applyFill="1" applyBorder="1" applyAlignment="1">
      <alignment horizontal="center" vertical="center" shrinkToFit="1"/>
    </xf>
    <xf numFmtId="0" fontId="8" fillId="0" borderId="1" xfId="2167" applyFont="1" applyFill="1" applyBorder="1" applyAlignment="1">
      <alignment horizontal="center" vertical="center"/>
    </xf>
    <xf numFmtId="192" fontId="8" fillId="38" borderId="17" xfId="1654" applyNumberFormat="1" applyFont="1" applyFill="1" applyBorder="1" applyAlignment="1">
      <alignment vertical="center"/>
    </xf>
    <xf numFmtId="10" fontId="8" fillId="38" borderId="17" xfId="1654" quotePrefix="1" applyNumberFormat="1" applyFont="1" applyFill="1" applyBorder="1" applyAlignment="1">
      <alignment vertical="center"/>
    </xf>
    <xf numFmtId="10" fontId="8" fillId="38" borderId="17" xfId="1654" applyNumberFormat="1" applyFont="1" applyFill="1" applyBorder="1" applyAlignment="1">
      <alignment vertical="center"/>
    </xf>
    <xf numFmtId="191" fontId="8" fillId="38" borderId="17" xfId="1654" quotePrefix="1" applyNumberFormat="1" applyFont="1" applyFill="1" applyBorder="1" applyAlignment="1">
      <alignment vertical="center"/>
    </xf>
    <xf numFmtId="178" fontId="8" fillId="0" borderId="36" xfId="1711" applyFont="1" applyFill="1" applyBorder="1" applyAlignment="1">
      <alignment vertical="center"/>
    </xf>
    <xf numFmtId="0" fontId="8" fillId="0" borderId="57" xfId="2154" applyFont="1" applyFill="1" applyBorder="1" applyAlignment="1">
      <alignment horizontal="left" vertical="center"/>
    </xf>
    <xf numFmtId="286" fontId="8" fillId="0" borderId="1" xfId="1712" applyNumberFormat="1" applyFont="1" applyFill="1" applyBorder="1" applyAlignment="1">
      <alignment horizontal="center" vertical="center"/>
    </xf>
    <xf numFmtId="0" fontId="8" fillId="0" borderId="33" xfId="2167" applyFont="1" applyFill="1" applyBorder="1" applyAlignment="1">
      <alignment horizontal="center" vertical="center"/>
    </xf>
    <xf numFmtId="41" fontId="8" fillId="0" borderId="1" xfId="2154" applyNumberFormat="1" applyFont="1" applyFill="1" applyBorder="1" applyAlignment="1">
      <alignment vertical="center"/>
    </xf>
    <xf numFmtId="0" fontId="8" fillId="0" borderId="18" xfId="2152" applyFont="1" applyFill="1" applyBorder="1" applyAlignment="1">
      <alignment horizontal="center" vertical="center" shrinkToFit="1"/>
    </xf>
    <xf numFmtId="0" fontId="17" fillId="0" borderId="0" xfId="2167" applyFont="1" applyFill="1" applyAlignment="1">
      <alignment vertical="center"/>
    </xf>
    <xf numFmtId="0" fontId="56" fillId="36" borderId="18" xfId="2158" applyFont="1" applyFill="1" applyBorder="1" applyAlignment="1">
      <alignment horizontal="center" vertical="center"/>
    </xf>
    <xf numFmtId="0" fontId="56" fillId="36" borderId="33" xfId="2158" applyFont="1" applyFill="1" applyBorder="1" applyAlignment="1">
      <alignment horizontal="center" vertical="center"/>
    </xf>
    <xf numFmtId="0" fontId="59" fillId="0" borderId="2" xfId="2158" applyFont="1" applyBorder="1" applyAlignment="1">
      <alignment horizontal="center" vertical="center"/>
    </xf>
    <xf numFmtId="0" fontId="59" fillId="0" borderId="47" xfId="2158" applyFont="1" applyBorder="1" applyAlignment="1">
      <alignment horizontal="center" vertical="center"/>
    </xf>
    <xf numFmtId="0" fontId="59" fillId="0" borderId="10" xfId="2158" applyFont="1" applyBorder="1" applyAlignment="1">
      <alignment horizontal="center" vertical="center"/>
    </xf>
    <xf numFmtId="0" fontId="56" fillId="36" borderId="18" xfId="2159" applyFont="1" applyFill="1" applyBorder="1" applyAlignment="1">
      <alignment horizontal="center" vertical="center" wrapText="1"/>
    </xf>
    <xf numFmtId="0" fontId="56" fillId="36" borderId="33" xfId="2159" applyFont="1" applyFill="1" applyBorder="1" applyAlignment="1">
      <alignment horizontal="center" vertical="center"/>
    </xf>
    <xf numFmtId="3" fontId="5" fillId="0" borderId="60" xfId="2160" applyNumberFormat="1" applyFont="1" applyBorder="1" applyAlignment="1">
      <alignment horizontal="center" vertical="center"/>
    </xf>
    <xf numFmtId="3" fontId="5" fillId="0" borderId="0" xfId="2160" applyNumberFormat="1" applyFont="1" applyAlignment="1">
      <alignment horizontal="center" vertical="center"/>
    </xf>
    <xf numFmtId="3" fontId="5" fillId="0" borderId="42" xfId="2160" applyNumberFormat="1" applyFont="1" applyBorder="1" applyAlignment="1">
      <alignment horizontal="center" vertical="center"/>
    </xf>
    <xf numFmtId="0" fontId="8" fillId="0" borderId="57" xfId="2160" applyFont="1" applyBorder="1" applyAlignment="1">
      <alignment horizontal="center" vertical="center"/>
    </xf>
    <xf numFmtId="0" fontId="8" fillId="0" borderId="59" xfId="2160" applyFont="1" applyBorder="1" applyAlignment="1">
      <alignment horizontal="center" vertical="center"/>
    </xf>
    <xf numFmtId="0" fontId="8" fillId="0" borderId="56" xfId="2160" applyFont="1" applyBorder="1" applyAlignment="1">
      <alignment horizontal="center" vertical="center"/>
    </xf>
    <xf numFmtId="3" fontId="8" fillId="0" borderId="59" xfId="2160" applyNumberFormat="1" applyFont="1" applyBorder="1" applyAlignment="1">
      <alignment horizontal="right" vertical="center"/>
    </xf>
    <xf numFmtId="3" fontId="8" fillId="0" borderId="59" xfId="2160" applyNumberFormat="1" applyFont="1" applyBorder="1" applyAlignment="1">
      <alignment horizontal="left" vertical="center"/>
    </xf>
    <xf numFmtId="0" fontId="8" fillId="0" borderId="58" xfId="2160" applyFont="1" applyBorder="1" applyAlignment="1">
      <alignment horizontal="center" vertical="center"/>
    </xf>
    <xf numFmtId="3" fontId="5" fillId="0" borderId="60" xfId="2167" applyNumberFormat="1" applyFont="1" applyBorder="1" applyAlignment="1">
      <alignment horizontal="center" vertical="center"/>
    </xf>
    <xf numFmtId="3" fontId="5" fillId="0" borderId="0" xfId="2167" applyNumberFormat="1" applyFont="1" applyAlignment="1">
      <alignment horizontal="center" vertical="center"/>
    </xf>
    <xf numFmtId="3" fontId="5" fillId="0" borderId="42" xfId="2167" applyNumberFormat="1" applyFont="1" applyBorder="1" applyAlignment="1">
      <alignment horizontal="center" vertical="center"/>
    </xf>
    <xf numFmtId="0" fontId="8" fillId="0" borderId="61" xfId="2166" applyFont="1" applyBorder="1" applyAlignment="1">
      <alignment horizontal="left" vertical="center"/>
    </xf>
    <xf numFmtId="0" fontId="8" fillId="0" borderId="23" xfId="2166" applyFont="1" applyBorder="1" applyAlignment="1">
      <alignment horizontal="left" vertical="center"/>
    </xf>
    <xf numFmtId="0" fontId="56" fillId="36" borderId="61" xfId="2167" applyFont="1" applyFill="1" applyBorder="1" applyAlignment="1">
      <alignment horizontal="center" vertical="center" wrapText="1"/>
    </xf>
    <xf numFmtId="0" fontId="56" fillId="36" borderId="23" xfId="2167" applyFont="1" applyFill="1" applyBorder="1" applyAlignment="1">
      <alignment horizontal="center" vertical="center"/>
    </xf>
    <xf numFmtId="0" fontId="56" fillId="36" borderId="61" xfId="2167" applyFont="1" applyFill="1" applyBorder="1" applyAlignment="1">
      <alignment horizontal="center" vertical="center"/>
    </xf>
    <xf numFmtId="0" fontId="56" fillId="36" borderId="18" xfId="2167" applyFont="1" applyFill="1" applyBorder="1" applyAlignment="1">
      <alignment horizontal="center" vertical="center"/>
    </xf>
    <xf numFmtId="0" fontId="56" fillId="36" borderId="33" xfId="2167" applyFont="1" applyFill="1" applyBorder="1" applyAlignment="1">
      <alignment horizontal="center" vertical="center"/>
    </xf>
    <xf numFmtId="0" fontId="56" fillId="36" borderId="2" xfId="2167" applyFont="1" applyFill="1" applyBorder="1" applyAlignment="1">
      <alignment horizontal="center" vertical="center"/>
    </xf>
    <xf numFmtId="0" fontId="56" fillId="36" borderId="10" xfId="2163" applyFont="1" applyFill="1" applyBorder="1"/>
    <xf numFmtId="0" fontId="56" fillId="36" borderId="57" xfId="2163" applyFont="1" applyFill="1" applyBorder="1"/>
    <xf numFmtId="0" fontId="56" fillId="36" borderId="56" xfId="2163" applyFont="1" applyFill="1" applyBorder="1"/>
    <xf numFmtId="3" fontId="56" fillId="36" borderId="18" xfId="2167" applyNumberFormat="1" applyFont="1" applyFill="1" applyBorder="1" applyAlignment="1">
      <alignment horizontal="center" vertical="center"/>
    </xf>
    <xf numFmtId="3" fontId="56" fillId="36" borderId="33" xfId="2167" applyNumberFormat="1" applyFont="1" applyFill="1" applyBorder="1" applyAlignment="1">
      <alignment horizontal="center" vertical="center"/>
    </xf>
    <xf numFmtId="0" fontId="56" fillId="36" borderId="10" xfId="2167" applyFont="1" applyFill="1" applyBorder="1" applyAlignment="1">
      <alignment horizontal="center" vertical="center"/>
    </xf>
    <xf numFmtId="0" fontId="56" fillId="36" borderId="57" xfId="2167" applyFont="1" applyFill="1" applyBorder="1" applyAlignment="1">
      <alignment horizontal="center" vertical="center"/>
    </xf>
    <xf numFmtId="0" fontId="56" fillId="36" borderId="56" xfId="2167" applyFont="1" applyFill="1" applyBorder="1" applyAlignment="1">
      <alignment horizontal="center" vertical="center"/>
    </xf>
    <xf numFmtId="0" fontId="56" fillId="36" borderId="61" xfId="2163" applyFont="1" applyFill="1" applyBorder="1" applyAlignment="1">
      <alignment horizontal="center" vertical="center"/>
    </xf>
    <xf numFmtId="0" fontId="56" fillId="36" borderId="23" xfId="2163" applyFont="1" applyFill="1" applyBorder="1" applyAlignment="1">
      <alignment horizontal="center" vertical="center"/>
    </xf>
    <xf numFmtId="0" fontId="56" fillId="36" borderId="18" xfId="2167" applyFont="1" applyFill="1" applyBorder="1" applyAlignment="1">
      <alignment horizontal="center" vertical="center" shrinkToFit="1"/>
    </xf>
    <xf numFmtId="0" fontId="56" fillId="36" borderId="33" xfId="2167" applyFont="1" applyFill="1" applyBorder="1" applyAlignment="1">
      <alignment horizontal="center" vertical="center" shrinkToFit="1"/>
    </xf>
    <xf numFmtId="0" fontId="56" fillId="36" borderId="61" xfId="2163" applyFont="1" applyFill="1" applyBorder="1" applyAlignment="1">
      <alignment horizontal="center" vertical="center" shrinkToFit="1"/>
    </xf>
    <xf numFmtId="0" fontId="56" fillId="36" borderId="23" xfId="2163" applyFont="1" applyFill="1" applyBorder="1" applyAlignment="1">
      <alignment horizontal="center" vertical="center" shrinkToFit="1"/>
    </xf>
    <xf numFmtId="0" fontId="56" fillId="36" borderId="61" xfId="2167" applyFont="1" applyFill="1" applyBorder="1" applyAlignment="1">
      <alignment horizontal="center" vertical="center" shrinkToFit="1"/>
    </xf>
    <xf numFmtId="0" fontId="56" fillId="36" borderId="23" xfId="2167" applyFont="1" applyFill="1" applyBorder="1" applyAlignment="1">
      <alignment horizontal="center" vertical="center" shrinkToFit="1"/>
    </xf>
    <xf numFmtId="0" fontId="56" fillId="36" borderId="1" xfId="2161" applyFont="1" applyFill="1" applyBorder="1" applyAlignment="1">
      <alignment horizontal="center" vertical="center"/>
    </xf>
    <xf numFmtId="0" fontId="56" fillId="37" borderId="1" xfId="0" applyFont="1" applyFill="1" applyBorder="1" applyAlignment="1">
      <alignment horizontal="center" vertical="center"/>
    </xf>
    <xf numFmtId="0" fontId="56" fillId="36" borderId="1" xfId="2156" applyFont="1" applyFill="1" applyBorder="1" applyAlignment="1">
      <alignment horizontal="center" vertical="center"/>
    </xf>
    <xf numFmtId="0" fontId="56" fillId="36" borderId="61" xfId="2156" applyFont="1" applyFill="1" applyBorder="1" applyAlignment="1">
      <alignment horizontal="center" vertical="center"/>
    </xf>
    <xf numFmtId="0" fontId="56" fillId="36" borderId="23" xfId="2156" applyFont="1" applyFill="1" applyBorder="1" applyAlignment="1">
      <alignment horizontal="center" vertical="center"/>
    </xf>
    <xf numFmtId="186" fontId="181" fillId="0" borderId="2" xfId="1711" applyNumberFormat="1" applyFont="1" applyFill="1" applyBorder="1" applyAlignment="1">
      <alignment horizontal="center" vertical="center"/>
    </xf>
    <xf numFmtId="186" fontId="181" fillId="0" borderId="47" xfId="1711" applyNumberFormat="1" applyFont="1" applyFill="1" applyBorder="1" applyAlignment="1">
      <alignment horizontal="center" vertical="center"/>
    </xf>
    <xf numFmtId="186" fontId="181" fillId="0" borderId="10" xfId="1711" applyNumberFormat="1" applyFont="1" applyFill="1" applyBorder="1" applyAlignment="1">
      <alignment horizontal="center" vertical="center"/>
    </xf>
    <xf numFmtId="0" fontId="50" fillId="37" borderId="1" xfId="0" applyFont="1" applyFill="1" applyBorder="1" applyAlignment="1">
      <alignment horizontal="center" vertical="center"/>
    </xf>
  </cellXfs>
  <cellStyles count="2184">
    <cellStyle name=" " xfId="1" xr:uid="{00000000-0005-0000-0000-000000000000}"/>
    <cellStyle name=" _옥내기기기초공설" xfId="2" xr:uid="{00000000-0005-0000-0000-000001000000}"/>
    <cellStyle name=" _품셈" xfId="3" xr:uid="{00000000-0005-0000-0000-000002000000}"/>
    <cellStyle name="&quot;큰제목&quot;" xfId="4" xr:uid="{00000000-0005-0000-0000-000003000000}"/>
    <cellStyle name="#,##0" xfId="5" xr:uid="{00000000-0005-0000-0000-000004000000}"/>
    <cellStyle name="$" xfId="6" xr:uid="{00000000-0005-0000-0000-000005000000}"/>
    <cellStyle name="$_2001년 9월" xfId="7" xr:uid="{00000000-0005-0000-0000-000006000000}"/>
    <cellStyle name="$_2001년 9월 일위" xfId="8" xr:uid="{00000000-0005-0000-0000-000007000000}"/>
    <cellStyle name="$_2001년7월내역" xfId="9" xr:uid="{00000000-0005-0000-0000-000008000000}"/>
    <cellStyle name="$_2001년8월내역" xfId="10" xr:uid="{00000000-0005-0000-0000-000009000000}"/>
    <cellStyle name="$_2002년 설치" xfId="11" xr:uid="{00000000-0005-0000-0000-00000A000000}"/>
    <cellStyle name="$_2002년 합판거푸집" xfId="12" xr:uid="{00000000-0005-0000-0000-00000B000000}"/>
    <cellStyle name="$_2002년2,3월" xfId="13" xr:uid="{00000000-0005-0000-0000-00000C000000}"/>
    <cellStyle name="$_2008수문(5x5이하) 일위_상반기" xfId="14" xr:uid="{00000000-0005-0000-0000-00000D000000}"/>
    <cellStyle name="$_db진흥" xfId="15" xr:uid="{00000000-0005-0000-0000-00000E000000}"/>
    <cellStyle name="$_SE40" xfId="16" xr:uid="{00000000-0005-0000-0000-00000F000000}"/>
    <cellStyle name="$_TDW제작시방" xfId="17" xr:uid="{00000000-0005-0000-0000-000010000000}"/>
    <cellStyle name="$_TDW제작시방(2002,05,27)" xfId="18" xr:uid="{00000000-0005-0000-0000-000011000000}"/>
    <cellStyle name="$_강릉재료집계" xfId="19" xr:uid="{00000000-0005-0000-0000-000012000000}"/>
    <cellStyle name="$_견적2" xfId="20" xr:uid="{00000000-0005-0000-0000-000013000000}"/>
    <cellStyle name="$_견적내역서(응봉외)" xfId="21" xr:uid="{00000000-0005-0000-0000-000014000000}"/>
    <cellStyle name="$_결재(관동취입보)" xfId="22" xr:uid="{00000000-0005-0000-0000-000015000000}"/>
    <cellStyle name="$_경천여수로공사비" xfId="23" xr:uid="{00000000-0005-0000-0000-000016000000}"/>
    <cellStyle name="$_공사비2001-06" xfId="24" xr:uid="{00000000-0005-0000-0000-000017000000}"/>
    <cellStyle name="$_공사비2001-07" xfId="25" xr:uid="{00000000-0005-0000-0000-000018000000}"/>
    <cellStyle name="$_금계공사비" xfId="26" xr:uid="{00000000-0005-0000-0000-000019000000}"/>
    <cellStyle name="$_기아" xfId="27" xr:uid="{00000000-0005-0000-0000-00001A000000}"/>
    <cellStyle name="$_남광TS-60B(둔기교)" xfId="28" xr:uid="{00000000-0005-0000-0000-00001B000000}"/>
    <cellStyle name="$_내역서" xfId="29" xr:uid="{00000000-0005-0000-0000-00001C000000}"/>
    <cellStyle name="$_내역서(착공)" xfId="30" xr:uid="{00000000-0005-0000-0000-00001D000000}"/>
    <cellStyle name="$_내역서(착공)-당초" xfId="31" xr:uid="{00000000-0005-0000-0000-00001E000000}"/>
    <cellStyle name="$_내역표지" xfId="32" xr:uid="{00000000-0005-0000-0000-00001F000000}"/>
    <cellStyle name="$_보성회령제사통-변경1" xfId="33" xr:uid="{00000000-0005-0000-0000-000020000000}"/>
    <cellStyle name="$_비상수문 공사비" xfId="34" xr:uid="{00000000-0005-0000-0000-000021000000}"/>
    <cellStyle name="$_세풍승인" xfId="35" xr:uid="{00000000-0005-0000-0000-000022000000}"/>
    <cellStyle name="$_수문_5m이하(2007년_1월)(수정)" xfId="36" xr:uid="{00000000-0005-0000-0000-000023000000}"/>
    <cellStyle name="$_수문_5m이하(2007년-노무비변경)" xfId="37" xr:uid="{00000000-0005-0000-0000-000024000000}"/>
    <cellStyle name="$_수원공제계산서" xfId="38" xr:uid="{00000000-0005-0000-0000-000025000000}"/>
    <cellStyle name="$_순천구룡" xfId="39" xr:uid="{00000000-0005-0000-0000-000026000000}"/>
    <cellStyle name="$_순천지부구룡해룡" xfId="40" xr:uid="{00000000-0005-0000-0000-000027000000}"/>
    <cellStyle name="$_시방서(2003.11.17)" xfId="41" xr:uid="{00000000-0005-0000-0000-000028000000}"/>
    <cellStyle name="$_시방서(2003.3.6)" xfId="42" xr:uid="{00000000-0005-0000-0000-000029000000}"/>
    <cellStyle name="$_원가계산서_수정" xfId="43" xr:uid="{00000000-0005-0000-0000-00002A000000}"/>
    <cellStyle name="$_유계비상수문설계계산서" xfId="44" xr:uid="{00000000-0005-0000-0000-00002B000000}"/>
    <cellStyle name="$_장흥광평양수장" xfId="45" xr:uid="{00000000-0005-0000-0000-00002C000000}"/>
    <cellStyle name="$_전도수문내역" xfId="46" xr:uid="{00000000-0005-0000-0000-00002D000000}"/>
    <cellStyle name="$_전북 용산지구 다단 21×1.2-2련(020417)" xfId="47" xr:uid="{00000000-0005-0000-0000-00002E000000}"/>
    <cellStyle name="$_진도 보전지구" xfId="48" xr:uid="{00000000-0005-0000-0000-00002F000000}"/>
    <cellStyle name="$_진도마산2차제출F18x21" xfId="49" xr:uid="{00000000-0005-0000-0000-000030000000}"/>
    <cellStyle name="$_창산지여수토재료계산(05.29)" xfId="50" xr:uid="{00000000-0005-0000-0000-000031000000}"/>
    <cellStyle name="$_청소기계내역" xfId="51" xr:uid="{00000000-0005-0000-0000-000032000000}"/>
    <cellStyle name="$_취입보기계공사비" xfId="52" xr:uid="{00000000-0005-0000-0000-000033000000}"/>
    <cellStyle name="$_폐기물" xfId="53" xr:uid="{00000000-0005-0000-0000-000034000000}"/>
    <cellStyle name="$_합판거푸집" xfId="54" xr:uid="{00000000-0005-0000-0000-000035000000}"/>
    <cellStyle name="$_해연구조산-발송" xfId="55" xr:uid="{00000000-0005-0000-0000-000036000000}"/>
    <cellStyle name="$_해연제수문25x13설계계산서" xfId="56" xr:uid="{00000000-0005-0000-0000-000037000000}"/>
    <cellStyle name="%4_x0003_?투자계획 조정내역" xfId="57" xr:uid="{00000000-0005-0000-0000-000038000000}"/>
    <cellStyle name="(표준)" xfId="58" xr:uid="{00000000-0005-0000-0000-000039000000}"/>
    <cellStyle name="??&amp;O?&amp;H?_x0008__x000f__x0007_?_x0007__x0001__x0001_" xfId="59" xr:uid="{00000000-0005-0000-0000-00003A000000}"/>
    <cellStyle name="??&amp;O?&amp;H?_x0008_??_x0007__x0001__x0001_" xfId="60" xr:uid="{00000000-0005-0000-0000-00003B000000}"/>
    <cellStyle name="??&amp;쏗?뷐9_x0008__x0011__x0007_?_x0007__x0001__x0001_" xfId="61" xr:uid="{00000000-0005-0000-0000-00003C000000}"/>
    <cellStyle name="???­ [0]_INQUIRY ¿?¾÷?ß?ø " xfId="62" xr:uid="{00000000-0005-0000-0000-00003D000000}"/>
    <cellStyle name="???­_INQUIRY ¿?¾÷?ß?ø " xfId="63" xr:uid="{00000000-0005-0000-0000-00003E000000}"/>
    <cellStyle name="???Ø_??°???(2¿?) " xfId="64" xr:uid="{00000000-0005-0000-0000-00003F000000}"/>
    <cellStyle name="?Þ¸¶ [0]_INQUIRY ¿?¾÷?ß?ø " xfId="65" xr:uid="{00000000-0005-0000-0000-000040000000}"/>
    <cellStyle name="?Þ¸¶_INQUIRY ¿?¾÷?ß?ø " xfId="66" xr:uid="{00000000-0005-0000-0000-000041000000}"/>
    <cellStyle name="?W?_laroux" xfId="67" xr:uid="{00000000-0005-0000-0000-000042000000}"/>
    <cellStyle name="_(건국정보)컴퓨터 견적서" xfId="68" xr:uid="{00000000-0005-0000-0000-000043000000}"/>
    <cellStyle name="_(내부-1)030402-성수국사(3~6층)" xfId="69" xr:uid="{00000000-0005-0000-0000-000044000000}"/>
    <cellStyle name="_(내부-1)030403-성수국사(1~2층)" xfId="70" xr:uid="{00000000-0005-0000-0000-000045000000}"/>
    <cellStyle name="_(외부최종)-신용정보 공동 관리시스템_050203" xfId="71" xr:uid="{00000000-0005-0000-0000-000046000000}"/>
    <cellStyle name="_040723_SK Comm's 반납물자 List" xfId="72" xr:uid="{00000000-0005-0000-0000-000047000000}"/>
    <cellStyle name="_041109-열연예산서(전기)" xfId="73" xr:uid="{00000000-0005-0000-0000-000048000000}"/>
    <cellStyle name="_051025_농기반공사(백곡소수력)견적서_서우전기-변경" xfId="74" xr:uid="{00000000-0005-0000-0000-000049000000}"/>
    <cellStyle name="_051025_농기반공사(백곡소수력)견적서_수정" xfId="75" xr:uid="{00000000-0005-0000-0000-00004A000000}"/>
    <cellStyle name="_100621-계산지구 전기공사및원격제어시스템공사 시행계획변경내역서(최종)" xfId="76" xr:uid="{00000000-0005-0000-0000-00004B000000}"/>
    <cellStyle name="_1야막지구보고서" xfId="77" xr:uid="{00000000-0005-0000-0000-00004C000000}"/>
    <cellStyle name="_1차최종  내역서" xfId="78" xr:uid="{00000000-0005-0000-0000-00004D000000}"/>
    <cellStyle name="_1차최종 보고서" xfId="79" xr:uid="{00000000-0005-0000-0000-00004E000000}"/>
    <cellStyle name="_20030604 Cable 공사 견적 (TCI)" xfId="80" xr:uid="{00000000-0005-0000-0000-00004F000000}"/>
    <cellStyle name="_20030630_SKT고객불만사전예방시스템구축(Dialer외)-에이블컴" xfId="81" xr:uid="{00000000-0005-0000-0000-000050000000}"/>
    <cellStyle name="_2003-07-18-IPLANET-SKC&amp;C" xfId="82" xr:uid="{00000000-0005-0000-0000-000051000000}"/>
    <cellStyle name="_2열연수처리 전기견(41%)" xfId="83" xr:uid="{00000000-0005-0000-0000-000052000000}"/>
    <cellStyle name="_2차최종 내역서" xfId="84" xr:uid="{00000000-0005-0000-0000-000053000000}"/>
    <cellStyle name="_AAA" xfId="85" xr:uid="{00000000-0005-0000-0000-000054000000}"/>
    <cellStyle name="_AAA(샘플)" xfId="86" xr:uid="{00000000-0005-0000-0000-000055000000}"/>
    <cellStyle name="_A사비교견적" xfId="87" xr:uid="{00000000-0005-0000-0000-000056000000}"/>
    <cellStyle name="_FMCS 증설_14CPU_HP업체견적서(0718)" xfId="88" xr:uid="{00000000-0005-0000-0000-000057000000}"/>
    <cellStyle name="_FMCS 증설_28CPU_업체견적서" xfId="89" xr:uid="{00000000-0005-0000-0000-000058000000}"/>
    <cellStyle name="_hmc전주공장견적조건1" xfId="90" xr:uid="{00000000-0005-0000-0000-000059000000}"/>
    <cellStyle name="_HP_web&amp;DB_072103_SKC&amp;C" xfId="91" xr:uid="{00000000-0005-0000-0000-00005A000000}"/>
    <cellStyle name="_HSM_030701" xfId="92" xr:uid="{00000000-0005-0000-0000-00005B000000}"/>
    <cellStyle name="_iCOD 증설용 견적 _ 업체견적서" xfId="93" xr:uid="{00000000-0005-0000-0000-00005C000000}"/>
    <cellStyle name="_iPlanet견적서_(2CPU)" xfId="94" xr:uid="{00000000-0005-0000-0000-00005D000000}"/>
    <cellStyle name="_iPlanet견적서_(개발2CPU)" xfId="95" xr:uid="{00000000-0005-0000-0000-00005E000000}"/>
    <cellStyle name="_NGM 예산용_HP server, storage, backup_022503" xfId="96" xr:uid="{00000000-0005-0000-0000-00005F000000}"/>
    <cellStyle name="_p630_0415(최종)" xfId="97" xr:uid="{00000000-0005-0000-0000-000060000000}"/>
    <cellStyle name="_PID견적_060623" xfId="98" xr:uid="{00000000-0005-0000-0000-000061000000}"/>
    <cellStyle name="_SKT ERP_HR,BW_증설분_071003" xfId="99" xr:uid="{00000000-0005-0000-0000-000062000000}"/>
    <cellStyle name="_SKT 디지털홈 NOC 운용견적(2004.4.14)_원가산정" xfId="100" xr:uid="{00000000-0005-0000-0000-000063000000}"/>
    <cellStyle name="_SKT 분당국사 OPEN RACK 전원공사 견적(SKT_040311)" xfId="101" xr:uid="{00000000-0005-0000-0000-000064000000}"/>
    <cellStyle name="_SKT_ ERP_Backup_063003_수정안" xfId="102" xr:uid="{00000000-0005-0000-0000-000065000000}"/>
    <cellStyle name="_SKT_ERP-030620" xfId="103" xr:uid="{00000000-0005-0000-0000-000066000000}"/>
    <cellStyle name="_Tivol견적(20030409)" xfId="104" xr:uid="{00000000-0005-0000-0000-000067000000}"/>
    <cellStyle name="_TU MS Server 구축견적서(2004.10.29)" xfId="105" xr:uid="{00000000-0005-0000-0000-000068000000}"/>
    <cellStyle name="_VOD 증설 견적(SKT_050610_Ver 6.5)" xfId="106" xr:uid="{00000000-0005-0000-0000-000069000000}"/>
    <cellStyle name="_WebServer(iPlanet)" xfId="107" xr:uid="{00000000-0005-0000-0000-00006A000000}"/>
    <cellStyle name="_wnms 운용용역 제안견적(16명)" xfId="108" xr:uid="{00000000-0005-0000-0000-00006B000000}"/>
    <cellStyle name="_갑지(1221)" xfId="109" xr:uid="{00000000-0005-0000-0000-00006C000000}"/>
    <cellStyle name="_갑지(총)" xfId="110" xr:uid="{00000000-0005-0000-0000-00006D000000}"/>
    <cellStyle name="_강과장(Fronnix,설계가1126)" xfId="111" xr:uid="{00000000-0005-0000-0000-00006E000000}"/>
    <cellStyle name="_건설사무소(04.26)-1" xfId="112" xr:uid="{00000000-0005-0000-0000-00006F000000}"/>
    <cellStyle name="_견적서(1014)" xfId="113" xr:uid="{00000000-0005-0000-0000-000070000000}"/>
    <cellStyle name="_경천_발전설비구매내역서0323" xfId="114" xr:uid="{00000000-0005-0000-0000-000071000000}"/>
    <cellStyle name="_경천_전기공사내역서(보완최종)" xfId="115" xr:uid="{00000000-0005-0000-0000-000072000000}"/>
    <cellStyle name="_계산2양수장 전기공사 시행변경 내역서" xfId="116" xr:uid="{00000000-0005-0000-0000-000073000000}"/>
    <cellStyle name="_계약내역서(0531)" xfId="117" xr:uid="{00000000-0005-0000-0000-000074000000}"/>
    <cellStyle name="_계측기조합 견적" xfId="118" xr:uid="{00000000-0005-0000-0000-000075000000}"/>
    <cellStyle name="_고객불만사전예방시스템-테스트용-Dialogic카드(에이블컴)" xfId="119" xr:uid="{00000000-0005-0000-0000-000076000000}"/>
    <cellStyle name="_곤지암공사내역서(수정)" xfId="120" xr:uid="{00000000-0005-0000-0000-000077000000}"/>
    <cellStyle name="_광활3개보수기계공사비(표지)" xfId="121" xr:uid="{00000000-0005-0000-0000-000078000000}"/>
    <cellStyle name="_국도42호선여량지구오르막차로" xfId="122" xr:uid="{00000000-0005-0000-0000-000079000000}"/>
    <cellStyle name="_내역서(전광판)-1" xfId="123" xr:uid="{00000000-0005-0000-0000-00007A000000}"/>
    <cellStyle name="_네츠원가" xfId="124" xr:uid="{00000000-0005-0000-0000-00007B000000}"/>
    <cellStyle name="_노은2지구 내역서(수정)" xfId="125" xr:uid="{00000000-0005-0000-0000-00007C000000}"/>
    <cellStyle name="_다콘견적서" xfId="126" xr:uid="{00000000-0005-0000-0000-00007D000000}"/>
    <cellStyle name="_단가" xfId="127" xr:uid="{00000000-0005-0000-0000-00007E000000}"/>
    <cellStyle name="_단가1" xfId="128" xr:uid="{00000000-0005-0000-0000-00007F000000}"/>
    <cellStyle name="_뚝섬외수문내역서(070322)전기-발주처" xfId="129" xr:uid="{00000000-0005-0000-0000-000080000000}"/>
    <cellStyle name="_매입_FUBMC_060510" xfId="130" xr:uid="{00000000-0005-0000-0000-000081000000}"/>
    <cellStyle name="_매입_영상장비_종로점_060223" xfId="131" xr:uid="{00000000-0005-0000-0000-000082000000}"/>
    <cellStyle name="_매입_최종_FU_060601" xfId="132" xr:uid="{00000000-0005-0000-0000-000083000000}"/>
    <cellStyle name="_무선 DATA망 구조개선(SKT_040520_ver 8.0)_구매팀" xfId="133" xr:uid="{00000000-0005-0000-0000-000084000000}"/>
    <cellStyle name="_백곡전기내역서051214-큐비클,RTU수정" xfId="134" xr:uid="{00000000-0005-0000-0000-000085000000}"/>
    <cellStyle name="_보고서표지" xfId="135" xr:uid="{00000000-0005-0000-0000-000086000000}"/>
    <cellStyle name="_보라매 E-POT 장비 이설 및 재구성 설계서" xfId="136" xr:uid="{00000000-0005-0000-0000-000087000000}"/>
    <cellStyle name="_부록5 남해지구 공사비" xfId="137" xr:uid="{00000000-0005-0000-0000-000088000000}"/>
    <cellStyle name="_부록5 남해지구 공사비 (version 1)" xfId="138" xr:uid="{00000000-0005-0000-0000-000089000000}"/>
    <cellStyle name="_부안 시스템 내역서" xfId="139" xr:uid="{00000000-0005-0000-0000-00008A000000}"/>
    <cellStyle name="_사본 - 사본 - 야막지구보고서-적용" xfId="140" xr:uid="{00000000-0005-0000-0000-00008B000000}"/>
    <cellStyle name="_사본 - 야막지구내역서" xfId="141" xr:uid="{00000000-0005-0000-0000-00008C000000}"/>
    <cellStyle name="_산출근거포함한네츠원가" xfId="142" xr:uid="{00000000-0005-0000-0000-00008D000000}"/>
    <cellStyle name="_설계서" xfId="143" xr:uid="{00000000-0005-0000-0000-00008E000000}"/>
    <cellStyle name="_설계서(통합)" xfId="144" xr:uid="{00000000-0005-0000-0000-00008F000000}"/>
    <cellStyle name="_설비(1218)" xfId="145" xr:uid="{00000000-0005-0000-0000-000090000000}"/>
    <cellStyle name="_수배전반견적서(동아산전)" xfId="146" xr:uid="{00000000-0005-0000-0000-000091000000}"/>
    <cellStyle name="_신성총괄(기계 전기)" xfId="147" xr:uid="{00000000-0005-0000-0000-000092000000}"/>
    <cellStyle name="_안계실시계측제어내역서" xfId="148" xr:uid="{00000000-0005-0000-0000-000093000000}"/>
    <cellStyle name="_외동하수(계측제어)예산서-R" xfId="149" xr:uid="{00000000-0005-0000-0000-000094000000}"/>
    <cellStyle name="_울산역구내외1단가산출서" xfId="150" xr:uid="{00000000-0005-0000-0000-000095000000}"/>
    <cellStyle name="_울산역구내외1단가산출서_1" xfId="151" xr:uid="{00000000-0005-0000-0000-000096000000}"/>
    <cellStyle name="_원가분석(1217)" xfId="152" xr:uid="{00000000-0005-0000-0000-000097000000}"/>
    <cellStyle name="_원가분석(아이0208)" xfId="153" xr:uid="{00000000-0005-0000-0000-000098000000}"/>
    <cellStyle name="_유입동내역서1" xfId="154" xr:uid="{00000000-0005-0000-0000-000099000000}"/>
    <cellStyle name="_인원계획표 " xfId="155" xr:uid="{00000000-0005-0000-0000-00009A000000}"/>
    <cellStyle name="_인원계획표 _단가" xfId="156" xr:uid="{00000000-0005-0000-0000-00009B000000}"/>
    <cellStyle name="_인원계획표 _단가1" xfId="157" xr:uid="{00000000-0005-0000-0000-00009C000000}"/>
    <cellStyle name="_인원계획표 _적격 " xfId="158" xr:uid="{00000000-0005-0000-0000-00009D000000}"/>
    <cellStyle name="_인원계획표 _적격 _단가" xfId="159" xr:uid="{00000000-0005-0000-0000-00009E000000}"/>
    <cellStyle name="_인원계획표 _적격 _단가1" xfId="160" xr:uid="{00000000-0005-0000-0000-00009F000000}"/>
    <cellStyle name="_입찰표지 " xfId="161" xr:uid="{00000000-0005-0000-0000-0000A0000000}"/>
    <cellStyle name="_입찰표지 _단가" xfId="162" xr:uid="{00000000-0005-0000-0000-0000A1000000}"/>
    <cellStyle name="_입찰표지 _단가1" xfId="163" xr:uid="{00000000-0005-0000-0000-0000A2000000}"/>
    <cellStyle name="_적격 " xfId="164" xr:uid="{00000000-0005-0000-0000-0000A3000000}"/>
    <cellStyle name="_적격 _단가" xfId="165" xr:uid="{00000000-0005-0000-0000-0000A4000000}"/>
    <cellStyle name="_적격 _단가1" xfId="166" xr:uid="{00000000-0005-0000-0000-0000A5000000}"/>
    <cellStyle name="_적격 _집행갑지 " xfId="167" xr:uid="{00000000-0005-0000-0000-0000A6000000}"/>
    <cellStyle name="_적격 _집행갑지 _단가" xfId="168" xr:uid="{00000000-0005-0000-0000-0000A7000000}"/>
    <cellStyle name="_적격 _집행갑지 _단가1" xfId="169" xr:uid="{00000000-0005-0000-0000-0000A8000000}"/>
    <cellStyle name="_적격(화산) " xfId="170" xr:uid="{00000000-0005-0000-0000-0000A9000000}"/>
    <cellStyle name="_적격(화산) _단가" xfId="171" xr:uid="{00000000-0005-0000-0000-0000AA000000}"/>
    <cellStyle name="_적격(화산) _단가1" xfId="172" xr:uid="{00000000-0005-0000-0000-0000AB000000}"/>
    <cellStyle name="_전기내역1" xfId="173" xr:uid="{00000000-0005-0000-0000-0000AC000000}"/>
    <cellStyle name="_전기내역서(본산)" xfId="174" xr:uid="{00000000-0005-0000-0000-0000AD000000}"/>
    <cellStyle name="_전기내역서(사촌-'09단가보완)" xfId="175" xr:uid="{00000000-0005-0000-0000-0000AE000000}"/>
    <cellStyle name="_전기내역서(성산)" xfId="176" xr:uid="{00000000-0005-0000-0000-0000AF000000}"/>
    <cellStyle name="_전기내역서(칠산)" xfId="177" xr:uid="{00000000-0005-0000-0000-0000B0000000}"/>
    <cellStyle name="_전기물량산출근거(반포)" xfId="178" xr:uid="{00000000-0005-0000-0000-0000B1000000}"/>
    <cellStyle name="_제출견적(UCMS-100만_Ver 1.2)_20030806" xfId="179" xr:uid="{00000000-0005-0000-0000-0000B2000000}"/>
    <cellStyle name="_집행갑지 " xfId="180" xr:uid="{00000000-0005-0000-0000-0000B3000000}"/>
    <cellStyle name="_집행갑지 _단가" xfId="181" xr:uid="{00000000-0005-0000-0000-0000B4000000}"/>
    <cellStyle name="_집행갑지 _단가1" xfId="182" xr:uid="{00000000-0005-0000-0000-0000B5000000}"/>
    <cellStyle name="_천천지구 전기(1안)" xfId="183" xr:uid="{00000000-0005-0000-0000-0000B6000000}"/>
    <cellStyle name="_초계양수장전기내역(단가보완-'0905)" xfId="184" xr:uid="{00000000-0005-0000-0000-0000B7000000}"/>
    <cellStyle name="_최종 - 야막지구내역서" xfId="185" xr:uid="{00000000-0005-0000-0000-0000B8000000}"/>
    <cellStyle name="_최종 - 야막지구보고서" xfId="186" xr:uid="{00000000-0005-0000-0000-0000B9000000}"/>
    <cellStyle name="_타견적(한창기전)" xfId="187" xr:uid="{00000000-0005-0000-0000-0000BA000000}"/>
    <cellStyle name="_틸수기 PLC3" xfId="188" xr:uid="{00000000-0005-0000-0000-0000BB000000}"/>
    <cellStyle name="_품셈" xfId="189" xr:uid="{00000000-0005-0000-0000-0000BC000000}"/>
    <cellStyle name="_품의요구서및산출조사서(이설,수정)1" xfId="190" xr:uid="{00000000-0005-0000-0000-0000BD000000}"/>
    <cellStyle name="_하나인스견적" xfId="191" xr:uid="{00000000-0005-0000-0000-0000BE000000}"/>
    <cellStyle name="_한림견적서(8-17)" xfId="192" xr:uid="{00000000-0005-0000-0000-0000BF000000}"/>
    <cellStyle name="_히스코견적" xfId="193" xr:uid="{00000000-0005-0000-0000-0000C0000000}"/>
    <cellStyle name="¡" xfId="194" xr:uid="{00000000-0005-0000-0000-0000C1000000}"/>
    <cellStyle name="¡§i" xfId="195" xr:uid="{00000000-0005-0000-0000-0000C2000000}"/>
    <cellStyle name="¡ër" xfId="196" xr:uid="{00000000-0005-0000-0000-0000C3000000}"/>
    <cellStyle name="¨i" xfId="197" xr:uid="{00000000-0005-0000-0000-0000C4000000}"/>
    <cellStyle name="¨ïo" xfId="198" xr:uid="{00000000-0005-0000-0000-0000C5000000}"/>
    <cellStyle name="´þ" xfId="199" xr:uid="{00000000-0005-0000-0000-0000C6000000}"/>
    <cellStyle name="´þ·¯" xfId="200" xr:uid="{00000000-0005-0000-0000-0000C7000000}"/>
    <cellStyle name="’E‰Y [0.00]_laroux" xfId="201" xr:uid="{00000000-0005-0000-0000-0000C8000000}"/>
    <cellStyle name="’E‰Y_laroux" xfId="202" xr:uid="{00000000-0005-0000-0000-0000C9000000}"/>
    <cellStyle name="¢®¡" xfId="203" xr:uid="{00000000-0005-0000-0000-0000CA000000}"/>
    <cellStyle name="¢®e" xfId="204" xr:uid="{00000000-0005-0000-0000-0000CB000000}"/>
    <cellStyle name="¤@?e_TEST-1 " xfId="205" xr:uid="{00000000-0005-0000-0000-0000CC000000}"/>
    <cellStyle name="=C:\WINDOWS\SYSTEM32\COMMAND.COM" xfId="206" xr:uid="{00000000-0005-0000-0000-0000CD000000}"/>
    <cellStyle name="©öe" xfId="207" xr:uid="{00000000-0005-0000-0000-0000CE000000}"/>
    <cellStyle name="°ia¤¼o " xfId="208" xr:uid="{00000000-0005-0000-0000-0000CF000000}"/>
    <cellStyle name="°íá¤¼ò¼ýá¡" xfId="209" xr:uid="{00000000-0005-0000-0000-0000D0000000}"/>
    <cellStyle name="°ia¤aa " xfId="210" xr:uid="{00000000-0005-0000-0000-0000D1000000}"/>
    <cellStyle name="°íá¤ãâ·â1" xfId="211" xr:uid="{00000000-0005-0000-0000-0000D2000000}"/>
    <cellStyle name="°íá¤ãâ·â2" xfId="212" xr:uid="{00000000-0005-0000-0000-0000D3000000}"/>
    <cellStyle name="•W_laroux" xfId="213" xr:uid="{00000000-0005-0000-0000-0000D4000000}"/>
    <cellStyle name="0,0_x000a__x000a_NA_x000a__x000a_" xfId="214" xr:uid="{00000000-0005-0000-0000-0000D5000000}"/>
    <cellStyle name="0.0" xfId="215" xr:uid="{00000000-0005-0000-0000-0000D6000000}"/>
    <cellStyle name="0.00" xfId="216" xr:uid="{00000000-0005-0000-0000-0000D7000000}"/>
    <cellStyle name="1" xfId="217" xr:uid="{00000000-0005-0000-0000-0000D8000000}"/>
    <cellStyle name="1 2" xfId="218" xr:uid="{00000000-0005-0000-0000-0000D9000000}"/>
    <cellStyle name="1_시민계략공사" xfId="219" xr:uid="{00000000-0005-0000-0000-0000DA000000}"/>
    <cellStyle name="1_시민계략공사_전기-한남" xfId="220" xr:uid="{00000000-0005-0000-0000-0000DB000000}"/>
    <cellStyle name="19990216" xfId="221" xr:uid="{00000000-0005-0000-0000-0000DC000000}"/>
    <cellStyle name="¹e" xfId="222" xr:uid="{00000000-0005-0000-0000-0000DD000000}"/>
    <cellStyle name="¹eº" xfId="223" xr:uid="{00000000-0005-0000-0000-0000DE000000}"/>
    <cellStyle name="¹éº" xfId="224" xr:uid="{00000000-0005-0000-0000-0000DF000000}"/>
    <cellStyle name="¹eº_100804-자동수위계_설계서(압력식20m)" xfId="225" xr:uid="{00000000-0005-0000-0000-0000E0000000}"/>
    <cellStyle name="¹éº_100804-자동수위계_설계서(압력식20m)" xfId="226" xr:uid="{00000000-0005-0000-0000-0000E1000000}"/>
    <cellStyle name="¹eº_1차+2차 단가보안(03.07.14)-기존품목+신규품목" xfId="227" xr:uid="{00000000-0005-0000-0000-0000E2000000}"/>
    <cellStyle name="¹éº_1차-원본)평지지구 전기공사 내역서(수위계4개소)" xfId="228" xr:uid="{00000000-0005-0000-0000-0000E3000000}"/>
    <cellStyle name="¹eº_2차-야간경관개선" xfId="229" xr:uid="{00000000-0005-0000-0000-0000E4000000}"/>
    <cellStyle name="¹éº_견적내역서(응봉외)" xfId="230" xr:uid="{00000000-0005-0000-0000-0000E5000000}"/>
    <cellStyle name="¹eº_관리사내역서(2005년노임 제출)(1)" xfId="231" xr:uid="{00000000-0005-0000-0000-0000E6000000}"/>
    <cellStyle name="¹éº_기계계산" xfId="232" xr:uid="{00000000-0005-0000-0000-0000E7000000}"/>
    <cellStyle name="¹eº_기계내역서" xfId="233" xr:uid="{00000000-0005-0000-0000-0000E8000000}"/>
    <cellStyle name="¹éº_기계내역서" xfId="234" xr:uid="{00000000-0005-0000-0000-0000E9000000}"/>
    <cellStyle name="¹eº_기계내역서_1차-원본)평지지구 전기공사 내역서(수위계4개소)" xfId="235" xr:uid="{00000000-0005-0000-0000-0000EA000000}"/>
    <cellStyle name="¹éº_기계내역서_1차-원본)평지지구 전기공사 내역서(수위계4개소)" xfId="236" xr:uid="{00000000-0005-0000-0000-0000EB000000}"/>
    <cellStyle name="¹eº_기계내역서_시스템공사(하기양수장'1009)" xfId="237" xr:uid="{00000000-0005-0000-0000-0000EC000000}"/>
    <cellStyle name="¹éº_기계내역서_시스템공사(하기양수장'1009)" xfId="238" xr:uid="{00000000-0005-0000-0000-0000ED000000}"/>
    <cellStyle name="¹eº_기계내역서_시스템공사(한림양-'1005)" xfId="239" xr:uid="{00000000-0005-0000-0000-0000EE000000}"/>
    <cellStyle name="¹éº_기계내역서_시스템공사(한림양-'1005)" xfId="240" xr:uid="{00000000-0005-0000-0000-0000EF000000}"/>
    <cellStyle name="¹eº_기계내역서_정재1차-평지지구 내역서" xfId="241" xr:uid="{00000000-0005-0000-0000-0000F0000000}"/>
    <cellStyle name="¹éº_기계내역서_정재1차-평지지구 내역서" xfId="242" xr:uid="{00000000-0005-0000-0000-0000F1000000}"/>
    <cellStyle name="¹eº_기계설비내역" xfId="243" xr:uid="{00000000-0005-0000-0000-0000F2000000}"/>
    <cellStyle name="¹éº_기계설비내역" xfId="244" xr:uid="{00000000-0005-0000-0000-0000F3000000}"/>
    <cellStyle name="¹eº_기계설비내역_1차-원본)평지지구 전기공사 내역서(수위계4개소)" xfId="245" xr:uid="{00000000-0005-0000-0000-0000F4000000}"/>
    <cellStyle name="¹éº_기계설비내역_1차-원본)평지지구 전기공사 내역서(수위계4개소)" xfId="246" xr:uid="{00000000-0005-0000-0000-0000F5000000}"/>
    <cellStyle name="¹eº_기계설비내역_시스템공사(하기양수장'1009)" xfId="247" xr:uid="{00000000-0005-0000-0000-0000F6000000}"/>
    <cellStyle name="¹éº_기계설비내역_시스템공사(하기양수장'1009)" xfId="248" xr:uid="{00000000-0005-0000-0000-0000F7000000}"/>
    <cellStyle name="¹eº_기계설비내역_시스템공사(한림양-'1005)" xfId="249" xr:uid="{00000000-0005-0000-0000-0000F8000000}"/>
    <cellStyle name="¹éº_기계설비내역_시스템공사(한림양-'1005)" xfId="250" xr:uid="{00000000-0005-0000-0000-0000F9000000}"/>
    <cellStyle name="¹eº_기계설비내역_정재1차-평지지구 내역서" xfId="251" xr:uid="{00000000-0005-0000-0000-0000FA000000}"/>
    <cellStyle name="¹éº_기계설비내역_정재1차-평지지구 내역서" xfId="252" xr:uid="{00000000-0005-0000-0000-0000FB000000}"/>
    <cellStyle name="¹eº_낙동강총괄" xfId="253" xr:uid="{00000000-0005-0000-0000-0000FC000000}"/>
    <cellStyle name="¹éº_내역서" xfId="254" xr:uid="{00000000-0005-0000-0000-0000FD000000}"/>
    <cellStyle name="¹eº_내역서(계약)_내역(3.0x3.0)" xfId="255" xr:uid="{00000000-0005-0000-0000-0000FE000000}"/>
    <cellStyle name="¹éº_내역서_1차-원본)평지지구 전기공사 내역서(수위계4개소)" xfId="256" xr:uid="{00000000-0005-0000-0000-0000FF000000}"/>
    <cellStyle name="¹eº_내역서_시스템공사(하기양수장'1009)" xfId="257" xr:uid="{00000000-0005-0000-0000-000000010000}"/>
    <cellStyle name="¹éº_내역서_시스템공사(하기양수장'1009)" xfId="258" xr:uid="{00000000-0005-0000-0000-000001010000}"/>
    <cellStyle name="¹eº_내역서_시스템공사(한림양-'1005)" xfId="259" xr:uid="{00000000-0005-0000-0000-000002010000}"/>
    <cellStyle name="¹éº_내역서_시스템공사(한림양-'1005)" xfId="260" xr:uid="{00000000-0005-0000-0000-000003010000}"/>
    <cellStyle name="¹eº_내역서_정재1차-평지지구 내역서" xfId="261" xr:uid="{00000000-0005-0000-0000-000004010000}"/>
    <cellStyle name="¹éº_내역서_정재1차-평지지구 내역서" xfId="262" xr:uid="{00000000-0005-0000-0000-000005010000}"/>
    <cellStyle name="¹eº_독보양수장" xfId="263" xr:uid="{00000000-0005-0000-0000-000006010000}"/>
    <cellStyle name="¹éº_독보양수장" xfId="264" xr:uid="{00000000-0005-0000-0000-000007010000}"/>
    <cellStyle name="¹eº_독보양수장_1.1.(예천tmtc)중앙관리소_2010.11.15" xfId="265" xr:uid="{00000000-0005-0000-0000-000008010000}"/>
    <cellStyle name="¹éº_독보양수장_1.1.(예천tmtc)중앙관리소_2010.11.15" xfId="266" xr:uid="{00000000-0005-0000-0000-000009010000}"/>
    <cellStyle name="¹eº_마곡보완" xfId="267" xr:uid="{00000000-0005-0000-0000-00000A010000}"/>
    <cellStyle name="¹éº_마곡보완" xfId="268" xr:uid="{00000000-0005-0000-0000-00000B010000}"/>
    <cellStyle name="¹eº_마곡보완_100804-자동수위계_설계서(압력식20m)" xfId="269" xr:uid="{00000000-0005-0000-0000-00000C010000}"/>
    <cellStyle name="¹éº_마곡보완_100804-자동수위계_설계서(압력식20m)" xfId="270" xr:uid="{00000000-0005-0000-0000-00000D010000}"/>
    <cellStyle name="¹eº_마곡보완_1차-원본)평지지구 전기공사 내역서(수위계4개소)" xfId="271" xr:uid="{00000000-0005-0000-0000-00000E010000}"/>
    <cellStyle name="¹éº_마곡보완_1차-원본)평지지구 전기공사 내역서(수위계4개소)" xfId="272" xr:uid="{00000000-0005-0000-0000-00000F010000}"/>
    <cellStyle name="¹eº_마곡보완_보문지구중앙관리소" xfId="273" xr:uid="{00000000-0005-0000-0000-000010010000}"/>
    <cellStyle name="¹éº_마곡보완_보문지구중앙관리소" xfId="274" xr:uid="{00000000-0005-0000-0000-000011010000}"/>
    <cellStyle name="¹eº_마곡보완_산출근거" xfId="275" xr:uid="{00000000-0005-0000-0000-000012010000}"/>
    <cellStyle name="¹éº_마곡보완_산출근거" xfId="276" xr:uid="{00000000-0005-0000-0000-000013010000}"/>
    <cellStyle name="¹eº_마곡보완_시스템제조구매설치내역서(가인개보수)" xfId="277" xr:uid="{00000000-0005-0000-0000-000014010000}"/>
    <cellStyle name="¹éº_마곡보완_시스템제조구매설치내역서(가인개보수)" xfId="278" xr:uid="{00000000-0005-0000-0000-000015010000}"/>
    <cellStyle name="¹eº_마곡보완_시스템제조구매설치내역서(사촌-세부설계'1007)" xfId="279" xr:uid="{00000000-0005-0000-0000-000016010000}"/>
    <cellStyle name="¹éº_마곡보완_시스템제조구매설치내역서(사촌-세부설계'1007)" xfId="280" xr:uid="{00000000-0005-0000-0000-000017010000}"/>
    <cellStyle name="¹eº_마곡보완_안성지구TMTC내역091116(세부설계내역)" xfId="281" xr:uid="{00000000-0005-0000-0000-000018010000}"/>
    <cellStyle name="¹éº_마곡보완_안성지구TMTC내역091116(세부설계내역)" xfId="282" xr:uid="{00000000-0005-0000-0000-000019010000}"/>
    <cellStyle name="¹eº_마곡보완_자동수위계 설계서(압력식30M)" xfId="283" xr:uid="{00000000-0005-0000-0000-00001A010000}"/>
    <cellStyle name="¹éº_마곡보완_자동수위계 설계서(압력식30M)" xfId="284" xr:uid="{00000000-0005-0000-0000-00001B010000}"/>
    <cellStyle name="¹eº_마곡보완_전북도본부_무진장지사_SW사업비" xfId="285" xr:uid="{00000000-0005-0000-0000-00001C010000}"/>
    <cellStyle name="¹éº_마곡보완_전북도본부_무진장지사_SW사업비" xfId="286" xr:uid="{00000000-0005-0000-0000-00001D010000}"/>
    <cellStyle name="¹eº_마곡보완_정재1차-평지지구 내역서" xfId="287" xr:uid="{00000000-0005-0000-0000-00001E010000}"/>
    <cellStyle name="¹éº_마곡보완_정재1차-평지지구 내역서" xfId="288" xr:uid="{00000000-0005-0000-0000-00001F010000}"/>
    <cellStyle name="¹eº_마곡보완_취수탑레이다30m(09관급)090801" xfId="289" xr:uid="{00000000-0005-0000-0000-000020010000}"/>
    <cellStyle name="¹éº_마곡보완_취수탑레이다30m(09관급)090801" xfId="290" xr:uid="{00000000-0005-0000-0000-000021010000}"/>
    <cellStyle name="¹eº_백공기계(수정2)" xfId="291" xr:uid="{00000000-0005-0000-0000-000022010000}"/>
    <cellStyle name="¹éº_백공기계(수정2)" xfId="292" xr:uid="{00000000-0005-0000-0000-000023010000}"/>
    <cellStyle name="¹eº_백공기계(수정2)_1.1.(예천tmtc)중앙관리소_2010.11.15" xfId="293" xr:uid="{00000000-0005-0000-0000-000024010000}"/>
    <cellStyle name="¹éº_백공기계(수정2)_1.1.(예천tmtc)중앙관리소_2010.11.15" xfId="294" xr:uid="{00000000-0005-0000-0000-000025010000}"/>
    <cellStyle name="¹eº_백공기계(수정2)_1차-원본)평지지구 전기공사 내역서(수위계4개소)" xfId="295" xr:uid="{00000000-0005-0000-0000-000026010000}"/>
    <cellStyle name="¹éº_백공기계(수정2)_1차-원본)평지지구 전기공사 내역서(수위계4개소)" xfId="296" xr:uid="{00000000-0005-0000-0000-000027010000}"/>
    <cellStyle name="¹eº_백공기계(수정2)_부록5 남해지구 공사비" xfId="297" xr:uid="{00000000-0005-0000-0000-000028010000}"/>
    <cellStyle name="¹éº_백공기계(수정2)_부록5 남해지구 공사비" xfId="298" xr:uid="{00000000-0005-0000-0000-000029010000}"/>
    <cellStyle name="¹eº_백공기계(수정2)_부록5 남해지구 공사비 (version 1)" xfId="299" xr:uid="{00000000-0005-0000-0000-00002A010000}"/>
    <cellStyle name="¹éº_백공기계(수정2)_부록5 남해지구 공사비 (version 1)" xfId="300" xr:uid="{00000000-0005-0000-0000-00002B010000}"/>
    <cellStyle name="¹eº_백공기계(수정2)_시스템공사(하기양수장'1009)" xfId="301" xr:uid="{00000000-0005-0000-0000-00002C010000}"/>
    <cellStyle name="¹éº_백공기계(수정2)_시스템공사(하기양수장'1009)" xfId="302" xr:uid="{00000000-0005-0000-0000-00002D010000}"/>
    <cellStyle name="¹eº_백공기계(수정2)_시스템공사(한림양-'1005)" xfId="303" xr:uid="{00000000-0005-0000-0000-00002E010000}"/>
    <cellStyle name="¹éº_백공기계(수정2)_시스템공사(한림양-'1005)" xfId="304" xr:uid="{00000000-0005-0000-0000-00002F010000}"/>
    <cellStyle name="¹eº_백공기계(수정2)_정재1차-평지지구 내역서" xfId="305" xr:uid="{00000000-0005-0000-0000-000030010000}"/>
    <cellStyle name="¹éº_백공기계(수정2)_정재1차-평지지구 내역서" xfId="306" xr:uid="{00000000-0005-0000-0000-000031010000}"/>
    <cellStyle name="¹eº_보문지구중앙관리소" xfId="307" xr:uid="{00000000-0005-0000-0000-000032010000}"/>
    <cellStyle name="¹éº_보문지구중앙관리소" xfId="308" xr:uid="{00000000-0005-0000-0000-000033010000}"/>
    <cellStyle name="¹eº_부록4 부안지구 공사비(최종)-수정" xfId="309" xr:uid="{00000000-0005-0000-0000-000034010000}"/>
    <cellStyle name="¹éº_산출근거" xfId="310" xr:uid="{00000000-0005-0000-0000-000035010000}"/>
    <cellStyle name="¹eº_신태인배수장제진기" xfId="311" xr:uid="{00000000-0005-0000-0000-000036010000}"/>
    <cellStyle name="¹éº_안성지구TMTC내역091116(세부설계내역)" xfId="312" xr:uid="{00000000-0005-0000-0000-000037010000}"/>
    <cellStyle name="¹eº_옥포배수갑문설계11.26" xfId="313" xr:uid="{00000000-0005-0000-0000-000038010000}"/>
    <cellStyle name="¹éº_율북보완" xfId="314" xr:uid="{00000000-0005-0000-0000-000039010000}"/>
    <cellStyle name="¹eº_자동수위계 설계서(압력식30M)" xfId="315" xr:uid="{00000000-0005-0000-0000-00003A010000}"/>
    <cellStyle name="¹éº_자동수위계 설계서(압력식30M)" xfId="316" xr:uid="{00000000-0005-0000-0000-00003B010000}"/>
    <cellStyle name="¹eº_전도수문내역" xfId="317" xr:uid="{00000000-0005-0000-0000-00003C010000}"/>
    <cellStyle name="¹éº_전도수문내역" xfId="318" xr:uid="{00000000-0005-0000-0000-00003D010000}"/>
    <cellStyle name="¹eº_전도수문내역_1.1.(예천tmtc)중앙관리소_2010.11.15" xfId="319" xr:uid="{00000000-0005-0000-0000-00003E010000}"/>
    <cellStyle name="¹éº_전도수문내역_1.1.(예천tmtc)중앙관리소_2010.11.15" xfId="320" xr:uid="{00000000-0005-0000-0000-00003F010000}"/>
    <cellStyle name="¹eº_전도수문내역_내역(3.0x3.0)" xfId="321" xr:uid="{00000000-0005-0000-0000-000040010000}"/>
    <cellStyle name="¹éº_전도수문내역_내역(3.0x3.0)" xfId="322" xr:uid="{00000000-0005-0000-0000-000041010000}"/>
    <cellStyle name="¹eº_전도수문내역_내역(3.0x3.0)_1.1.(예천tmtc)중앙관리소_2010.11.15" xfId="323" xr:uid="{00000000-0005-0000-0000-000042010000}"/>
    <cellStyle name="¹éº_전도수문내역_내역(3.0x3.0)_1.1.(예천tmtc)중앙관리소_2010.11.15" xfId="324" xr:uid="{00000000-0005-0000-0000-000043010000}"/>
    <cellStyle name="¹eº_전도수문내역_배수문 내역(2.0x2.0)" xfId="325" xr:uid="{00000000-0005-0000-0000-000044010000}"/>
    <cellStyle name="¹éº_전도수문내역_배수문 내역(2.0x2.0)" xfId="326" xr:uid="{00000000-0005-0000-0000-000045010000}"/>
    <cellStyle name="¹eº_전도수문내역_배수문 내역(2.0x2.0)_1.1.(예천tmtc)중앙관리소_2010.11.15" xfId="327" xr:uid="{00000000-0005-0000-0000-000046010000}"/>
    <cellStyle name="¹éº_전도수문내역_배수문 내역(2.0x2.0)_1.1.(예천tmtc)중앙관리소_2010.11.15" xfId="328" xr:uid="{00000000-0005-0000-0000-000047010000}"/>
    <cellStyle name="¹eº_전도수문내역_배수문 내역(2.0x2.0,3.0x3.0)" xfId="329" xr:uid="{00000000-0005-0000-0000-000048010000}"/>
    <cellStyle name="¹éº_전도수문내역_배수문 내역(2.0x2.0,3.0x3.0)" xfId="330" xr:uid="{00000000-0005-0000-0000-000049010000}"/>
    <cellStyle name="¹eº_전도수문내역_배수문 내역(2.0x2.0,3.0x3.0)_1.1.(예천tmtc)중앙관리소_2010.11.15" xfId="331" xr:uid="{00000000-0005-0000-0000-00004A010000}"/>
    <cellStyle name="¹éº_전도수문내역_배수문 내역(2.0x2.0,3.0x3.0)_1.1.(예천tmtc)중앙관리소_2010.11.15" xfId="332" xr:uid="{00000000-0005-0000-0000-00004B010000}"/>
    <cellStyle name="¹eº_전도수문내역_배수문 내역(3.0x3.0)" xfId="333" xr:uid="{00000000-0005-0000-0000-00004C010000}"/>
    <cellStyle name="¹éº_전도수문내역_배수문 내역(3.0x3.0)" xfId="334" xr:uid="{00000000-0005-0000-0000-00004D010000}"/>
    <cellStyle name="¹eº_전도수문내역_배수문 내역(3.0x3.0)_1.1.(예천tmtc)중앙관리소_2010.11.15" xfId="335" xr:uid="{00000000-0005-0000-0000-00004E010000}"/>
    <cellStyle name="¹éº_전도수문내역_배수문 내역(3.0x3.0)_1.1.(예천tmtc)중앙관리소_2010.11.15" xfId="336" xr:uid="{00000000-0005-0000-0000-00004F010000}"/>
    <cellStyle name="¹eº_전북도본부_무진장지사_SW사업비" xfId="337" xr:uid="{00000000-0005-0000-0000-000050010000}"/>
    <cellStyle name="¹éº_전북도본부_무진장지사_SW사업비" xfId="338" xr:uid="{00000000-0005-0000-0000-000051010000}"/>
    <cellStyle name="¹eº_전체분" xfId="339" xr:uid="{00000000-0005-0000-0000-000052010000}"/>
    <cellStyle name="¹éº_접지양수장내역서" xfId="340" xr:uid="{00000000-0005-0000-0000-000053010000}"/>
    <cellStyle name="¹eº_정재1차-평지지구 내역서" xfId="341" xr:uid="{00000000-0005-0000-0000-000054010000}"/>
    <cellStyle name="¹éº_정재1차-평지지구 내역서" xfId="342" xr:uid="{00000000-0005-0000-0000-000055010000}"/>
    <cellStyle name="¹eº_취수탑레이다30m(09관급)090801" xfId="343" xr:uid="{00000000-0005-0000-0000-000056010000}"/>
    <cellStyle name="¹éº_취수탑레이다30m(09관급)090801" xfId="344" xr:uid="{00000000-0005-0000-0000-000057010000}"/>
    <cellStyle name="¹eº_풍산공동관리사단가보완(1)" xfId="345" xr:uid="{00000000-0005-0000-0000-000058010000}"/>
    <cellStyle name="¹éº_하갈산배수문공사비" xfId="346" xr:uid="{00000000-0005-0000-0000-000059010000}"/>
    <cellStyle name="¹eº_하갈산배수문공사비_1.1.(예천tmtc)중앙관리소_2010.11.15" xfId="347" xr:uid="{00000000-0005-0000-0000-00005A010000}"/>
    <cellStyle name="¹éº_하갈산배수문공사비_1.1.(예천tmtc)중앙관리소_2010.11.15" xfId="348" xr:uid="{00000000-0005-0000-0000-00005B010000}"/>
    <cellStyle name="¹eº_하갈산배수문공사비_정재1차-평지지구 내역서" xfId="349" xr:uid="{00000000-0005-0000-0000-00005C010000}"/>
    <cellStyle name="¹éº_하갈산배수문공사비_정재1차-평지지구 내역서" xfId="350" xr:uid="{00000000-0005-0000-0000-00005D010000}"/>
    <cellStyle name="¹eºÐA²_AIAIC°AuCoE² " xfId="351" xr:uid="{00000000-0005-0000-0000-00005E010000}"/>
    <cellStyle name="1월" xfId="352" xr:uid="{00000000-0005-0000-0000-00005F010000}"/>
    <cellStyle name="2" xfId="353" xr:uid="{00000000-0005-0000-0000-000060010000}"/>
    <cellStyle name="2)" xfId="354" xr:uid="{00000000-0005-0000-0000-000061010000}"/>
    <cellStyle name="20% - 강조색1" xfId="355" builtinId="30" customBuiltin="1"/>
    <cellStyle name="20% - 강조색2" xfId="356" builtinId="34" customBuiltin="1"/>
    <cellStyle name="20% - 강조색3" xfId="357" builtinId="38" customBuiltin="1"/>
    <cellStyle name="20% - 강조색4" xfId="358" builtinId="42" customBuiltin="1"/>
    <cellStyle name="20% - 강조색5" xfId="359" builtinId="46" customBuiltin="1"/>
    <cellStyle name="20% - 강조색6" xfId="360" builtinId="50" customBuiltin="1"/>
    <cellStyle name="³?a" xfId="361" xr:uid="{00000000-0005-0000-0000-000068010000}"/>
    <cellStyle name="³¯â¥" xfId="362" xr:uid="{00000000-0005-0000-0000-000069010000}"/>
    <cellStyle name="40% - 강조색1" xfId="363" builtinId="31" customBuiltin="1"/>
    <cellStyle name="40% - 강조색2" xfId="364" builtinId="35" customBuiltin="1"/>
    <cellStyle name="40% - 강조색3" xfId="365" builtinId="39" customBuiltin="1"/>
    <cellStyle name="40% - 강조색4" xfId="366" builtinId="43" customBuiltin="1"/>
    <cellStyle name="40% - 강조색5" xfId="367" builtinId="47" customBuiltin="1"/>
    <cellStyle name="40% - 강조색6" xfId="368" builtinId="51" customBuiltin="1"/>
    <cellStyle name="60" xfId="369" xr:uid="{00000000-0005-0000-0000-000070010000}"/>
    <cellStyle name="60% - 강조색1" xfId="370" builtinId="32" customBuiltin="1"/>
    <cellStyle name="60% - 강조색2" xfId="371" builtinId="36" customBuiltin="1"/>
    <cellStyle name="60% - 강조색3" xfId="372" builtinId="40" customBuiltin="1"/>
    <cellStyle name="60% - 강조색4" xfId="373" builtinId="44" customBuiltin="1"/>
    <cellStyle name="60% - 강조색5" xfId="374" builtinId="48" customBuiltin="1"/>
    <cellStyle name="60% - 강조색6" xfId="375" builtinId="52" customBuiltin="1"/>
    <cellStyle name="9포인트" xfId="376" xr:uid="{00000000-0005-0000-0000-000077010000}"/>
    <cellStyle name="a" xfId="377" xr:uid="{00000000-0005-0000-0000-000078010000}"/>
    <cellStyle name="a [0]_mud plant bolted" xfId="378" xr:uid="{00000000-0005-0000-0000-000079010000}"/>
    <cellStyle name="A_1.1.(예천tmtc)중앙관리소_2010.11.15" xfId="379" xr:uid="{00000000-0005-0000-0000-00007A010000}"/>
    <cellStyle name="A¡" xfId="380" xr:uid="{00000000-0005-0000-0000-00007B010000}"/>
    <cellStyle name="A¡§i" xfId="381" xr:uid="{00000000-0005-0000-0000-00007C010000}"/>
    <cellStyle name="A¡§i¢®" xfId="382" xr:uid="{00000000-0005-0000-0000-00007D010000}"/>
    <cellStyle name="A¡ër¢®" xfId="383" xr:uid="{00000000-0005-0000-0000-00007E010000}"/>
    <cellStyle name="A¡ërer" xfId="384" xr:uid="{00000000-0005-0000-0000-00007F010000}"/>
    <cellStyle name="A¨" xfId="385" xr:uid="{00000000-0005-0000-0000-000080010000}"/>
    <cellStyle name="A¨­￠￢￠O [0]_￠?i¡ieE¡ⓒ¡¤A ¡¾a¡¾￠￢A￠OA¡AC¡I" xfId="386" xr:uid="{00000000-0005-0000-0000-000081010000}"/>
    <cellStyle name="A¨­￠￢￠O_￠?i¡ieE¡ⓒ¡¤A ¡¾a¡¾￠￢A￠OA¡AC¡I" xfId="387" xr:uid="{00000000-0005-0000-0000-000082010000}"/>
    <cellStyle name="A¨i¡" xfId="388" xr:uid="{00000000-0005-0000-0000-000083010000}"/>
    <cellStyle name="A¨ï¡©¡" xfId="389" xr:uid="{00000000-0005-0000-0000-000084010000}"/>
    <cellStyle name="A¢" xfId="390" xr:uid="{00000000-0005-0000-0000-000085010000}"/>
    <cellStyle name="A¢®¡×i" xfId="391" xr:uid="{00000000-0005-0000-0000-000086010000}"/>
    <cellStyle name="A¢®er¡" xfId="392" xr:uid="{00000000-0005-0000-0000-000087010000}"/>
    <cellStyle name="A¢®ere" xfId="393" xr:uid="{00000000-0005-0000-0000-000088010000}"/>
    <cellStyle name="A©" xfId="394" xr:uid="{00000000-0005-0000-0000-000089010000}"/>
    <cellStyle name="A©­¢¬¢" xfId="395" xr:uid="{00000000-0005-0000-0000-00008A010000}"/>
    <cellStyle name="A1" xfId="396" xr:uid="{00000000-0005-0000-0000-00008B010000}"/>
    <cellStyle name="AA" xfId="397" xr:uid="{00000000-0005-0000-0000-00008C010000}"/>
    <cellStyle name="Aⓒ" xfId="398" xr:uid="{00000000-0005-0000-0000-00008D010000}"/>
    <cellStyle name="Aⓒ­￠￢￠" xfId="399" xr:uid="{00000000-0005-0000-0000-00008E010000}"/>
    <cellStyle name="Ae" xfId="400" xr:uid="{00000000-0005-0000-0000-00008F010000}"/>
    <cellStyle name="Åë" xfId="401" xr:uid="{00000000-0005-0000-0000-000090010000}"/>
    <cellStyle name="Ae_100804-자동수위계_설계서(압력식20m)" xfId="402" xr:uid="{00000000-0005-0000-0000-000091010000}"/>
    <cellStyle name="Åë_100804-자동수위계_설계서(압력식20m)" xfId="403" xr:uid="{00000000-0005-0000-0000-000092010000}"/>
    <cellStyle name="Ae_1차+2차 단가보안(03.07.14)-기존품목+신규품목" xfId="404" xr:uid="{00000000-0005-0000-0000-000093010000}"/>
    <cellStyle name="Åë_1차-원본)평지지구 전기공사 내역서(수위계4개소)" xfId="405" xr:uid="{00000000-0005-0000-0000-000094010000}"/>
    <cellStyle name="Ae_2차-야간경관개선" xfId="406" xr:uid="{00000000-0005-0000-0000-000095010000}"/>
    <cellStyle name="Åë_견적내역서(응봉외)" xfId="407" xr:uid="{00000000-0005-0000-0000-000096010000}"/>
    <cellStyle name="Ae_관리사내역서(2005년노임 제출)(1)" xfId="408" xr:uid="{00000000-0005-0000-0000-000097010000}"/>
    <cellStyle name="Åë_기계계산" xfId="409" xr:uid="{00000000-0005-0000-0000-000098010000}"/>
    <cellStyle name="Ae_기계내역서" xfId="410" xr:uid="{00000000-0005-0000-0000-000099010000}"/>
    <cellStyle name="Åë_기계내역서" xfId="411" xr:uid="{00000000-0005-0000-0000-00009A010000}"/>
    <cellStyle name="Ae_기계내역서_1차-원본)평지지구 전기공사 내역서(수위계4개소)" xfId="412" xr:uid="{00000000-0005-0000-0000-00009B010000}"/>
    <cellStyle name="Åë_기계내역서_1차-원본)평지지구 전기공사 내역서(수위계4개소)" xfId="413" xr:uid="{00000000-0005-0000-0000-00009C010000}"/>
    <cellStyle name="Ae_기계내역서_시스템공사(하기양수장'1009)" xfId="414" xr:uid="{00000000-0005-0000-0000-00009D010000}"/>
    <cellStyle name="Åë_기계내역서_시스템공사(하기양수장'1009)" xfId="415" xr:uid="{00000000-0005-0000-0000-00009E010000}"/>
    <cellStyle name="Ae_기계내역서_시스템공사(한림양-'1005)" xfId="416" xr:uid="{00000000-0005-0000-0000-00009F010000}"/>
    <cellStyle name="Åë_기계내역서_시스템공사(한림양-'1005)" xfId="417" xr:uid="{00000000-0005-0000-0000-0000A0010000}"/>
    <cellStyle name="Ae_기계내역서_정재1차-평지지구 내역서" xfId="418" xr:uid="{00000000-0005-0000-0000-0000A1010000}"/>
    <cellStyle name="Åë_기계내역서_정재1차-평지지구 내역서" xfId="419" xr:uid="{00000000-0005-0000-0000-0000A2010000}"/>
    <cellStyle name="Ae_기계설비내역" xfId="420" xr:uid="{00000000-0005-0000-0000-0000A3010000}"/>
    <cellStyle name="Åë_기계설비내역" xfId="421" xr:uid="{00000000-0005-0000-0000-0000A4010000}"/>
    <cellStyle name="Ae_기계설비내역_1차-원본)평지지구 전기공사 내역서(수위계4개소)" xfId="422" xr:uid="{00000000-0005-0000-0000-0000A5010000}"/>
    <cellStyle name="Åë_기계설비내역_1차-원본)평지지구 전기공사 내역서(수위계4개소)" xfId="423" xr:uid="{00000000-0005-0000-0000-0000A6010000}"/>
    <cellStyle name="Ae_기계설비내역_시스템공사(하기양수장'1009)" xfId="424" xr:uid="{00000000-0005-0000-0000-0000A7010000}"/>
    <cellStyle name="Åë_기계설비내역_시스템공사(하기양수장'1009)" xfId="425" xr:uid="{00000000-0005-0000-0000-0000A8010000}"/>
    <cellStyle name="Ae_기계설비내역_시스템공사(한림양-'1005)" xfId="426" xr:uid="{00000000-0005-0000-0000-0000A9010000}"/>
    <cellStyle name="Åë_기계설비내역_시스템공사(한림양-'1005)" xfId="427" xr:uid="{00000000-0005-0000-0000-0000AA010000}"/>
    <cellStyle name="Ae_기계설비내역_정재1차-평지지구 내역서" xfId="428" xr:uid="{00000000-0005-0000-0000-0000AB010000}"/>
    <cellStyle name="Åë_기계설비내역_정재1차-평지지구 내역서" xfId="429" xr:uid="{00000000-0005-0000-0000-0000AC010000}"/>
    <cellStyle name="Ae_낙동강총괄" xfId="430" xr:uid="{00000000-0005-0000-0000-0000AD010000}"/>
    <cellStyle name="Åë_내역서" xfId="431" xr:uid="{00000000-0005-0000-0000-0000AE010000}"/>
    <cellStyle name="Ae_내역서(장록제외)" xfId="432" xr:uid="{00000000-0005-0000-0000-0000AF010000}"/>
    <cellStyle name="Åë_내역서_1차-원본)평지지구 전기공사 내역서(수위계4개소)" xfId="433" xr:uid="{00000000-0005-0000-0000-0000B0010000}"/>
    <cellStyle name="Ae_내역서_시스템공사(하기양수장'1009)" xfId="434" xr:uid="{00000000-0005-0000-0000-0000B1010000}"/>
    <cellStyle name="Åë_내역서_시스템공사(하기양수장'1009)" xfId="435" xr:uid="{00000000-0005-0000-0000-0000B2010000}"/>
    <cellStyle name="Ae_내역서_시스템공사(한림양-'1005)" xfId="436" xr:uid="{00000000-0005-0000-0000-0000B3010000}"/>
    <cellStyle name="Åë_내역서_시스템공사(한림양-'1005)" xfId="437" xr:uid="{00000000-0005-0000-0000-0000B4010000}"/>
    <cellStyle name="Ae_내역서_정재1차-평지지구 내역서" xfId="438" xr:uid="{00000000-0005-0000-0000-0000B5010000}"/>
    <cellStyle name="Åë_내역서_정재1차-평지지구 내역서" xfId="439" xr:uid="{00000000-0005-0000-0000-0000B6010000}"/>
    <cellStyle name="Ae_독보양수장" xfId="440" xr:uid="{00000000-0005-0000-0000-0000B7010000}"/>
    <cellStyle name="Åë_독보양수장" xfId="441" xr:uid="{00000000-0005-0000-0000-0000B8010000}"/>
    <cellStyle name="Ae_독보양수장_1.1.(예천tmtc)중앙관리소_2010.11.15" xfId="442" xr:uid="{00000000-0005-0000-0000-0000B9010000}"/>
    <cellStyle name="Åë_독보양수장_1.1.(예천tmtc)중앙관리소_2010.11.15" xfId="443" xr:uid="{00000000-0005-0000-0000-0000BA010000}"/>
    <cellStyle name="Ae_뚝섬외수문내역서(070322)전기-발주처" xfId="444" xr:uid="{00000000-0005-0000-0000-0000BB010000}"/>
    <cellStyle name="Åë_뚝섬외수문내역서(070322)전기-발주처" xfId="445" xr:uid="{00000000-0005-0000-0000-0000BC010000}"/>
    <cellStyle name="Ae_뚝섬외수문내역서(070322)전기-발주처_1.1.(예천tmtc)중앙관리소_2010.11.15" xfId="446" xr:uid="{00000000-0005-0000-0000-0000BD010000}"/>
    <cellStyle name="Åë_뚝섬외수문내역서(070322)전기-발주처_1.1.(예천tmtc)중앙관리소_2010.11.15" xfId="447" xr:uid="{00000000-0005-0000-0000-0000BE010000}"/>
    <cellStyle name="Ae_마곡보완" xfId="448" xr:uid="{00000000-0005-0000-0000-0000BF010000}"/>
    <cellStyle name="Åë_마곡보완" xfId="449" xr:uid="{00000000-0005-0000-0000-0000C0010000}"/>
    <cellStyle name="Ae_마곡보완_100804-자동수위계_설계서(압력식20m)" xfId="450" xr:uid="{00000000-0005-0000-0000-0000C1010000}"/>
    <cellStyle name="Åë_마곡보완_100804-자동수위계_설계서(압력식20m)" xfId="451" xr:uid="{00000000-0005-0000-0000-0000C2010000}"/>
    <cellStyle name="Ae_마곡보완_1차-원본)평지지구 전기공사 내역서(수위계4개소)" xfId="452" xr:uid="{00000000-0005-0000-0000-0000C3010000}"/>
    <cellStyle name="Åë_마곡보완_1차-원본)평지지구 전기공사 내역서(수위계4개소)" xfId="453" xr:uid="{00000000-0005-0000-0000-0000C4010000}"/>
    <cellStyle name="Ae_마곡보완_보문지구중앙관리소" xfId="454" xr:uid="{00000000-0005-0000-0000-0000C5010000}"/>
    <cellStyle name="Åë_마곡보완_보문지구중앙관리소" xfId="455" xr:uid="{00000000-0005-0000-0000-0000C6010000}"/>
    <cellStyle name="Ae_마곡보완_산출근거" xfId="456" xr:uid="{00000000-0005-0000-0000-0000C7010000}"/>
    <cellStyle name="Åë_마곡보완_산출근거" xfId="457" xr:uid="{00000000-0005-0000-0000-0000C8010000}"/>
    <cellStyle name="Ae_마곡보완_시스템제조구매설치내역서(가인개보수)" xfId="458" xr:uid="{00000000-0005-0000-0000-0000C9010000}"/>
    <cellStyle name="Åë_마곡보완_시스템제조구매설치내역서(가인개보수)" xfId="459" xr:uid="{00000000-0005-0000-0000-0000CA010000}"/>
    <cellStyle name="Ae_마곡보완_시스템제조구매설치내역서(사촌-세부설계'1007)" xfId="460" xr:uid="{00000000-0005-0000-0000-0000CB010000}"/>
    <cellStyle name="Åë_마곡보완_시스템제조구매설치내역서(사촌-세부설계'1007)" xfId="461" xr:uid="{00000000-0005-0000-0000-0000CC010000}"/>
    <cellStyle name="Ae_마곡보완_안성지구TMTC내역091116(세부설계내역)" xfId="462" xr:uid="{00000000-0005-0000-0000-0000CD010000}"/>
    <cellStyle name="Åë_마곡보완_안성지구TMTC내역091116(세부설계내역)" xfId="463" xr:uid="{00000000-0005-0000-0000-0000CE010000}"/>
    <cellStyle name="Ae_마곡보완_자동수위계 설계서(압력식30M)" xfId="464" xr:uid="{00000000-0005-0000-0000-0000CF010000}"/>
    <cellStyle name="Åë_마곡보완_자동수위계 설계서(압력식30M)" xfId="465" xr:uid="{00000000-0005-0000-0000-0000D0010000}"/>
    <cellStyle name="Ae_마곡보완_전북도본부_무진장지사_SW사업비" xfId="466" xr:uid="{00000000-0005-0000-0000-0000D1010000}"/>
    <cellStyle name="Åë_마곡보완_전북도본부_무진장지사_SW사업비" xfId="467" xr:uid="{00000000-0005-0000-0000-0000D2010000}"/>
    <cellStyle name="Ae_마곡보완_정재1차-평지지구 내역서" xfId="468" xr:uid="{00000000-0005-0000-0000-0000D3010000}"/>
    <cellStyle name="Åë_마곡보완_정재1차-평지지구 내역서" xfId="469" xr:uid="{00000000-0005-0000-0000-0000D4010000}"/>
    <cellStyle name="Ae_마곡보완_취수탑레이다30m(09관급)090801" xfId="470" xr:uid="{00000000-0005-0000-0000-0000D5010000}"/>
    <cellStyle name="Åë_마곡보완_취수탑레이다30m(09관급)090801" xfId="471" xr:uid="{00000000-0005-0000-0000-0000D6010000}"/>
    <cellStyle name="Ae_보문지구중앙관리소" xfId="472" xr:uid="{00000000-0005-0000-0000-0000D7010000}"/>
    <cellStyle name="Åë_보문지구중앙관리소" xfId="473" xr:uid="{00000000-0005-0000-0000-0000D8010000}"/>
    <cellStyle name="Ae_부록4 부안지구 공사비(최종)-수정" xfId="474" xr:uid="{00000000-0005-0000-0000-0000D9010000}"/>
    <cellStyle name="Åë_산출근거" xfId="475" xr:uid="{00000000-0005-0000-0000-0000DA010000}"/>
    <cellStyle name="Ae_신태인배수장제진기" xfId="476" xr:uid="{00000000-0005-0000-0000-0000DB010000}"/>
    <cellStyle name="Åë_안성지구TMTC내역091116(세부설계내역)" xfId="477" xr:uid="{00000000-0005-0000-0000-0000DC010000}"/>
    <cellStyle name="Ae_옥포배수갑문설계11.26" xfId="478" xr:uid="{00000000-0005-0000-0000-0000DD010000}"/>
    <cellStyle name="Åë_율북보완" xfId="479" xr:uid="{00000000-0005-0000-0000-0000DE010000}"/>
    <cellStyle name="Ae_자동수위계 설계서(압력식30M)" xfId="480" xr:uid="{00000000-0005-0000-0000-0000DF010000}"/>
    <cellStyle name="Åë_자동수위계 설계서(압력식30M)" xfId="481" xr:uid="{00000000-0005-0000-0000-0000E0010000}"/>
    <cellStyle name="Ae_전도수문내역" xfId="482" xr:uid="{00000000-0005-0000-0000-0000E1010000}"/>
    <cellStyle name="Åë_전도수문내역" xfId="483" xr:uid="{00000000-0005-0000-0000-0000E2010000}"/>
    <cellStyle name="Ae_전도수문내역_1.1.(예천tmtc)중앙관리소_2010.11.15" xfId="484" xr:uid="{00000000-0005-0000-0000-0000E3010000}"/>
    <cellStyle name="Åë_전도수문내역_1.1.(예천tmtc)중앙관리소_2010.11.15" xfId="485" xr:uid="{00000000-0005-0000-0000-0000E4010000}"/>
    <cellStyle name="Ae_전도수문내역_내역(3.0x3.0)" xfId="486" xr:uid="{00000000-0005-0000-0000-0000E5010000}"/>
    <cellStyle name="Åë_전도수문내역_내역(3.0x3.0)" xfId="487" xr:uid="{00000000-0005-0000-0000-0000E6010000}"/>
    <cellStyle name="Ae_전도수문내역_내역(3.0x3.0)_1.1.(예천tmtc)중앙관리소_2010.11.15" xfId="488" xr:uid="{00000000-0005-0000-0000-0000E7010000}"/>
    <cellStyle name="Åë_전도수문내역_내역(3.0x3.0)_1.1.(예천tmtc)중앙관리소_2010.11.15" xfId="489" xr:uid="{00000000-0005-0000-0000-0000E8010000}"/>
    <cellStyle name="Ae_전도수문내역_배수문 내역(2.0x2.0)" xfId="490" xr:uid="{00000000-0005-0000-0000-0000E9010000}"/>
    <cellStyle name="Åë_전도수문내역_배수문 내역(2.0x2.0)" xfId="491" xr:uid="{00000000-0005-0000-0000-0000EA010000}"/>
    <cellStyle name="Ae_전도수문내역_배수문 내역(2.0x2.0)_1.1.(예천tmtc)중앙관리소_2010.11.15" xfId="492" xr:uid="{00000000-0005-0000-0000-0000EB010000}"/>
    <cellStyle name="Åë_전도수문내역_배수문 내역(2.0x2.0)_1.1.(예천tmtc)중앙관리소_2010.11.15" xfId="493" xr:uid="{00000000-0005-0000-0000-0000EC010000}"/>
    <cellStyle name="Ae_전도수문내역_배수문 내역(2.0x2.0,3.0x3.0)" xfId="494" xr:uid="{00000000-0005-0000-0000-0000ED010000}"/>
    <cellStyle name="Åë_전도수문내역_배수문 내역(2.0x2.0,3.0x3.0)" xfId="495" xr:uid="{00000000-0005-0000-0000-0000EE010000}"/>
    <cellStyle name="Ae_전도수문내역_배수문 내역(2.0x2.0,3.0x3.0)_1.1.(예천tmtc)중앙관리소_2010.11.15" xfId="496" xr:uid="{00000000-0005-0000-0000-0000EF010000}"/>
    <cellStyle name="Åë_전도수문내역_배수문 내역(2.0x2.0,3.0x3.0)_1.1.(예천tmtc)중앙관리소_2010.11.15" xfId="497" xr:uid="{00000000-0005-0000-0000-0000F0010000}"/>
    <cellStyle name="Ae_전도수문내역_배수문 내역(3.0x3.0)" xfId="498" xr:uid="{00000000-0005-0000-0000-0000F1010000}"/>
    <cellStyle name="Åë_전도수문내역_배수문 내역(3.0x3.0)" xfId="499" xr:uid="{00000000-0005-0000-0000-0000F2010000}"/>
    <cellStyle name="Ae_전도수문내역_배수문 내역(3.0x3.0)_1.1.(예천tmtc)중앙관리소_2010.11.15" xfId="500" xr:uid="{00000000-0005-0000-0000-0000F3010000}"/>
    <cellStyle name="Åë_전도수문내역_배수문 내역(3.0x3.0)_1.1.(예천tmtc)중앙관리소_2010.11.15" xfId="501" xr:uid="{00000000-0005-0000-0000-0000F4010000}"/>
    <cellStyle name="Ae_전북도본부_무진장지사_SW사업비" xfId="502" xr:uid="{00000000-0005-0000-0000-0000F5010000}"/>
    <cellStyle name="Åë_전북도본부_무진장지사_SW사업비" xfId="503" xr:uid="{00000000-0005-0000-0000-0000F6010000}"/>
    <cellStyle name="Ae_전체분" xfId="504" xr:uid="{00000000-0005-0000-0000-0000F7010000}"/>
    <cellStyle name="Åë_접지양수장내역서" xfId="505" xr:uid="{00000000-0005-0000-0000-0000F8010000}"/>
    <cellStyle name="Ae_정재1차-평지지구 내역서" xfId="506" xr:uid="{00000000-0005-0000-0000-0000F9010000}"/>
    <cellStyle name="Åë_정재1차-평지지구 내역서" xfId="507" xr:uid="{00000000-0005-0000-0000-0000FA010000}"/>
    <cellStyle name="Ae_취수탑레이다30m(09관급)090801" xfId="508" xr:uid="{00000000-0005-0000-0000-0000FB010000}"/>
    <cellStyle name="Åë_취수탑레이다30m(09관급)090801" xfId="509" xr:uid="{00000000-0005-0000-0000-0000FC010000}"/>
    <cellStyle name="Ae_풍산공동관리사단가보완(1)" xfId="510" xr:uid="{00000000-0005-0000-0000-0000FD010000}"/>
    <cellStyle name="Aee" xfId="511" xr:uid="{00000000-0005-0000-0000-0000FE010000}"/>
    <cellStyle name="Aee­ " xfId="512" xr:uid="{00000000-0005-0000-0000-0000FF010000}"/>
    <cellStyle name="Aee­ [" xfId="513" xr:uid="{00000000-0005-0000-0000-000000020000}"/>
    <cellStyle name="Åëè­ [" xfId="514" xr:uid="{00000000-0005-0000-0000-000001020000}"/>
    <cellStyle name="Aee­ [_100804-자동수위계_설계서(압력식20m)" xfId="515" xr:uid="{00000000-0005-0000-0000-000002020000}"/>
    <cellStyle name="Åëè­ [_100804-자동수위계_설계서(압력식20m)" xfId="516" xr:uid="{00000000-0005-0000-0000-000003020000}"/>
    <cellStyle name="Aee­ [_1차+2차 단가보안(03.07.14)-기존품목+신규품목" xfId="517" xr:uid="{00000000-0005-0000-0000-000004020000}"/>
    <cellStyle name="Åëè­ [_1차-원본)평지지구 전기공사 내역서(수위계4개소)" xfId="518" xr:uid="{00000000-0005-0000-0000-000005020000}"/>
    <cellStyle name="Aee­ [_2차-야간경관개선" xfId="519" xr:uid="{00000000-0005-0000-0000-000006020000}"/>
    <cellStyle name="Åëè­ [_견적내역서(응봉외)" xfId="520" xr:uid="{00000000-0005-0000-0000-000007020000}"/>
    <cellStyle name="Aee­ [_관리사내역서(2005년노임 제출)(1)" xfId="521" xr:uid="{00000000-0005-0000-0000-000008020000}"/>
    <cellStyle name="Åëè­ [_기계계산" xfId="522" xr:uid="{00000000-0005-0000-0000-000009020000}"/>
    <cellStyle name="Aee­ [_기계내역서" xfId="523" xr:uid="{00000000-0005-0000-0000-00000A020000}"/>
    <cellStyle name="Åëè­ [_기계내역서" xfId="524" xr:uid="{00000000-0005-0000-0000-00000B020000}"/>
    <cellStyle name="Aee­ [_기계내역서_1차-원본)평지지구 전기공사 내역서(수위계4개소)" xfId="525" xr:uid="{00000000-0005-0000-0000-00000C020000}"/>
    <cellStyle name="Åëè­ [_기계내역서_1차-원본)평지지구 전기공사 내역서(수위계4개소)" xfId="526" xr:uid="{00000000-0005-0000-0000-00000D020000}"/>
    <cellStyle name="Aee­ [_기계내역서_시스템공사(하기양수장'1009)" xfId="527" xr:uid="{00000000-0005-0000-0000-00000E020000}"/>
    <cellStyle name="Åëè­ [_기계내역서_시스템공사(하기양수장'1009)" xfId="528" xr:uid="{00000000-0005-0000-0000-00000F020000}"/>
    <cellStyle name="Aee­ [_기계내역서_시스템공사(한림양-'1005)" xfId="529" xr:uid="{00000000-0005-0000-0000-000010020000}"/>
    <cellStyle name="Åëè­ [_기계내역서_시스템공사(한림양-'1005)" xfId="530" xr:uid="{00000000-0005-0000-0000-000011020000}"/>
    <cellStyle name="Aee­ [_기계내역서_정재1차-평지지구 내역서" xfId="531" xr:uid="{00000000-0005-0000-0000-000012020000}"/>
    <cellStyle name="Åëè­ [_기계내역서_정재1차-평지지구 내역서" xfId="532" xr:uid="{00000000-0005-0000-0000-000013020000}"/>
    <cellStyle name="Aee­ [_기계설비내역" xfId="533" xr:uid="{00000000-0005-0000-0000-000014020000}"/>
    <cellStyle name="Åëè­ [_기계설비내역" xfId="534" xr:uid="{00000000-0005-0000-0000-000015020000}"/>
    <cellStyle name="Aee­ [_기계설비내역_1차-원본)평지지구 전기공사 내역서(수위계4개소)" xfId="535" xr:uid="{00000000-0005-0000-0000-000016020000}"/>
    <cellStyle name="Åëè­ [_기계설비내역_1차-원본)평지지구 전기공사 내역서(수위계4개소)" xfId="536" xr:uid="{00000000-0005-0000-0000-000017020000}"/>
    <cellStyle name="Aee­ [_기계설비내역_시스템공사(하기양수장'1009)" xfId="537" xr:uid="{00000000-0005-0000-0000-000018020000}"/>
    <cellStyle name="Åëè­ [_기계설비내역_시스템공사(하기양수장'1009)" xfId="538" xr:uid="{00000000-0005-0000-0000-000019020000}"/>
    <cellStyle name="Aee­ [_기계설비내역_시스템공사(한림양-'1005)" xfId="539" xr:uid="{00000000-0005-0000-0000-00001A020000}"/>
    <cellStyle name="Åëè­ [_기계설비내역_시스템공사(한림양-'1005)" xfId="540" xr:uid="{00000000-0005-0000-0000-00001B020000}"/>
    <cellStyle name="Aee­ [_기계설비내역_정재1차-평지지구 내역서" xfId="541" xr:uid="{00000000-0005-0000-0000-00001C020000}"/>
    <cellStyle name="Åëè­ [_기계설비내역_정재1차-평지지구 내역서" xfId="542" xr:uid="{00000000-0005-0000-0000-00001D020000}"/>
    <cellStyle name="Aee­ [_낙동강총괄" xfId="543" xr:uid="{00000000-0005-0000-0000-00001E020000}"/>
    <cellStyle name="Åëè­ [_내역서" xfId="544" xr:uid="{00000000-0005-0000-0000-00001F020000}"/>
    <cellStyle name="Aee­ [_내역서(계약)_내역(3.0x3.0)" xfId="545" xr:uid="{00000000-0005-0000-0000-000020020000}"/>
    <cellStyle name="Åëè­ [_내역서_1차-원본)평지지구 전기공사 내역서(수위계4개소)" xfId="546" xr:uid="{00000000-0005-0000-0000-000021020000}"/>
    <cellStyle name="Aee­ [_내역서_시스템공사(하기양수장'1009)" xfId="547" xr:uid="{00000000-0005-0000-0000-000022020000}"/>
    <cellStyle name="Åëè­ [_내역서_시스템공사(하기양수장'1009)" xfId="548" xr:uid="{00000000-0005-0000-0000-000023020000}"/>
    <cellStyle name="Aee­ [_내역서_시스템공사(한림양-'1005)" xfId="549" xr:uid="{00000000-0005-0000-0000-000024020000}"/>
    <cellStyle name="Åëè­ [_내역서_시스템공사(한림양-'1005)" xfId="550" xr:uid="{00000000-0005-0000-0000-000025020000}"/>
    <cellStyle name="Aee­ [_내역서_정재1차-평지지구 내역서" xfId="551" xr:uid="{00000000-0005-0000-0000-000026020000}"/>
    <cellStyle name="Åëè­ [_내역서_정재1차-평지지구 내역서" xfId="552" xr:uid="{00000000-0005-0000-0000-000027020000}"/>
    <cellStyle name="Aee­ [_독보양수장" xfId="553" xr:uid="{00000000-0005-0000-0000-000028020000}"/>
    <cellStyle name="Åëè­ [_독보양수장" xfId="554" xr:uid="{00000000-0005-0000-0000-000029020000}"/>
    <cellStyle name="Aee­ [_독보양수장_1.1.(예천tmtc)중앙관리소_2010.11.15" xfId="555" xr:uid="{00000000-0005-0000-0000-00002A020000}"/>
    <cellStyle name="Åëè­ [_독보양수장_1.1.(예천tmtc)중앙관리소_2010.11.15" xfId="556" xr:uid="{00000000-0005-0000-0000-00002B020000}"/>
    <cellStyle name="Aee­ [_마곡보완" xfId="557" xr:uid="{00000000-0005-0000-0000-00002C020000}"/>
    <cellStyle name="Åëè­ [_마곡보완" xfId="558" xr:uid="{00000000-0005-0000-0000-00002D020000}"/>
    <cellStyle name="Aee­ [_마곡보완_100804-자동수위계_설계서(압력식20m)" xfId="559" xr:uid="{00000000-0005-0000-0000-00002E020000}"/>
    <cellStyle name="Åëè­ [_마곡보완_100804-자동수위계_설계서(압력식20m)" xfId="560" xr:uid="{00000000-0005-0000-0000-00002F020000}"/>
    <cellStyle name="Aee­ [_마곡보완_1차-원본)평지지구 전기공사 내역서(수위계4개소)" xfId="561" xr:uid="{00000000-0005-0000-0000-000030020000}"/>
    <cellStyle name="Åëè­ [_마곡보완_1차-원본)평지지구 전기공사 내역서(수위계4개소)" xfId="562" xr:uid="{00000000-0005-0000-0000-000031020000}"/>
    <cellStyle name="Aee­ [_마곡보완_보문지구중앙관리소" xfId="563" xr:uid="{00000000-0005-0000-0000-000032020000}"/>
    <cellStyle name="Åëè­ [_마곡보완_보문지구중앙관리소" xfId="564" xr:uid="{00000000-0005-0000-0000-000033020000}"/>
    <cellStyle name="Aee­ [_마곡보완_산출근거" xfId="565" xr:uid="{00000000-0005-0000-0000-000034020000}"/>
    <cellStyle name="Åëè­ [_마곡보완_산출근거" xfId="566" xr:uid="{00000000-0005-0000-0000-000035020000}"/>
    <cellStyle name="Aee­ [_마곡보완_시스템제조구매설치내역서(가인개보수)" xfId="567" xr:uid="{00000000-0005-0000-0000-000036020000}"/>
    <cellStyle name="Åëè­ [_마곡보완_시스템제조구매설치내역서(가인개보수)" xfId="568" xr:uid="{00000000-0005-0000-0000-000037020000}"/>
    <cellStyle name="Aee­ [_마곡보완_시스템제조구매설치내역서(사촌-세부설계'1007)" xfId="569" xr:uid="{00000000-0005-0000-0000-000038020000}"/>
    <cellStyle name="Åëè­ [_마곡보완_시스템제조구매설치내역서(사촌-세부설계'1007)" xfId="570" xr:uid="{00000000-0005-0000-0000-000039020000}"/>
    <cellStyle name="Aee­ [_마곡보완_안성지구TMTC내역091116(세부설계내역)" xfId="571" xr:uid="{00000000-0005-0000-0000-00003A020000}"/>
    <cellStyle name="Åëè­ [_마곡보완_안성지구TMTC내역091116(세부설계내역)" xfId="572" xr:uid="{00000000-0005-0000-0000-00003B020000}"/>
    <cellStyle name="Aee­ [_마곡보완_자동수위계 설계서(압력식30M)" xfId="573" xr:uid="{00000000-0005-0000-0000-00003C020000}"/>
    <cellStyle name="Åëè­ [_마곡보완_자동수위계 설계서(압력식30M)" xfId="574" xr:uid="{00000000-0005-0000-0000-00003D020000}"/>
    <cellStyle name="Aee­ [_마곡보완_전북도본부_무진장지사_SW사업비" xfId="575" xr:uid="{00000000-0005-0000-0000-00003E020000}"/>
    <cellStyle name="Åëè­ [_마곡보완_전북도본부_무진장지사_SW사업비" xfId="576" xr:uid="{00000000-0005-0000-0000-00003F020000}"/>
    <cellStyle name="Aee­ [_마곡보완_정재1차-평지지구 내역서" xfId="577" xr:uid="{00000000-0005-0000-0000-000040020000}"/>
    <cellStyle name="Åëè­ [_마곡보완_정재1차-평지지구 내역서" xfId="578" xr:uid="{00000000-0005-0000-0000-000041020000}"/>
    <cellStyle name="Aee­ [_마곡보완_취수탑레이다30m(09관급)090801" xfId="579" xr:uid="{00000000-0005-0000-0000-000042020000}"/>
    <cellStyle name="Åëè­ [_마곡보완_취수탑레이다30m(09관급)090801" xfId="580" xr:uid="{00000000-0005-0000-0000-000043020000}"/>
    <cellStyle name="Aee­ [_보문지구중앙관리소" xfId="581" xr:uid="{00000000-0005-0000-0000-000044020000}"/>
    <cellStyle name="Åëè­ [_보문지구중앙관리소" xfId="582" xr:uid="{00000000-0005-0000-0000-000045020000}"/>
    <cellStyle name="Aee­ [_부록4 부안지구 공사비(최종)-수정" xfId="583" xr:uid="{00000000-0005-0000-0000-000046020000}"/>
    <cellStyle name="Åëè­ [_산출근거" xfId="584" xr:uid="{00000000-0005-0000-0000-000047020000}"/>
    <cellStyle name="Aee­ [_신태인배수장제진기" xfId="585" xr:uid="{00000000-0005-0000-0000-000048020000}"/>
    <cellStyle name="Åëè­ [_안성지구TMTC내역091116(세부설계내역)" xfId="586" xr:uid="{00000000-0005-0000-0000-000049020000}"/>
    <cellStyle name="Aee­ [_옥포배수갑문설계11.26" xfId="587" xr:uid="{00000000-0005-0000-0000-00004A020000}"/>
    <cellStyle name="Åëè­ [_율북보완" xfId="588" xr:uid="{00000000-0005-0000-0000-00004B020000}"/>
    <cellStyle name="Aee­ [_자동수위계 설계서(압력식30M)" xfId="589" xr:uid="{00000000-0005-0000-0000-00004C020000}"/>
    <cellStyle name="Åëè­ [_자동수위계 설계서(압력식30M)" xfId="590" xr:uid="{00000000-0005-0000-0000-00004D020000}"/>
    <cellStyle name="Aee­ [_전도수문내역" xfId="591" xr:uid="{00000000-0005-0000-0000-00004E020000}"/>
    <cellStyle name="Åëè­ [_전도수문내역" xfId="592" xr:uid="{00000000-0005-0000-0000-00004F020000}"/>
    <cellStyle name="Aee­ [_전도수문내역_1.1.(예천tmtc)중앙관리소_2010.11.15" xfId="593" xr:uid="{00000000-0005-0000-0000-000050020000}"/>
    <cellStyle name="Åëè­ [_전도수문내역_1.1.(예천tmtc)중앙관리소_2010.11.15" xfId="594" xr:uid="{00000000-0005-0000-0000-000051020000}"/>
    <cellStyle name="Aee­ [_전도수문내역_내역(3.0x3.0)" xfId="595" xr:uid="{00000000-0005-0000-0000-000052020000}"/>
    <cellStyle name="Åëè­ [_전도수문내역_내역(3.0x3.0)" xfId="596" xr:uid="{00000000-0005-0000-0000-000053020000}"/>
    <cellStyle name="Aee­ [_전도수문내역_내역(3.0x3.0)_1.1.(예천tmtc)중앙관리소_2010.11.15" xfId="597" xr:uid="{00000000-0005-0000-0000-000054020000}"/>
    <cellStyle name="Åëè­ [_전도수문내역_내역(3.0x3.0)_1.1.(예천tmtc)중앙관리소_2010.11.15" xfId="598" xr:uid="{00000000-0005-0000-0000-000055020000}"/>
    <cellStyle name="Aee­ [_전도수문내역_배수문 내역(2.0x2.0)" xfId="599" xr:uid="{00000000-0005-0000-0000-000056020000}"/>
    <cellStyle name="Åëè­ [_전도수문내역_배수문 내역(2.0x2.0)" xfId="600" xr:uid="{00000000-0005-0000-0000-000057020000}"/>
    <cellStyle name="Aee­ [_전도수문내역_배수문 내역(2.0x2.0)_1.1.(예천tmtc)중앙관리소_2010.11.15" xfId="601" xr:uid="{00000000-0005-0000-0000-000058020000}"/>
    <cellStyle name="Åëè­ [_전도수문내역_배수문 내역(2.0x2.0)_1.1.(예천tmtc)중앙관리소_2010.11.15" xfId="602" xr:uid="{00000000-0005-0000-0000-000059020000}"/>
    <cellStyle name="Aee­ [_전도수문내역_배수문 내역(2.0x2.0,3.0x3.0)" xfId="603" xr:uid="{00000000-0005-0000-0000-00005A020000}"/>
    <cellStyle name="Åëè­ [_전도수문내역_배수문 내역(2.0x2.0,3.0x3.0)" xfId="604" xr:uid="{00000000-0005-0000-0000-00005B020000}"/>
    <cellStyle name="Aee­ [_전도수문내역_배수문 내역(2.0x2.0,3.0x3.0)_1.1.(예천tmtc)중앙관리소_2010.11.15" xfId="605" xr:uid="{00000000-0005-0000-0000-00005C020000}"/>
    <cellStyle name="Åëè­ [_전도수문내역_배수문 내역(2.0x2.0,3.0x3.0)_1.1.(예천tmtc)중앙관리소_2010.11.15" xfId="606" xr:uid="{00000000-0005-0000-0000-00005D020000}"/>
    <cellStyle name="Aee­ [_전도수문내역_배수문 내역(3.0x3.0)" xfId="607" xr:uid="{00000000-0005-0000-0000-00005E020000}"/>
    <cellStyle name="Åëè­ [_전도수문내역_배수문 내역(3.0x3.0)" xfId="608" xr:uid="{00000000-0005-0000-0000-00005F020000}"/>
    <cellStyle name="Aee­ [_전도수문내역_배수문 내역(3.0x3.0)_1.1.(예천tmtc)중앙관리소_2010.11.15" xfId="609" xr:uid="{00000000-0005-0000-0000-000060020000}"/>
    <cellStyle name="Åëè­ [_전도수문내역_배수문 내역(3.0x3.0)_1.1.(예천tmtc)중앙관리소_2010.11.15" xfId="610" xr:uid="{00000000-0005-0000-0000-000061020000}"/>
    <cellStyle name="Aee­ [_전북도본부_무진장지사_SW사업비" xfId="611" xr:uid="{00000000-0005-0000-0000-000062020000}"/>
    <cellStyle name="Åëè­ [_전북도본부_무진장지사_SW사업비" xfId="612" xr:uid="{00000000-0005-0000-0000-000063020000}"/>
    <cellStyle name="Aee­ [_전체분" xfId="613" xr:uid="{00000000-0005-0000-0000-000064020000}"/>
    <cellStyle name="Åëè­ [_접지양수장내역서" xfId="614" xr:uid="{00000000-0005-0000-0000-000065020000}"/>
    <cellStyle name="Aee­ [_정재1차-평지지구 내역서" xfId="615" xr:uid="{00000000-0005-0000-0000-000066020000}"/>
    <cellStyle name="Åëè­ [_정재1차-평지지구 내역서" xfId="616" xr:uid="{00000000-0005-0000-0000-000067020000}"/>
    <cellStyle name="Aee­ [_취수탑레이다30m(09관급)090801" xfId="617" xr:uid="{00000000-0005-0000-0000-000068020000}"/>
    <cellStyle name="Åëè­ [_취수탑레이다30m(09관급)090801" xfId="618" xr:uid="{00000000-0005-0000-0000-000069020000}"/>
    <cellStyle name="Aee­ [_풍산공동관리사단가보완(1)" xfId="619" xr:uid="{00000000-0005-0000-0000-00006A020000}"/>
    <cellStyle name="AeE­ [0]_  A¾  CO  " xfId="620" xr:uid="{00000000-0005-0000-0000-00006B020000}"/>
    <cellStyle name="ÅëÈ­ [0]_¸ðÇü¸·" xfId="621" xr:uid="{00000000-0005-0000-0000-00006C020000}"/>
    <cellStyle name="AeE­ [0]_°eE¹_11¿a½A " xfId="622" xr:uid="{00000000-0005-0000-0000-00006D020000}"/>
    <cellStyle name="ÅëÈ­ [0]_028-3 " xfId="623" xr:uid="{00000000-0005-0000-0000-00006E020000}"/>
    <cellStyle name="AeE­ [0]_¼oAI¼º " xfId="624" xr:uid="{00000000-0005-0000-0000-00006F020000}"/>
    <cellStyle name="ÅëÈ­ [0]_INQUIRY ¿µ¾÷ÃßÁø " xfId="625" xr:uid="{00000000-0005-0000-0000-000070020000}"/>
    <cellStyle name="AeE­ [0]_INQUIRY ¿μ¾÷AßAø " xfId="626" xr:uid="{00000000-0005-0000-0000-000071020000}"/>
    <cellStyle name="ÅëÈ­ [0]_laroux" xfId="627" xr:uid="{00000000-0005-0000-0000-000072020000}"/>
    <cellStyle name="AeE­ [0]_º≫¼± ±æ¾i±uºI ¼o·R Ay°eC￥ " xfId="628" xr:uid="{00000000-0005-0000-0000-000073020000}"/>
    <cellStyle name="Aee­ _1.1.(예천tmtc)중앙관리소_2010.11.15" xfId="629" xr:uid="{00000000-0005-0000-0000-000074020000}"/>
    <cellStyle name="AeE­_  A¾  CO  " xfId="630" xr:uid="{00000000-0005-0000-0000-000075020000}"/>
    <cellStyle name="ÅëÈ­_¸ðÇü¸·" xfId="631" xr:uid="{00000000-0005-0000-0000-000076020000}"/>
    <cellStyle name="AeE­_°eE¹_11¿a½A " xfId="632" xr:uid="{00000000-0005-0000-0000-000077020000}"/>
    <cellStyle name="ÅëÈ­_028-3 " xfId="633" xr:uid="{00000000-0005-0000-0000-000078020000}"/>
    <cellStyle name="AeE­_¼oAI¼º " xfId="634" xr:uid="{00000000-0005-0000-0000-000079020000}"/>
    <cellStyle name="ÅëÈ­_INQUIRY ¿µ¾÷ÃßÁø " xfId="635" xr:uid="{00000000-0005-0000-0000-00007A020000}"/>
    <cellStyle name="AeE­_INQUIRY ¿μ¾÷AßAø " xfId="636" xr:uid="{00000000-0005-0000-0000-00007B020000}"/>
    <cellStyle name="ÅëÈ­_laroux" xfId="637" xr:uid="{00000000-0005-0000-0000-00007C020000}"/>
    <cellStyle name="AeE­_º≫¼± ±æ¾i±uºI ¼o·R Ay°eC￥ " xfId="638" xr:uid="{00000000-0005-0000-0000-00007D020000}"/>
    <cellStyle name="Aee¡" xfId="639" xr:uid="{00000000-0005-0000-0000-00007E020000}"/>
    <cellStyle name="Aee¡© " xfId="640" xr:uid="{00000000-0005-0000-0000-00007F020000}"/>
    <cellStyle name="Aee¡ⓒ " xfId="641" xr:uid="{00000000-0005-0000-0000-000080020000}"/>
    <cellStyle name="AeE¡ⓒ [0]_￠?i¡ieE¡ⓒ¡¤A ¡¾a¡¾￠￢A￠OA¡AC¡I" xfId="642" xr:uid="{00000000-0005-0000-0000-000081020000}"/>
    <cellStyle name="Aee¡ⓒ _1.1.(예천tmtc)중앙관리소_2010.11.15" xfId="643" xr:uid="{00000000-0005-0000-0000-000082020000}"/>
    <cellStyle name="AeE¡ⓒ_￠?i¡ieE¡ⓒ¡¤A ¡¾a¡¾￠￢A￠OA¡AC¡I" xfId="644" xr:uid="{00000000-0005-0000-0000-000083020000}"/>
    <cellStyle name="Aee¡e" xfId="645" xr:uid="{00000000-0005-0000-0000-000084020000}"/>
    <cellStyle name="Aee¡ër" xfId="646" xr:uid="{00000000-0005-0000-0000-000085020000}"/>
    <cellStyle name="Aee¢®¨" xfId="647" xr:uid="{00000000-0005-0000-0000-000086020000}"/>
    <cellStyle name="Aee¢®e" xfId="648" xr:uid="{00000000-0005-0000-0000-000087020000}"/>
    <cellStyle name="Aee￠r" xfId="649" xr:uid="{00000000-0005-0000-0000-000088020000}"/>
    <cellStyle name="Æu¼ " xfId="650" xr:uid="{00000000-0005-0000-0000-000089020000}"/>
    <cellStyle name="Æû¼¾æ®" xfId="651" xr:uid="{00000000-0005-0000-0000-00008A020000}"/>
    <cellStyle name="ALIGNMENT" xfId="652" xr:uid="{00000000-0005-0000-0000-00008B020000}"/>
    <cellStyle name="Aþ" xfId="653" xr:uid="{00000000-0005-0000-0000-00008C020000}"/>
    <cellStyle name="Äþ" xfId="654" xr:uid="{00000000-0005-0000-0000-00008D020000}"/>
    <cellStyle name="Aþ_100804-자동수위계_설계서(압력식20m)" xfId="655" xr:uid="{00000000-0005-0000-0000-00008E020000}"/>
    <cellStyle name="Äþ_100804-자동수위계_설계서(압력식20m)" xfId="656" xr:uid="{00000000-0005-0000-0000-00008F020000}"/>
    <cellStyle name="Aþ_1차+2차 단가보안(03.07.14)-기존품목+신규품목" xfId="657" xr:uid="{00000000-0005-0000-0000-000090020000}"/>
    <cellStyle name="Äþ_1차-원본)평지지구 전기공사 내역서(수위계4개소)" xfId="658" xr:uid="{00000000-0005-0000-0000-000091020000}"/>
    <cellStyle name="Aþ_2차-야간경관개선" xfId="659" xr:uid="{00000000-0005-0000-0000-000092020000}"/>
    <cellStyle name="Äþ_견적내역서(응봉외)" xfId="660" xr:uid="{00000000-0005-0000-0000-000093020000}"/>
    <cellStyle name="Aþ_관리사내역서(2005년노임 제출)(1)" xfId="661" xr:uid="{00000000-0005-0000-0000-000094020000}"/>
    <cellStyle name="Äþ_광활3개보수기계공사비(표지)" xfId="662" xr:uid="{00000000-0005-0000-0000-000095020000}"/>
    <cellStyle name="Aþ_광활3개보수기계공사비(표지)_정재1차-평지지구 내역서" xfId="663" xr:uid="{00000000-0005-0000-0000-000096020000}"/>
    <cellStyle name="Äþ_광활3개보수기계공사비(표지)_정재1차-평지지구 내역서" xfId="664" xr:uid="{00000000-0005-0000-0000-000097020000}"/>
    <cellStyle name="Aþ_기계계산" xfId="665" xr:uid="{00000000-0005-0000-0000-000098020000}"/>
    <cellStyle name="Äþ_기계계산" xfId="666" xr:uid="{00000000-0005-0000-0000-000099020000}"/>
    <cellStyle name="Aþ_기계계산_1차-원본)평지지구 전기공사 내역서(수위계4개소)" xfId="667" xr:uid="{00000000-0005-0000-0000-00009A020000}"/>
    <cellStyle name="Äþ_기계계산_1차-원본)평지지구 전기공사 내역서(수위계4개소)" xfId="668" xr:uid="{00000000-0005-0000-0000-00009B020000}"/>
    <cellStyle name="Aþ_기계계산_시스템공사(하기양수장'1009)" xfId="669" xr:uid="{00000000-0005-0000-0000-00009C020000}"/>
    <cellStyle name="Äþ_기계계산_시스템공사(하기양수장'1009)" xfId="670" xr:uid="{00000000-0005-0000-0000-00009D020000}"/>
    <cellStyle name="Aþ_기계계산_시스템공사(한림양-'1005)" xfId="671" xr:uid="{00000000-0005-0000-0000-00009E020000}"/>
    <cellStyle name="Äþ_기계계산_시스템공사(한림양-'1005)" xfId="672" xr:uid="{00000000-0005-0000-0000-00009F020000}"/>
    <cellStyle name="Aþ_기계계산_정재1차-평지지구 내역서" xfId="673" xr:uid="{00000000-0005-0000-0000-0000A0020000}"/>
    <cellStyle name="Äþ_기계계산_정재1차-평지지구 내역서" xfId="674" xr:uid="{00000000-0005-0000-0000-0000A1020000}"/>
    <cellStyle name="Aþ_기계내역서" xfId="675" xr:uid="{00000000-0005-0000-0000-0000A2020000}"/>
    <cellStyle name="Äþ_기계내역서" xfId="676" xr:uid="{00000000-0005-0000-0000-0000A3020000}"/>
    <cellStyle name="Aþ_기계내역서_1차-원본)평지지구 전기공사 내역서(수위계4개소)" xfId="677" xr:uid="{00000000-0005-0000-0000-0000A4020000}"/>
    <cellStyle name="Äþ_기계내역서_1차-원본)평지지구 전기공사 내역서(수위계4개소)" xfId="678" xr:uid="{00000000-0005-0000-0000-0000A5020000}"/>
    <cellStyle name="Aþ_기계내역서_시스템공사(하기양수장'1009)" xfId="679" xr:uid="{00000000-0005-0000-0000-0000A6020000}"/>
    <cellStyle name="Äþ_기계내역서_시스템공사(하기양수장'1009)" xfId="680" xr:uid="{00000000-0005-0000-0000-0000A7020000}"/>
    <cellStyle name="Aþ_기계내역서_시스템공사(한림양-'1005)" xfId="681" xr:uid="{00000000-0005-0000-0000-0000A8020000}"/>
    <cellStyle name="Äþ_기계내역서_시스템공사(한림양-'1005)" xfId="682" xr:uid="{00000000-0005-0000-0000-0000A9020000}"/>
    <cellStyle name="Aþ_기계내역서_정재1차-평지지구 내역서" xfId="683" xr:uid="{00000000-0005-0000-0000-0000AA020000}"/>
    <cellStyle name="Äþ_기계내역서_정재1차-평지지구 내역서" xfId="684" xr:uid="{00000000-0005-0000-0000-0000AB020000}"/>
    <cellStyle name="Aþ_기계설비내역" xfId="685" xr:uid="{00000000-0005-0000-0000-0000AC020000}"/>
    <cellStyle name="Äþ_기계설비내역" xfId="686" xr:uid="{00000000-0005-0000-0000-0000AD020000}"/>
    <cellStyle name="Aþ_기계설비내역_1차-원본)평지지구 전기공사 내역서(수위계4개소)" xfId="687" xr:uid="{00000000-0005-0000-0000-0000AE020000}"/>
    <cellStyle name="Äþ_기계설비내역_1차-원본)평지지구 전기공사 내역서(수위계4개소)" xfId="688" xr:uid="{00000000-0005-0000-0000-0000AF020000}"/>
    <cellStyle name="Aþ_기계설비내역_시스템공사(하기양수장'1009)" xfId="689" xr:uid="{00000000-0005-0000-0000-0000B0020000}"/>
    <cellStyle name="Äþ_기계설비내역_시스템공사(하기양수장'1009)" xfId="690" xr:uid="{00000000-0005-0000-0000-0000B1020000}"/>
    <cellStyle name="Aþ_기계설비내역_시스템공사(한림양-'1005)" xfId="691" xr:uid="{00000000-0005-0000-0000-0000B2020000}"/>
    <cellStyle name="Äþ_기계설비내역_시스템공사(한림양-'1005)" xfId="692" xr:uid="{00000000-0005-0000-0000-0000B3020000}"/>
    <cellStyle name="Aþ_기계설비내역_정재1차-평지지구 내역서" xfId="693" xr:uid="{00000000-0005-0000-0000-0000B4020000}"/>
    <cellStyle name="Äþ_기계설비내역_정재1차-평지지구 내역서" xfId="694" xr:uid="{00000000-0005-0000-0000-0000B5020000}"/>
    <cellStyle name="Aþ_낙동강총괄" xfId="695" xr:uid="{00000000-0005-0000-0000-0000B6020000}"/>
    <cellStyle name="Äþ_내역서" xfId="696" xr:uid="{00000000-0005-0000-0000-0000B7020000}"/>
    <cellStyle name="Aþ_내역서(계약)_내역(3.0x3.0)" xfId="697" xr:uid="{00000000-0005-0000-0000-0000B8020000}"/>
    <cellStyle name="Äþ_내역서_1차-원본)평지지구 전기공사 내역서(수위계4개소)" xfId="698" xr:uid="{00000000-0005-0000-0000-0000B9020000}"/>
    <cellStyle name="Aþ_내역서_시스템공사(하기양수장'1009)" xfId="699" xr:uid="{00000000-0005-0000-0000-0000BA020000}"/>
    <cellStyle name="Äþ_내역서_시스템공사(하기양수장'1009)" xfId="700" xr:uid="{00000000-0005-0000-0000-0000BB020000}"/>
    <cellStyle name="Aþ_내역서_시스템공사(한림양-'1005)" xfId="701" xr:uid="{00000000-0005-0000-0000-0000BC020000}"/>
    <cellStyle name="Äþ_내역서_시스템공사(한림양-'1005)" xfId="702" xr:uid="{00000000-0005-0000-0000-0000BD020000}"/>
    <cellStyle name="Aþ_내역서_정재1차-평지지구 내역서" xfId="703" xr:uid="{00000000-0005-0000-0000-0000BE020000}"/>
    <cellStyle name="Äþ_내역서_정재1차-평지지구 내역서" xfId="704" xr:uid="{00000000-0005-0000-0000-0000BF020000}"/>
    <cellStyle name="Aþ_대동농공단지공사비(상수도)(단가보완04년9월)" xfId="705" xr:uid="{00000000-0005-0000-0000-0000C0020000}"/>
    <cellStyle name="Äþ_대동농공단지공사비(상수도)(단가보완04년9월)" xfId="706" xr:uid="{00000000-0005-0000-0000-0000C1020000}"/>
    <cellStyle name="Aþ_대동농공단지공사비(상수도)(단가보완04년9월)_1차-원본)평지지구 전기공사 내역서(수위계4개소)" xfId="707" xr:uid="{00000000-0005-0000-0000-0000C2020000}"/>
    <cellStyle name="Äþ_대동농공단지공사비(상수도)(단가보완04년9월)_1차-원본)평지지구 전기공사 내역서(수위계4개소)" xfId="708" xr:uid="{00000000-0005-0000-0000-0000C3020000}"/>
    <cellStyle name="Aþ_대동농공단지공사비(상수도)(단가보완04년9월)_부록5 남해지구 공사비" xfId="709" xr:uid="{00000000-0005-0000-0000-0000C4020000}"/>
    <cellStyle name="Äþ_대동농공단지공사비(상수도)(단가보완04년9월)_부록5 남해지구 공사비" xfId="710" xr:uid="{00000000-0005-0000-0000-0000C5020000}"/>
    <cellStyle name="Aþ_대동농공단지공사비(상수도)(단가보완04년9월)_부록5 남해지구 공사비 (version 1)" xfId="711" xr:uid="{00000000-0005-0000-0000-0000C6020000}"/>
    <cellStyle name="Äþ_대동농공단지공사비(상수도)(단가보완04년9월)_부록5 남해지구 공사비 (version 1)" xfId="712" xr:uid="{00000000-0005-0000-0000-0000C7020000}"/>
    <cellStyle name="Aþ_대동농공단지공사비(상수도)(단가보완04년9월)_시스템공사(하기양수장'1009)" xfId="713" xr:uid="{00000000-0005-0000-0000-0000C8020000}"/>
    <cellStyle name="Äþ_대동농공단지공사비(상수도)(단가보완04년9월)_시스템공사(하기양수장'1009)" xfId="714" xr:uid="{00000000-0005-0000-0000-0000C9020000}"/>
    <cellStyle name="Aþ_대동농공단지공사비(상수도)(단가보완04년9월)_시스템공사(한림양-'1005)" xfId="715" xr:uid="{00000000-0005-0000-0000-0000CA020000}"/>
    <cellStyle name="Äþ_대동농공단지공사비(상수도)(단가보완04년9월)_시스템공사(한림양-'1005)" xfId="716" xr:uid="{00000000-0005-0000-0000-0000CB020000}"/>
    <cellStyle name="Aþ_대동농공단지공사비(상수도)(단가보완04년9월)_정재1차-평지지구 내역서" xfId="717" xr:uid="{00000000-0005-0000-0000-0000CC020000}"/>
    <cellStyle name="Äþ_대동농공단지공사비(상수도)(단가보완04년9월)_정재1차-평지지구 내역서" xfId="718" xr:uid="{00000000-0005-0000-0000-0000CD020000}"/>
    <cellStyle name="Aþ_독보양수장" xfId="719" xr:uid="{00000000-0005-0000-0000-0000CE020000}"/>
    <cellStyle name="Äþ_독보양수장" xfId="720" xr:uid="{00000000-0005-0000-0000-0000CF020000}"/>
    <cellStyle name="Aþ_독보양수장_1.1.(예천tmtc)중앙관리소_2010.11.15" xfId="721" xr:uid="{00000000-0005-0000-0000-0000D0020000}"/>
    <cellStyle name="Äþ_독보양수장_1.1.(예천tmtc)중앙관리소_2010.11.15" xfId="722" xr:uid="{00000000-0005-0000-0000-0000D1020000}"/>
    <cellStyle name="Aþ_마곡보완" xfId="723" xr:uid="{00000000-0005-0000-0000-0000D2020000}"/>
    <cellStyle name="Äþ_마곡보완" xfId="724" xr:uid="{00000000-0005-0000-0000-0000D3020000}"/>
    <cellStyle name="Aþ_마곡보완_100804-자동수위계_설계서(압력식20m)" xfId="725" xr:uid="{00000000-0005-0000-0000-0000D4020000}"/>
    <cellStyle name="Äþ_마곡보완_100804-자동수위계_설계서(압력식20m)" xfId="726" xr:uid="{00000000-0005-0000-0000-0000D5020000}"/>
    <cellStyle name="Aþ_마곡보완_1차-원본)평지지구 전기공사 내역서(수위계4개소)" xfId="727" xr:uid="{00000000-0005-0000-0000-0000D6020000}"/>
    <cellStyle name="Äþ_마곡보완_1차-원본)평지지구 전기공사 내역서(수위계4개소)" xfId="728" xr:uid="{00000000-0005-0000-0000-0000D7020000}"/>
    <cellStyle name="Aþ_마곡보완_보문지구중앙관리소" xfId="729" xr:uid="{00000000-0005-0000-0000-0000D8020000}"/>
    <cellStyle name="Äþ_마곡보완_보문지구중앙관리소" xfId="730" xr:uid="{00000000-0005-0000-0000-0000D9020000}"/>
    <cellStyle name="Aþ_마곡보완_산출근거" xfId="731" xr:uid="{00000000-0005-0000-0000-0000DA020000}"/>
    <cellStyle name="Äþ_마곡보완_산출근거" xfId="732" xr:uid="{00000000-0005-0000-0000-0000DB020000}"/>
    <cellStyle name="Aþ_마곡보완_시스템제조구매설치내역서(가인개보수)" xfId="733" xr:uid="{00000000-0005-0000-0000-0000DC020000}"/>
    <cellStyle name="Äþ_마곡보완_시스템제조구매설치내역서(가인개보수)" xfId="734" xr:uid="{00000000-0005-0000-0000-0000DD020000}"/>
    <cellStyle name="Aþ_마곡보완_시스템제조구매설치내역서(사촌-세부설계'1007)" xfId="735" xr:uid="{00000000-0005-0000-0000-0000DE020000}"/>
    <cellStyle name="Äþ_마곡보완_시스템제조구매설치내역서(사촌-세부설계'1007)" xfId="736" xr:uid="{00000000-0005-0000-0000-0000DF020000}"/>
    <cellStyle name="Aþ_마곡보완_안성지구TMTC내역091116(세부설계내역)" xfId="737" xr:uid="{00000000-0005-0000-0000-0000E0020000}"/>
    <cellStyle name="Äþ_마곡보완_안성지구TMTC내역091116(세부설계내역)" xfId="738" xr:uid="{00000000-0005-0000-0000-0000E1020000}"/>
    <cellStyle name="Aþ_마곡보완_자동수위계 설계서(압력식30M)" xfId="739" xr:uid="{00000000-0005-0000-0000-0000E2020000}"/>
    <cellStyle name="Äþ_마곡보완_자동수위계 설계서(압력식30M)" xfId="740" xr:uid="{00000000-0005-0000-0000-0000E3020000}"/>
    <cellStyle name="Aþ_마곡보완_전북도본부_무진장지사_SW사업비" xfId="741" xr:uid="{00000000-0005-0000-0000-0000E4020000}"/>
    <cellStyle name="Äþ_마곡보완_전북도본부_무진장지사_SW사업비" xfId="742" xr:uid="{00000000-0005-0000-0000-0000E5020000}"/>
    <cellStyle name="Aþ_마곡보완_정재1차-평지지구 내역서" xfId="743" xr:uid="{00000000-0005-0000-0000-0000E6020000}"/>
    <cellStyle name="Äþ_마곡보완_정재1차-평지지구 내역서" xfId="744" xr:uid="{00000000-0005-0000-0000-0000E7020000}"/>
    <cellStyle name="Aþ_마곡보완_취수탑레이다30m(09관급)090801" xfId="745" xr:uid="{00000000-0005-0000-0000-0000E8020000}"/>
    <cellStyle name="Äþ_마곡보완_취수탑레이다30m(09관급)090801" xfId="746" xr:uid="{00000000-0005-0000-0000-0000E9020000}"/>
    <cellStyle name="Aþ_백공기계(수정2)" xfId="747" xr:uid="{00000000-0005-0000-0000-0000EA020000}"/>
    <cellStyle name="Äþ_보문지구중앙관리소" xfId="748" xr:uid="{00000000-0005-0000-0000-0000EB020000}"/>
    <cellStyle name="Aþ_산출근거" xfId="749" xr:uid="{00000000-0005-0000-0000-0000EC020000}"/>
    <cellStyle name="Äþ_산출근거" xfId="750" xr:uid="{00000000-0005-0000-0000-0000ED020000}"/>
    <cellStyle name="Aþ_시스템제조구매설치내역서(가인개보수)" xfId="751" xr:uid="{00000000-0005-0000-0000-0000EE020000}"/>
    <cellStyle name="Äþ_시스템제조구매설치내역서(가인개보수)" xfId="752" xr:uid="{00000000-0005-0000-0000-0000EF020000}"/>
    <cellStyle name="Aþ_시스템제조구매설치내역서(사촌-세부설계'1007)" xfId="753" xr:uid="{00000000-0005-0000-0000-0000F0020000}"/>
    <cellStyle name="Äþ_시스템제조구매설치내역서(사촌-세부설계'1007)" xfId="754" xr:uid="{00000000-0005-0000-0000-0000F1020000}"/>
    <cellStyle name="Aþ_신태인배수장제진기" xfId="755" xr:uid="{00000000-0005-0000-0000-0000F2020000}"/>
    <cellStyle name="Äþ_안성지구TMTC내역091116(세부설계내역)" xfId="756" xr:uid="{00000000-0005-0000-0000-0000F3020000}"/>
    <cellStyle name="Aþ_옥포배수갑문설계11.26" xfId="757" xr:uid="{00000000-0005-0000-0000-0000F4020000}"/>
    <cellStyle name="Äþ_율북보완" xfId="758" xr:uid="{00000000-0005-0000-0000-0000F5020000}"/>
    <cellStyle name="Aþ_자동수위계 설계서(압력식30M)" xfId="759" xr:uid="{00000000-0005-0000-0000-0000F6020000}"/>
    <cellStyle name="Äþ_자동수위계 설계서(압력식30M)" xfId="760" xr:uid="{00000000-0005-0000-0000-0000F7020000}"/>
    <cellStyle name="Aþ_전도수문내역" xfId="761" xr:uid="{00000000-0005-0000-0000-0000F8020000}"/>
    <cellStyle name="Äþ_전도수문내역" xfId="762" xr:uid="{00000000-0005-0000-0000-0000F9020000}"/>
    <cellStyle name="Aþ_전도수문내역_1.1.(예천tmtc)중앙관리소_2010.11.15" xfId="763" xr:uid="{00000000-0005-0000-0000-0000FA020000}"/>
    <cellStyle name="Äþ_전도수문내역_1.1.(예천tmtc)중앙관리소_2010.11.15" xfId="764" xr:uid="{00000000-0005-0000-0000-0000FB020000}"/>
    <cellStyle name="Aþ_전도수문내역_내역(3.0x3.0)" xfId="765" xr:uid="{00000000-0005-0000-0000-0000FC020000}"/>
    <cellStyle name="Äþ_전도수문내역_내역(3.0x3.0)" xfId="766" xr:uid="{00000000-0005-0000-0000-0000FD020000}"/>
    <cellStyle name="Aþ_전도수문내역_내역(3.0x3.0)_1.1.(예천tmtc)중앙관리소_2010.11.15" xfId="767" xr:uid="{00000000-0005-0000-0000-0000FE020000}"/>
    <cellStyle name="Äþ_전도수문내역_내역(3.0x3.0)_1.1.(예천tmtc)중앙관리소_2010.11.15" xfId="768" xr:uid="{00000000-0005-0000-0000-0000FF020000}"/>
    <cellStyle name="Aþ_전도수문내역_배수문 내역(2.0x2.0)" xfId="769" xr:uid="{00000000-0005-0000-0000-000000030000}"/>
    <cellStyle name="Äþ_전도수문내역_배수문 내역(2.0x2.0)" xfId="770" xr:uid="{00000000-0005-0000-0000-000001030000}"/>
    <cellStyle name="Aþ_전도수문내역_배수문 내역(2.0x2.0)_1.1.(예천tmtc)중앙관리소_2010.11.15" xfId="771" xr:uid="{00000000-0005-0000-0000-000002030000}"/>
    <cellStyle name="Äþ_전도수문내역_배수문 내역(2.0x2.0)_1.1.(예천tmtc)중앙관리소_2010.11.15" xfId="772" xr:uid="{00000000-0005-0000-0000-000003030000}"/>
    <cellStyle name="Aþ_전도수문내역_배수문 내역(2.0x2.0,3.0x3.0)" xfId="773" xr:uid="{00000000-0005-0000-0000-000004030000}"/>
    <cellStyle name="Äþ_전도수문내역_배수문 내역(2.0x2.0,3.0x3.0)" xfId="774" xr:uid="{00000000-0005-0000-0000-000005030000}"/>
    <cellStyle name="Aþ_전도수문내역_배수문 내역(2.0x2.0,3.0x3.0)_1.1.(예천tmtc)중앙관리소_2010.11.15" xfId="775" xr:uid="{00000000-0005-0000-0000-000006030000}"/>
    <cellStyle name="Äþ_전도수문내역_배수문 내역(2.0x2.0,3.0x3.0)_1.1.(예천tmtc)중앙관리소_2010.11.15" xfId="776" xr:uid="{00000000-0005-0000-0000-000007030000}"/>
    <cellStyle name="Aþ_전도수문내역_배수문 내역(3.0x3.0)" xfId="777" xr:uid="{00000000-0005-0000-0000-000008030000}"/>
    <cellStyle name="Äþ_전도수문내역_배수문 내역(3.0x3.0)" xfId="778" xr:uid="{00000000-0005-0000-0000-000009030000}"/>
    <cellStyle name="Aþ_전도수문내역_배수문 내역(3.0x3.0)_1.1.(예천tmtc)중앙관리소_2010.11.15" xfId="779" xr:uid="{00000000-0005-0000-0000-00000A030000}"/>
    <cellStyle name="Äþ_전도수문내역_배수문 내역(3.0x3.0)_1.1.(예천tmtc)중앙관리소_2010.11.15" xfId="780" xr:uid="{00000000-0005-0000-0000-00000B030000}"/>
    <cellStyle name="Aþ_전북도본부_무진장지사_SW사업비" xfId="781" xr:uid="{00000000-0005-0000-0000-00000C030000}"/>
    <cellStyle name="Äþ_전북도본부_무진장지사_SW사업비" xfId="782" xr:uid="{00000000-0005-0000-0000-00000D030000}"/>
    <cellStyle name="Aþ_전체분" xfId="783" xr:uid="{00000000-0005-0000-0000-00000E030000}"/>
    <cellStyle name="Äþ_접지양수장내역서" xfId="784" xr:uid="{00000000-0005-0000-0000-00000F030000}"/>
    <cellStyle name="Aþ_정재1차-평지지구 내역서" xfId="785" xr:uid="{00000000-0005-0000-0000-000010030000}"/>
    <cellStyle name="Äþ_정재1차-평지지구 내역서" xfId="786" xr:uid="{00000000-0005-0000-0000-000011030000}"/>
    <cellStyle name="Aþ_취수탑레이다30m(09관급)090801" xfId="787" xr:uid="{00000000-0005-0000-0000-000012030000}"/>
    <cellStyle name="Äþ_취수탑레이다30m(09관급)090801" xfId="788" xr:uid="{00000000-0005-0000-0000-000013030000}"/>
    <cellStyle name="Aþ_풍산공동관리사단가보완(1)" xfId="789" xr:uid="{00000000-0005-0000-0000-000014030000}"/>
    <cellStyle name="Äþ_하갈산배수문공사비" xfId="790" xr:uid="{00000000-0005-0000-0000-000015030000}"/>
    <cellStyle name="Aþ_하갈산배수문공사비_1.1.(예천tmtc)중앙관리소_2010.11.15" xfId="791" xr:uid="{00000000-0005-0000-0000-000016030000}"/>
    <cellStyle name="Äþ_하갈산배수문공사비_1.1.(예천tmtc)중앙관리소_2010.11.15" xfId="792" xr:uid="{00000000-0005-0000-0000-000017030000}"/>
    <cellStyle name="Aþ_하갈산배수문공사비_정재1차-평지지구 내역서" xfId="793" xr:uid="{00000000-0005-0000-0000-000018030000}"/>
    <cellStyle name="Äþ_하갈산배수문공사비_정재1차-평지지구 내역서" xfId="794" xr:uid="{00000000-0005-0000-0000-000019030000}"/>
    <cellStyle name="Aþ¸" xfId="795" xr:uid="{00000000-0005-0000-0000-00001A030000}"/>
    <cellStyle name="Aþ¸¶ [" xfId="796" xr:uid="{00000000-0005-0000-0000-00001B030000}"/>
    <cellStyle name="Äþ¸¶ [" xfId="797" xr:uid="{00000000-0005-0000-0000-00001C030000}"/>
    <cellStyle name="Aþ¸¶ [_100804-자동수위계_설계서(압력식20m)" xfId="798" xr:uid="{00000000-0005-0000-0000-00001D030000}"/>
    <cellStyle name="Äþ¸¶ [_100804-자동수위계_설계서(압력식20m)" xfId="799" xr:uid="{00000000-0005-0000-0000-00001E030000}"/>
    <cellStyle name="Aþ¸¶ [_1차+2차 단가보안(03.07.14)-기존품목+신규품목" xfId="800" xr:uid="{00000000-0005-0000-0000-00001F030000}"/>
    <cellStyle name="Äþ¸¶ [_1차-원본)평지지구 전기공사 내역서(수위계4개소)" xfId="801" xr:uid="{00000000-0005-0000-0000-000020030000}"/>
    <cellStyle name="Aþ¸¶ [_2차-야간경관개선" xfId="802" xr:uid="{00000000-0005-0000-0000-000021030000}"/>
    <cellStyle name="Äþ¸¶ [_견적내역서(응봉외)" xfId="803" xr:uid="{00000000-0005-0000-0000-000022030000}"/>
    <cellStyle name="Aþ¸¶ [_관리사내역서(2005년노임 제출)(1)" xfId="804" xr:uid="{00000000-0005-0000-0000-000023030000}"/>
    <cellStyle name="Äþ¸¶ [_금구문화상수도공사비(설계보완)(최종)" xfId="805" xr:uid="{00000000-0005-0000-0000-000024030000}"/>
    <cellStyle name="Aþ¸¶ [_금구문화상수도공사비(설계보완)(최종)_1.1.(예천tmtc)중앙관리소_2010.11.15" xfId="806" xr:uid="{00000000-0005-0000-0000-000025030000}"/>
    <cellStyle name="Äþ¸¶ [_금구문화상수도공사비(설계보완)(최종)_1.1.(예천tmtc)중앙관리소_2010.11.15" xfId="807" xr:uid="{00000000-0005-0000-0000-000026030000}"/>
    <cellStyle name="Aþ¸¶ [_금구문화상수도공사비(설계보완)(최종)_정재1차-평지지구 내역서" xfId="808" xr:uid="{00000000-0005-0000-0000-000027030000}"/>
    <cellStyle name="Äþ¸¶ [_금구문화상수도공사비(설계보완)(최종)_정재1차-평지지구 내역서" xfId="809" xr:uid="{00000000-0005-0000-0000-000028030000}"/>
    <cellStyle name="Aþ¸¶ [_기계계산" xfId="810" xr:uid="{00000000-0005-0000-0000-000029030000}"/>
    <cellStyle name="Äþ¸¶ [_기계계산" xfId="811" xr:uid="{00000000-0005-0000-0000-00002A030000}"/>
    <cellStyle name="Aþ¸¶ [_기계계산_1차-원본)평지지구 전기공사 내역서(수위계4개소)" xfId="812" xr:uid="{00000000-0005-0000-0000-00002B030000}"/>
    <cellStyle name="Äþ¸¶ [_기계계산_1차-원본)평지지구 전기공사 내역서(수위계4개소)" xfId="813" xr:uid="{00000000-0005-0000-0000-00002C030000}"/>
    <cellStyle name="Aþ¸¶ [_기계계산_시스템공사(하기양수장'1009)" xfId="814" xr:uid="{00000000-0005-0000-0000-00002D030000}"/>
    <cellStyle name="Äþ¸¶ [_기계계산_시스템공사(하기양수장'1009)" xfId="815" xr:uid="{00000000-0005-0000-0000-00002E030000}"/>
    <cellStyle name="Aþ¸¶ [_기계계산_시스템공사(한림양-'1005)" xfId="816" xr:uid="{00000000-0005-0000-0000-00002F030000}"/>
    <cellStyle name="Äþ¸¶ [_기계계산_시스템공사(한림양-'1005)" xfId="817" xr:uid="{00000000-0005-0000-0000-000030030000}"/>
    <cellStyle name="Aþ¸¶ [_기계계산_정재1차-평지지구 내역서" xfId="818" xr:uid="{00000000-0005-0000-0000-000031030000}"/>
    <cellStyle name="Äþ¸¶ [_기계계산_정재1차-평지지구 내역서" xfId="819" xr:uid="{00000000-0005-0000-0000-000032030000}"/>
    <cellStyle name="Aþ¸¶ [_기계내역" xfId="820" xr:uid="{00000000-0005-0000-0000-000033030000}"/>
    <cellStyle name="Äþ¸¶ [_기계내역" xfId="821" xr:uid="{00000000-0005-0000-0000-000034030000}"/>
    <cellStyle name="Aþ¸¶ [_기계내역_1.1.(예천tmtc)중앙관리소_2010.11.15" xfId="822" xr:uid="{00000000-0005-0000-0000-000035030000}"/>
    <cellStyle name="Äþ¸¶ [_기계내역_1.1.(예천tmtc)중앙관리소_2010.11.15" xfId="823" xr:uid="{00000000-0005-0000-0000-000036030000}"/>
    <cellStyle name="Aþ¸¶ [_기계내역_1차-원본)평지지구 전기공사 내역서(수위계4개소)" xfId="824" xr:uid="{00000000-0005-0000-0000-000037030000}"/>
    <cellStyle name="Äþ¸¶ [_기계내역_1차-원본)평지지구 전기공사 내역서(수위계4개소)" xfId="825" xr:uid="{00000000-0005-0000-0000-000038030000}"/>
    <cellStyle name="Aþ¸¶ [_기계내역_부록5 남해지구 공사비" xfId="826" xr:uid="{00000000-0005-0000-0000-000039030000}"/>
    <cellStyle name="Äþ¸¶ [_기계내역_부록5 남해지구 공사비" xfId="827" xr:uid="{00000000-0005-0000-0000-00003A030000}"/>
    <cellStyle name="Aþ¸¶ [_기계내역_부록5 남해지구 공사비 (version 1)" xfId="828" xr:uid="{00000000-0005-0000-0000-00003B030000}"/>
    <cellStyle name="Äþ¸¶ [_기계내역_부록5 남해지구 공사비 (version 1)" xfId="829" xr:uid="{00000000-0005-0000-0000-00003C030000}"/>
    <cellStyle name="Aþ¸¶ [_기계내역_시스템공사(하기양수장'1009)" xfId="830" xr:uid="{00000000-0005-0000-0000-00003D030000}"/>
    <cellStyle name="Äþ¸¶ [_기계내역_시스템공사(하기양수장'1009)" xfId="831" xr:uid="{00000000-0005-0000-0000-00003E030000}"/>
    <cellStyle name="Aþ¸¶ [_기계내역서" xfId="832" xr:uid="{00000000-0005-0000-0000-00003F030000}"/>
    <cellStyle name="Äþ¸¶ [_기계내역서" xfId="833" xr:uid="{00000000-0005-0000-0000-000040030000}"/>
    <cellStyle name="Aþ¸¶ [_기계내역서_1차-원본)평지지구 전기공사 내역서(수위계4개소)" xfId="834" xr:uid="{00000000-0005-0000-0000-000041030000}"/>
    <cellStyle name="Äþ¸¶ [_기계내역서_1차-원본)평지지구 전기공사 내역서(수위계4개소)" xfId="835" xr:uid="{00000000-0005-0000-0000-000042030000}"/>
    <cellStyle name="Aþ¸¶ [_기계내역서_시스템공사(하기양수장'1009)" xfId="836" xr:uid="{00000000-0005-0000-0000-000043030000}"/>
    <cellStyle name="Äþ¸¶ [_기계내역서_시스템공사(하기양수장'1009)" xfId="837" xr:uid="{00000000-0005-0000-0000-000044030000}"/>
    <cellStyle name="Aþ¸¶ [_기계내역서_시스템공사(한림양-'1005)" xfId="838" xr:uid="{00000000-0005-0000-0000-000045030000}"/>
    <cellStyle name="Äþ¸¶ [_기계내역서_시스템공사(한림양-'1005)" xfId="839" xr:uid="{00000000-0005-0000-0000-000046030000}"/>
    <cellStyle name="Aþ¸¶ [_기계내역서_정재1차-평지지구 내역서" xfId="840" xr:uid="{00000000-0005-0000-0000-000047030000}"/>
    <cellStyle name="Äþ¸¶ [_기계내역서_정재1차-평지지구 내역서" xfId="841" xr:uid="{00000000-0005-0000-0000-000048030000}"/>
    <cellStyle name="Aþ¸¶ [_기계설비내역" xfId="842" xr:uid="{00000000-0005-0000-0000-000049030000}"/>
    <cellStyle name="Äþ¸¶ [_기계설비내역" xfId="843" xr:uid="{00000000-0005-0000-0000-00004A030000}"/>
    <cellStyle name="Aþ¸¶ [_기계설비내역_1차-원본)평지지구 전기공사 내역서(수위계4개소)" xfId="844" xr:uid="{00000000-0005-0000-0000-00004B030000}"/>
    <cellStyle name="Äþ¸¶ [_기계설비내역_1차-원본)평지지구 전기공사 내역서(수위계4개소)" xfId="845" xr:uid="{00000000-0005-0000-0000-00004C030000}"/>
    <cellStyle name="Aþ¸¶ [_기계설비내역_시스템공사(하기양수장'1009)" xfId="846" xr:uid="{00000000-0005-0000-0000-00004D030000}"/>
    <cellStyle name="Äþ¸¶ [_기계설비내역_시스템공사(하기양수장'1009)" xfId="847" xr:uid="{00000000-0005-0000-0000-00004E030000}"/>
    <cellStyle name="Aþ¸¶ [_기계설비내역_시스템공사(한림양-'1005)" xfId="848" xr:uid="{00000000-0005-0000-0000-00004F030000}"/>
    <cellStyle name="Äþ¸¶ [_기계설비내역_시스템공사(한림양-'1005)" xfId="849" xr:uid="{00000000-0005-0000-0000-000050030000}"/>
    <cellStyle name="Aþ¸¶ [_기계설비내역_정재1차-평지지구 내역서" xfId="850" xr:uid="{00000000-0005-0000-0000-000051030000}"/>
    <cellStyle name="Äþ¸¶ [_기계설비내역_정재1차-평지지구 내역서" xfId="851" xr:uid="{00000000-0005-0000-0000-000052030000}"/>
    <cellStyle name="Aþ¸¶ [_낙동강총괄" xfId="852" xr:uid="{00000000-0005-0000-0000-000053030000}"/>
    <cellStyle name="Äþ¸¶ [_내역서" xfId="853" xr:uid="{00000000-0005-0000-0000-000054030000}"/>
    <cellStyle name="Aþ¸¶ [_내역서(계약)_내역(3.0x3.0)" xfId="854" xr:uid="{00000000-0005-0000-0000-000055030000}"/>
    <cellStyle name="Äþ¸¶ [_내역서_1차-원본)평지지구 전기공사 내역서(수위계4개소)" xfId="855" xr:uid="{00000000-0005-0000-0000-000056030000}"/>
    <cellStyle name="Aþ¸¶ [_내역서_시스템공사(하기양수장'1009)" xfId="856" xr:uid="{00000000-0005-0000-0000-000057030000}"/>
    <cellStyle name="Äþ¸¶ [_내역서_시스템공사(하기양수장'1009)" xfId="857" xr:uid="{00000000-0005-0000-0000-000058030000}"/>
    <cellStyle name="Aþ¸¶ [_내역서_시스템공사(한림양-'1005)" xfId="858" xr:uid="{00000000-0005-0000-0000-000059030000}"/>
    <cellStyle name="Äþ¸¶ [_내역서_시스템공사(한림양-'1005)" xfId="859" xr:uid="{00000000-0005-0000-0000-00005A030000}"/>
    <cellStyle name="Aþ¸¶ [_내역서_정재1차-평지지구 내역서" xfId="860" xr:uid="{00000000-0005-0000-0000-00005B030000}"/>
    <cellStyle name="Äþ¸¶ [_내역서_정재1차-평지지구 내역서" xfId="861" xr:uid="{00000000-0005-0000-0000-00005C030000}"/>
    <cellStyle name="Aþ¸¶ [_대동농공단지공사비(상수도)(단가보완04년9월)" xfId="862" xr:uid="{00000000-0005-0000-0000-00005D030000}"/>
    <cellStyle name="Äþ¸¶ [_대동농공단지공사비(상수도)(단가보완04년9월)" xfId="863" xr:uid="{00000000-0005-0000-0000-00005E030000}"/>
    <cellStyle name="Aþ¸¶ [_대동농공단지공사비(상수도)(단가보완04년9월)_1차-원본)평지지구 전기공사 내역서(수위계4개소)" xfId="864" xr:uid="{00000000-0005-0000-0000-00005F030000}"/>
    <cellStyle name="Äþ¸¶ [_대동농공단지공사비(상수도)(단가보완04년9월)_1차-원본)평지지구 전기공사 내역서(수위계4개소)" xfId="865" xr:uid="{00000000-0005-0000-0000-000060030000}"/>
    <cellStyle name="Aþ¸¶ [_대동농공단지공사비(상수도)(단가보완04년9월)_부록5 남해지구 공사비" xfId="866" xr:uid="{00000000-0005-0000-0000-000061030000}"/>
    <cellStyle name="Äþ¸¶ [_대동농공단지공사비(상수도)(단가보완04년9월)_부록5 남해지구 공사비" xfId="867" xr:uid="{00000000-0005-0000-0000-000062030000}"/>
    <cellStyle name="Aþ¸¶ [_대동농공단지공사비(상수도)(단가보완04년9월)_부록5 남해지구 공사비 (version 1)" xfId="868" xr:uid="{00000000-0005-0000-0000-000063030000}"/>
    <cellStyle name="Äþ¸¶ [_대동농공단지공사비(상수도)(단가보완04년9월)_부록5 남해지구 공사비 (version 1)" xfId="869" xr:uid="{00000000-0005-0000-0000-000064030000}"/>
    <cellStyle name="Aþ¸¶ [_대동농공단지공사비(상수도)(단가보완04년9월)_시스템공사(하기양수장'1009)" xfId="870" xr:uid="{00000000-0005-0000-0000-000065030000}"/>
    <cellStyle name="Äþ¸¶ [_대동농공단지공사비(상수도)(단가보완04년9월)_시스템공사(하기양수장'1009)" xfId="871" xr:uid="{00000000-0005-0000-0000-000066030000}"/>
    <cellStyle name="Aþ¸¶ [_대동농공단지공사비(상수도)(단가보완04년9월)_시스템공사(한림양-'1005)" xfId="872" xr:uid="{00000000-0005-0000-0000-000067030000}"/>
    <cellStyle name="Äþ¸¶ [_대동농공단지공사비(상수도)(단가보완04년9월)_시스템공사(한림양-'1005)" xfId="873" xr:uid="{00000000-0005-0000-0000-000068030000}"/>
    <cellStyle name="Aþ¸¶ [_대동농공단지공사비(상수도)(단가보완04년9월)_정재1차-평지지구 내역서" xfId="874" xr:uid="{00000000-0005-0000-0000-000069030000}"/>
    <cellStyle name="Äþ¸¶ [_대동농공단지공사비(상수도)(단가보완04년9월)_정재1차-평지지구 내역서" xfId="875" xr:uid="{00000000-0005-0000-0000-00006A030000}"/>
    <cellStyle name="Aþ¸¶ [_독보양수장" xfId="876" xr:uid="{00000000-0005-0000-0000-00006B030000}"/>
    <cellStyle name="Äþ¸¶ [_독보양수장" xfId="877" xr:uid="{00000000-0005-0000-0000-00006C030000}"/>
    <cellStyle name="Aþ¸¶ [_독보양수장_1.1.(예천tmtc)중앙관리소_2010.11.15" xfId="878" xr:uid="{00000000-0005-0000-0000-00006D030000}"/>
    <cellStyle name="Äþ¸¶ [_독보양수장_1.1.(예천tmtc)중앙관리소_2010.11.15" xfId="879" xr:uid="{00000000-0005-0000-0000-00006E030000}"/>
    <cellStyle name="Aþ¸¶ [_마곡보완" xfId="880" xr:uid="{00000000-0005-0000-0000-00006F030000}"/>
    <cellStyle name="Äþ¸¶ [_마곡보완" xfId="881" xr:uid="{00000000-0005-0000-0000-000070030000}"/>
    <cellStyle name="Aþ¸¶ [_마곡보완_100804-자동수위계_설계서(압력식20m)" xfId="882" xr:uid="{00000000-0005-0000-0000-000071030000}"/>
    <cellStyle name="Äþ¸¶ [_마곡보완_100804-자동수위계_설계서(압력식20m)" xfId="883" xr:uid="{00000000-0005-0000-0000-000072030000}"/>
    <cellStyle name="Aþ¸¶ [_마곡보완_1차-원본)평지지구 전기공사 내역서(수위계4개소)" xfId="884" xr:uid="{00000000-0005-0000-0000-000073030000}"/>
    <cellStyle name="Äþ¸¶ [_마곡보완_1차-원본)평지지구 전기공사 내역서(수위계4개소)" xfId="885" xr:uid="{00000000-0005-0000-0000-000074030000}"/>
    <cellStyle name="Aþ¸¶ [_마곡보완_보문지구중앙관리소" xfId="886" xr:uid="{00000000-0005-0000-0000-000075030000}"/>
    <cellStyle name="Äþ¸¶ [_마곡보완_보문지구중앙관리소" xfId="887" xr:uid="{00000000-0005-0000-0000-000076030000}"/>
    <cellStyle name="Aþ¸¶ [_마곡보완_산출근거" xfId="888" xr:uid="{00000000-0005-0000-0000-000077030000}"/>
    <cellStyle name="Äþ¸¶ [_마곡보완_산출근거" xfId="889" xr:uid="{00000000-0005-0000-0000-000078030000}"/>
    <cellStyle name="Aþ¸¶ [_마곡보완_시스템제조구매설치내역서(가인개보수)" xfId="890" xr:uid="{00000000-0005-0000-0000-000079030000}"/>
    <cellStyle name="Äþ¸¶ [_마곡보완_시스템제조구매설치내역서(가인개보수)" xfId="891" xr:uid="{00000000-0005-0000-0000-00007A030000}"/>
    <cellStyle name="Aþ¸¶ [_마곡보완_시스템제조구매설치내역서(사촌-세부설계'1007)" xfId="892" xr:uid="{00000000-0005-0000-0000-00007B030000}"/>
    <cellStyle name="Äþ¸¶ [_마곡보완_시스템제조구매설치내역서(사촌-세부설계'1007)" xfId="893" xr:uid="{00000000-0005-0000-0000-00007C030000}"/>
    <cellStyle name="Aþ¸¶ [_마곡보완_안성지구TMTC내역091116(세부설계내역)" xfId="894" xr:uid="{00000000-0005-0000-0000-00007D030000}"/>
    <cellStyle name="Äþ¸¶ [_마곡보완_안성지구TMTC내역091116(세부설계내역)" xfId="895" xr:uid="{00000000-0005-0000-0000-00007E030000}"/>
    <cellStyle name="Aþ¸¶ [_마곡보완_자동수위계 설계서(압력식30M)" xfId="896" xr:uid="{00000000-0005-0000-0000-00007F030000}"/>
    <cellStyle name="Äþ¸¶ [_마곡보완_자동수위계 설계서(압력식30M)" xfId="897" xr:uid="{00000000-0005-0000-0000-000080030000}"/>
    <cellStyle name="Aþ¸¶ [_마곡보완_전북도본부_무진장지사_SW사업비" xfId="898" xr:uid="{00000000-0005-0000-0000-000081030000}"/>
    <cellStyle name="Äþ¸¶ [_마곡보완_전북도본부_무진장지사_SW사업비" xfId="899" xr:uid="{00000000-0005-0000-0000-000082030000}"/>
    <cellStyle name="Aþ¸¶ [_마곡보완_정재1차-평지지구 내역서" xfId="900" xr:uid="{00000000-0005-0000-0000-000083030000}"/>
    <cellStyle name="Äþ¸¶ [_마곡보완_정재1차-평지지구 내역서" xfId="901" xr:uid="{00000000-0005-0000-0000-000084030000}"/>
    <cellStyle name="Aþ¸¶ [_마곡보완_취수탑레이다30m(09관급)090801" xfId="902" xr:uid="{00000000-0005-0000-0000-000085030000}"/>
    <cellStyle name="Äþ¸¶ [_마곡보완_취수탑레이다30m(09관급)090801" xfId="903" xr:uid="{00000000-0005-0000-0000-000086030000}"/>
    <cellStyle name="Aþ¸¶ [_방조제 기전시설" xfId="904" xr:uid="{00000000-0005-0000-0000-000087030000}"/>
    <cellStyle name="Äþ¸¶ [_방조제 기전시설" xfId="905" xr:uid="{00000000-0005-0000-0000-000088030000}"/>
    <cellStyle name="Aþ¸¶ [_방조제 기전시설_1차-원본)평지지구 전기공사 내역서(수위계4개소)" xfId="906" xr:uid="{00000000-0005-0000-0000-000089030000}"/>
    <cellStyle name="Äþ¸¶ [_방조제 기전시설_1차-원본)평지지구 전기공사 내역서(수위계4개소)" xfId="907" xr:uid="{00000000-0005-0000-0000-00008A030000}"/>
    <cellStyle name="Aþ¸¶ [_방조제 기전시설_시스템공사(하기양수장'1009)" xfId="908" xr:uid="{00000000-0005-0000-0000-00008B030000}"/>
    <cellStyle name="Äþ¸¶ [_방조제 기전시설_시스템공사(하기양수장'1009)" xfId="909" xr:uid="{00000000-0005-0000-0000-00008C030000}"/>
    <cellStyle name="Aþ¸¶ [_방조제 기전시설_시스템공사(한림양-'1005)" xfId="910" xr:uid="{00000000-0005-0000-0000-00008D030000}"/>
    <cellStyle name="Äþ¸¶ [_방조제 기전시설_시스템공사(한림양-'1005)" xfId="911" xr:uid="{00000000-0005-0000-0000-00008E030000}"/>
    <cellStyle name="Aþ¸¶ [_방조제 기전시설_정재1차-평지지구 내역서" xfId="912" xr:uid="{00000000-0005-0000-0000-00008F030000}"/>
    <cellStyle name="Äþ¸¶ [_방조제 기전시설_정재1차-평지지구 내역서" xfId="913" xr:uid="{00000000-0005-0000-0000-000090030000}"/>
    <cellStyle name="Aþ¸¶ [_배수장내역(기계)" xfId="914" xr:uid="{00000000-0005-0000-0000-000091030000}"/>
    <cellStyle name="Äþ¸¶ [_배수장내역(기계)" xfId="915" xr:uid="{00000000-0005-0000-0000-000092030000}"/>
    <cellStyle name="Aþ¸¶ [_배수장내역(기계)_1차-원본)평지지구 전기공사 내역서(수위계4개소)" xfId="916" xr:uid="{00000000-0005-0000-0000-000093030000}"/>
    <cellStyle name="Äþ¸¶ [_배수장내역(기계)_1차-원본)평지지구 전기공사 내역서(수위계4개소)" xfId="917" xr:uid="{00000000-0005-0000-0000-000094030000}"/>
    <cellStyle name="Aþ¸¶ [_배수장내역(기계)_시스템공사(하기양수장'1009)" xfId="918" xr:uid="{00000000-0005-0000-0000-000095030000}"/>
    <cellStyle name="Äþ¸¶ [_배수장내역(기계)_시스템공사(하기양수장'1009)" xfId="919" xr:uid="{00000000-0005-0000-0000-000096030000}"/>
    <cellStyle name="Aþ¸¶ [_배수장내역(기계)_시스템공사(한림양-'1005)" xfId="920" xr:uid="{00000000-0005-0000-0000-000097030000}"/>
    <cellStyle name="Äþ¸¶ [_배수장내역(기계)_시스템공사(한림양-'1005)" xfId="921" xr:uid="{00000000-0005-0000-0000-000098030000}"/>
    <cellStyle name="Aþ¸¶ [_배수장내역(기계)_정재1차-평지지구 내역서" xfId="922" xr:uid="{00000000-0005-0000-0000-000099030000}"/>
    <cellStyle name="Äþ¸¶ [_배수장내역(기계)_정재1차-평지지구 내역서" xfId="923" xr:uid="{00000000-0005-0000-0000-00009A030000}"/>
    <cellStyle name="Aþ¸¶ [_백공공구배수장기계단가보완(2004년9월)2" xfId="924" xr:uid="{00000000-0005-0000-0000-00009B030000}"/>
    <cellStyle name="Äþ¸¶ [_백공공구배수장기계단가보완(2004년9월)2" xfId="925" xr:uid="{00000000-0005-0000-0000-00009C030000}"/>
    <cellStyle name="Aþ¸¶ [_백공공구배수장기계단가보완(2004년9월)2_1.1.(예천tmtc)중앙관리소_2010.11.15" xfId="926" xr:uid="{00000000-0005-0000-0000-00009D030000}"/>
    <cellStyle name="Äþ¸¶ [_백공공구배수장기계단가보완(2004년9월)2_1.1.(예천tmtc)중앙관리소_2010.11.15" xfId="927" xr:uid="{00000000-0005-0000-0000-00009E030000}"/>
    <cellStyle name="Aþ¸¶ [_백공공구배수장기계단가보완(2004년9월)2_1차-원본)평지지구 전기공사 내역서(수위계4개소)" xfId="928" xr:uid="{00000000-0005-0000-0000-00009F030000}"/>
    <cellStyle name="Äþ¸¶ [_백공공구배수장기계단가보완(2004년9월)2_1차-원본)평지지구 전기공사 내역서(수위계4개소)" xfId="929" xr:uid="{00000000-0005-0000-0000-0000A0030000}"/>
    <cellStyle name="Aþ¸¶ [_백공공구배수장기계단가보완(2004년9월)2_부록5 남해지구 공사비" xfId="930" xr:uid="{00000000-0005-0000-0000-0000A1030000}"/>
    <cellStyle name="Äþ¸¶ [_백공공구배수장기계단가보완(2004년9월)2_부록5 남해지구 공사비" xfId="931" xr:uid="{00000000-0005-0000-0000-0000A2030000}"/>
    <cellStyle name="Aþ¸¶ [_백공공구배수장기계단가보완(2004년9월)2_부록5 남해지구 공사비 (version 1)" xfId="932" xr:uid="{00000000-0005-0000-0000-0000A3030000}"/>
    <cellStyle name="Äþ¸¶ [_백공공구배수장기계단가보완(2004년9월)2_부록5 남해지구 공사비 (version 1)" xfId="933" xr:uid="{00000000-0005-0000-0000-0000A4030000}"/>
    <cellStyle name="Aþ¸¶ [_백공공구배수장기계단가보완(2004년9월)2_시스템공사(하기양수장'1009)" xfId="934" xr:uid="{00000000-0005-0000-0000-0000A5030000}"/>
    <cellStyle name="Äþ¸¶ [_백공공구배수장기계단가보완(2004년9월)2_시스템공사(하기양수장'1009)" xfId="935" xr:uid="{00000000-0005-0000-0000-0000A6030000}"/>
    <cellStyle name="Aþ¸¶ [_백공공구배수장기계단가보완(2004년9월)2_시스템공사(한림양-'1005)" xfId="936" xr:uid="{00000000-0005-0000-0000-0000A7030000}"/>
    <cellStyle name="Äþ¸¶ [_백공공구배수장기계단가보완(2004년9월)2_시스템공사(한림양-'1005)" xfId="937" xr:uid="{00000000-0005-0000-0000-0000A8030000}"/>
    <cellStyle name="Aþ¸¶ [_백공공구배수장기계단가보완(2004년9월)2_정재1차-평지지구 내역서" xfId="938" xr:uid="{00000000-0005-0000-0000-0000A9030000}"/>
    <cellStyle name="Äþ¸¶ [_백공공구배수장기계단가보완(2004년9월)2_정재1차-평지지구 내역서" xfId="939" xr:uid="{00000000-0005-0000-0000-0000AA030000}"/>
    <cellStyle name="Aþ¸¶ [_백공공구배수장기계단가보완(발주전)2004(최종)" xfId="940" xr:uid="{00000000-0005-0000-0000-0000AB030000}"/>
    <cellStyle name="Äþ¸¶ [_백공공구배수장기계단가보완(발주전)2004(최종)" xfId="941" xr:uid="{00000000-0005-0000-0000-0000AC030000}"/>
    <cellStyle name="Aþ¸¶ [_백공공구배수장기계단가보완(발주전)2004(최종)_1.1.(예천tmtc)중앙관리소_2010.11.15" xfId="942" xr:uid="{00000000-0005-0000-0000-0000AD030000}"/>
    <cellStyle name="Äþ¸¶ [_백공공구배수장기계단가보완(발주전)2004(최종)_1.1.(예천tmtc)중앙관리소_2010.11.15" xfId="943" xr:uid="{00000000-0005-0000-0000-0000AE030000}"/>
    <cellStyle name="Aþ¸¶ [_백공공구배수장기계단가보완(발주전)2004(최종)_1차-원본)평지지구 전기공사 내역서(수위계4개소)" xfId="944" xr:uid="{00000000-0005-0000-0000-0000AF030000}"/>
    <cellStyle name="Äþ¸¶ [_백공공구배수장기계단가보완(발주전)2004(최종)_1차-원본)평지지구 전기공사 내역서(수위계4개소)" xfId="945" xr:uid="{00000000-0005-0000-0000-0000B0030000}"/>
    <cellStyle name="Aþ¸¶ [_백공공구배수장기계단가보완(발주전)2004(최종)_부록5 남해지구 공사비" xfId="946" xr:uid="{00000000-0005-0000-0000-0000B1030000}"/>
    <cellStyle name="Äþ¸¶ [_백공공구배수장기계단가보완(발주전)2004(최종)_부록5 남해지구 공사비" xfId="947" xr:uid="{00000000-0005-0000-0000-0000B2030000}"/>
    <cellStyle name="Aþ¸¶ [_백공공구배수장기계단가보완(발주전)2004(최종)_부록5 남해지구 공사비 (version 1)" xfId="948" xr:uid="{00000000-0005-0000-0000-0000B3030000}"/>
    <cellStyle name="Äþ¸¶ [_백공공구배수장기계단가보완(발주전)2004(최종)_부록5 남해지구 공사비 (version 1)" xfId="949" xr:uid="{00000000-0005-0000-0000-0000B4030000}"/>
    <cellStyle name="Aþ¸¶ [_백공공구배수장기계단가보완(발주전)2004(최종)_시스템공사(하기양수장'1009)" xfId="950" xr:uid="{00000000-0005-0000-0000-0000B5030000}"/>
    <cellStyle name="Äþ¸¶ [_백공공구배수장기계단가보완(발주전)2004(최종)_시스템공사(하기양수장'1009)" xfId="951" xr:uid="{00000000-0005-0000-0000-0000B6030000}"/>
    <cellStyle name="Aþ¸¶ [_백공공구배수장기계단가보완(발주전)2004(최종)_시스템공사(한림양-'1005)" xfId="952" xr:uid="{00000000-0005-0000-0000-0000B7030000}"/>
    <cellStyle name="Äþ¸¶ [_백공공구배수장기계단가보완(발주전)2004(최종)_시스템공사(한림양-'1005)" xfId="953" xr:uid="{00000000-0005-0000-0000-0000B8030000}"/>
    <cellStyle name="Aþ¸¶ [_백공공구배수장기계단가보완(발주전)2004(최종)_정재1차-평지지구 내역서" xfId="954" xr:uid="{00000000-0005-0000-0000-0000B9030000}"/>
    <cellStyle name="Äþ¸¶ [_백공공구배수장기계단가보완(발주전)2004(최종)_정재1차-평지지구 내역서" xfId="955" xr:uid="{00000000-0005-0000-0000-0000BA030000}"/>
    <cellStyle name="Aþ¸¶ [_백공기계(수정2)" xfId="956" xr:uid="{00000000-0005-0000-0000-0000BB030000}"/>
    <cellStyle name="Äþ¸¶ [_백공기계(수정2)" xfId="957" xr:uid="{00000000-0005-0000-0000-0000BC030000}"/>
    <cellStyle name="Aþ¸¶ [_백공기계(수정2)_1.1.(예천tmtc)중앙관리소_2010.11.15" xfId="958" xr:uid="{00000000-0005-0000-0000-0000BD030000}"/>
    <cellStyle name="Äþ¸¶ [_백공기계(수정2)_1.1.(예천tmtc)중앙관리소_2010.11.15" xfId="959" xr:uid="{00000000-0005-0000-0000-0000BE030000}"/>
    <cellStyle name="Aþ¸¶ [_백공기계(수정2)_1차-원본)평지지구 전기공사 내역서(수위계4개소)" xfId="960" xr:uid="{00000000-0005-0000-0000-0000BF030000}"/>
    <cellStyle name="Äþ¸¶ [_백공기계(수정2)_1차-원본)평지지구 전기공사 내역서(수위계4개소)" xfId="961" xr:uid="{00000000-0005-0000-0000-0000C0030000}"/>
    <cellStyle name="Aþ¸¶ [_백공기계(수정2)_부록5 남해지구 공사비" xfId="962" xr:uid="{00000000-0005-0000-0000-0000C1030000}"/>
    <cellStyle name="Äþ¸¶ [_백공기계(수정2)_부록5 남해지구 공사비" xfId="963" xr:uid="{00000000-0005-0000-0000-0000C2030000}"/>
    <cellStyle name="Aþ¸¶ [_백공기계(수정2)_부록5 남해지구 공사비 (version 1)" xfId="964" xr:uid="{00000000-0005-0000-0000-0000C3030000}"/>
    <cellStyle name="Äþ¸¶ [_백공기계(수정2)_부록5 남해지구 공사비 (version 1)" xfId="965" xr:uid="{00000000-0005-0000-0000-0000C4030000}"/>
    <cellStyle name="Aþ¸¶ [_백공기계(수정2)_시스템공사(하기양수장'1009)" xfId="966" xr:uid="{00000000-0005-0000-0000-0000C5030000}"/>
    <cellStyle name="Äþ¸¶ [_백공기계(수정2)_시스템공사(하기양수장'1009)" xfId="967" xr:uid="{00000000-0005-0000-0000-0000C6030000}"/>
    <cellStyle name="Aþ¸¶ [_백공기계(수정2)_시스템공사(한림양-'1005)" xfId="968" xr:uid="{00000000-0005-0000-0000-0000C7030000}"/>
    <cellStyle name="Äþ¸¶ [_백공기계(수정2)_시스템공사(한림양-'1005)" xfId="969" xr:uid="{00000000-0005-0000-0000-0000C8030000}"/>
    <cellStyle name="Aþ¸¶ [_백공기계(수정2)_정재1차-평지지구 내역서" xfId="970" xr:uid="{00000000-0005-0000-0000-0000C9030000}"/>
    <cellStyle name="Äþ¸¶ [_백공기계(수정2)_정재1차-평지지구 내역서" xfId="971" xr:uid="{00000000-0005-0000-0000-0000CA030000}"/>
    <cellStyle name="Aþ¸¶ [_보문지구중앙관리소" xfId="972" xr:uid="{00000000-0005-0000-0000-0000CB030000}"/>
    <cellStyle name="Äþ¸¶ [_보문지구중앙관리소" xfId="973" xr:uid="{00000000-0005-0000-0000-0000CC030000}"/>
    <cellStyle name="Aþ¸¶ [_부록4 부안지구 공사비(최종)-수정" xfId="974" xr:uid="{00000000-0005-0000-0000-0000CD030000}"/>
    <cellStyle name="Äþ¸¶ [_산출근거" xfId="975" xr:uid="{00000000-0005-0000-0000-0000CE030000}"/>
    <cellStyle name="Aþ¸¶ [_수문(5x5이하) 일위" xfId="976" xr:uid="{00000000-0005-0000-0000-0000CF030000}"/>
    <cellStyle name="Äþ¸¶ [_수문(5x5이하) 일위" xfId="977" xr:uid="{00000000-0005-0000-0000-0000D0030000}"/>
    <cellStyle name="Aþ¸¶ [_수문(5x5이하) 일위_1차-원본)평지지구 전기공사 내역서(수위계4개소)" xfId="978" xr:uid="{00000000-0005-0000-0000-0000D1030000}"/>
    <cellStyle name="Äþ¸¶ [_수문(5x5이하) 일위_1차-원본)평지지구 전기공사 내역서(수위계4개소)" xfId="979" xr:uid="{00000000-0005-0000-0000-0000D2030000}"/>
    <cellStyle name="Aþ¸¶ [_수문(5x5이하) 일위_시스템공사(하기양수장'1009)" xfId="980" xr:uid="{00000000-0005-0000-0000-0000D3030000}"/>
    <cellStyle name="Äþ¸¶ [_수문(5x5이하) 일위_시스템공사(하기양수장'1009)" xfId="981" xr:uid="{00000000-0005-0000-0000-0000D4030000}"/>
    <cellStyle name="Aþ¸¶ [_수문(5x5이하) 일위_시스템공사(한림양-'1005)" xfId="982" xr:uid="{00000000-0005-0000-0000-0000D5030000}"/>
    <cellStyle name="Äþ¸¶ [_수문(5x5이하) 일위_시스템공사(한림양-'1005)" xfId="983" xr:uid="{00000000-0005-0000-0000-0000D6030000}"/>
    <cellStyle name="Aþ¸¶ [_수문(5x5이하) 일위_정재1차-평지지구 내역서" xfId="984" xr:uid="{00000000-0005-0000-0000-0000D7030000}"/>
    <cellStyle name="Äþ¸¶ [_수문(5x5이하) 일위_정재1차-평지지구 내역서" xfId="985" xr:uid="{00000000-0005-0000-0000-0000D8030000}"/>
    <cellStyle name="Aþ¸¶ [_수문일위대가(상반기)-4(STS316 1D)" xfId="986" xr:uid="{00000000-0005-0000-0000-0000D9030000}"/>
    <cellStyle name="Äþ¸¶ [_시스템제조구매설치내역서(가인개보수)" xfId="987" xr:uid="{00000000-0005-0000-0000-0000DA030000}"/>
    <cellStyle name="Aþ¸¶ [_신태인배수장제진기" xfId="988" xr:uid="{00000000-0005-0000-0000-0000DB030000}"/>
    <cellStyle name="Äþ¸¶ [_안성지구TMTC내역091116(세부설계내역)" xfId="989" xr:uid="{00000000-0005-0000-0000-0000DC030000}"/>
    <cellStyle name="Aþ¸¶ [_옥포배수갑문설계11.26" xfId="990" xr:uid="{00000000-0005-0000-0000-0000DD030000}"/>
    <cellStyle name="Äþ¸¶ [_율북보완" xfId="991" xr:uid="{00000000-0005-0000-0000-0000DE030000}"/>
    <cellStyle name="Aþ¸¶ [_자동수위계 설계서(압력식30M)" xfId="992" xr:uid="{00000000-0005-0000-0000-0000DF030000}"/>
    <cellStyle name="Äþ¸¶ [_자동수위계 설계서(압력식30M)" xfId="993" xr:uid="{00000000-0005-0000-0000-0000E0030000}"/>
    <cellStyle name="Aþ¸¶ [_전도수문내역" xfId="994" xr:uid="{00000000-0005-0000-0000-0000E1030000}"/>
    <cellStyle name="Äþ¸¶ [_전도수문내역" xfId="995" xr:uid="{00000000-0005-0000-0000-0000E2030000}"/>
    <cellStyle name="Aþ¸¶ [_전도수문내역_1.1.(예천tmtc)중앙관리소_2010.11.15" xfId="996" xr:uid="{00000000-0005-0000-0000-0000E3030000}"/>
    <cellStyle name="Äþ¸¶ [_전도수문내역_1.1.(예천tmtc)중앙관리소_2010.11.15" xfId="997" xr:uid="{00000000-0005-0000-0000-0000E4030000}"/>
    <cellStyle name="Aþ¸¶ [_전도수문내역_내역(3.0x3.0)" xfId="998" xr:uid="{00000000-0005-0000-0000-0000E5030000}"/>
    <cellStyle name="Äþ¸¶ [_전도수문내역_내역(3.0x3.0)" xfId="999" xr:uid="{00000000-0005-0000-0000-0000E6030000}"/>
    <cellStyle name="Aþ¸¶ [_전도수문내역_내역(3.0x3.0)_1.1.(예천tmtc)중앙관리소_2010.11.15" xfId="1000" xr:uid="{00000000-0005-0000-0000-0000E7030000}"/>
    <cellStyle name="Äþ¸¶ [_전도수문내역_내역(3.0x3.0)_1.1.(예천tmtc)중앙관리소_2010.11.15" xfId="1001" xr:uid="{00000000-0005-0000-0000-0000E8030000}"/>
    <cellStyle name="Aþ¸¶ [_전도수문내역_배수문 내역(2.0x2.0)" xfId="1002" xr:uid="{00000000-0005-0000-0000-0000E9030000}"/>
    <cellStyle name="Äþ¸¶ [_전도수문내역_배수문 내역(2.0x2.0)" xfId="1003" xr:uid="{00000000-0005-0000-0000-0000EA030000}"/>
    <cellStyle name="Aþ¸¶ [_전도수문내역_배수문 내역(2.0x2.0)_1.1.(예천tmtc)중앙관리소_2010.11.15" xfId="1004" xr:uid="{00000000-0005-0000-0000-0000EB030000}"/>
    <cellStyle name="Äþ¸¶ [_전도수문내역_배수문 내역(2.0x2.0)_1.1.(예천tmtc)중앙관리소_2010.11.15" xfId="1005" xr:uid="{00000000-0005-0000-0000-0000EC030000}"/>
    <cellStyle name="Aþ¸¶ [_전도수문내역_배수문 내역(2.0x2.0,3.0x3.0)" xfId="1006" xr:uid="{00000000-0005-0000-0000-0000ED030000}"/>
    <cellStyle name="Äþ¸¶ [_전도수문내역_배수문 내역(2.0x2.0,3.0x3.0)" xfId="1007" xr:uid="{00000000-0005-0000-0000-0000EE030000}"/>
    <cellStyle name="Aþ¸¶ [_전도수문내역_배수문 내역(2.0x2.0,3.0x3.0)_1.1.(예천tmtc)중앙관리소_2010.11.15" xfId="1008" xr:uid="{00000000-0005-0000-0000-0000EF030000}"/>
    <cellStyle name="Äþ¸¶ [_전도수문내역_배수문 내역(2.0x2.0,3.0x3.0)_1.1.(예천tmtc)중앙관리소_2010.11.15" xfId="1009" xr:uid="{00000000-0005-0000-0000-0000F0030000}"/>
    <cellStyle name="Aþ¸¶ [_전도수문내역_배수문 내역(3.0x3.0)" xfId="1010" xr:uid="{00000000-0005-0000-0000-0000F1030000}"/>
    <cellStyle name="Äþ¸¶ [_전도수문내역_배수문 내역(3.0x3.0)" xfId="1011" xr:uid="{00000000-0005-0000-0000-0000F2030000}"/>
    <cellStyle name="Aþ¸¶ [_전도수문내역_배수문 내역(3.0x3.0)_1.1.(예천tmtc)중앙관리소_2010.11.15" xfId="1012" xr:uid="{00000000-0005-0000-0000-0000F3030000}"/>
    <cellStyle name="Äþ¸¶ [_전도수문내역_배수문 내역(3.0x3.0)_1.1.(예천tmtc)중앙관리소_2010.11.15" xfId="1013" xr:uid="{00000000-0005-0000-0000-0000F4030000}"/>
    <cellStyle name="Aþ¸¶ [_전북도본부_무진장지사_SW사업비" xfId="1014" xr:uid="{00000000-0005-0000-0000-0000F5030000}"/>
    <cellStyle name="Äþ¸¶ [_전북도본부_무진장지사_SW사업비" xfId="1015" xr:uid="{00000000-0005-0000-0000-0000F6030000}"/>
    <cellStyle name="Aþ¸¶ [_전체분" xfId="1016" xr:uid="{00000000-0005-0000-0000-0000F7030000}"/>
    <cellStyle name="Äþ¸¶ [_접지양수장내역서" xfId="1017" xr:uid="{00000000-0005-0000-0000-0000F8030000}"/>
    <cellStyle name="Aþ¸¶ [_정재1차-평지지구 내역서" xfId="1018" xr:uid="{00000000-0005-0000-0000-0000F9030000}"/>
    <cellStyle name="Äþ¸¶ [_정재1차-평지지구 내역서" xfId="1019" xr:uid="{00000000-0005-0000-0000-0000FA030000}"/>
    <cellStyle name="Aþ¸¶ [_제1,2호제수문기계공사비(광활3_개보수)" xfId="1020" xr:uid="{00000000-0005-0000-0000-0000FB030000}"/>
    <cellStyle name="Äþ¸¶ [_제1,2호제수문기계공사비(광활3_개보수)" xfId="1021" xr:uid="{00000000-0005-0000-0000-0000FC030000}"/>
    <cellStyle name="Aþ¸¶ [_제1,2호제수문기계공사비(광활3_개보수)_1차-원본)평지지구 전기공사 내역서(수위계4개소)" xfId="1022" xr:uid="{00000000-0005-0000-0000-0000FD030000}"/>
    <cellStyle name="Äþ¸¶ [_제1,2호제수문기계공사비(광활3_개보수)_1차-원본)평지지구 전기공사 내역서(수위계4개소)" xfId="1023" xr:uid="{00000000-0005-0000-0000-0000FE030000}"/>
    <cellStyle name="Aþ¸¶ [_제1,2호제수문기계공사비(광활3_개보수)_시스템공사(하기양수장'1009)" xfId="1024" xr:uid="{00000000-0005-0000-0000-0000FF030000}"/>
    <cellStyle name="Äþ¸¶ [_제1,2호제수문기계공사비(광활3_개보수)_시스템공사(하기양수장'1009)" xfId="1025" xr:uid="{00000000-0005-0000-0000-000000040000}"/>
    <cellStyle name="Aþ¸¶ [_제1,2호제수문기계공사비(광활3_개보수)_시스템공사(한림양-'1005)" xfId="1026" xr:uid="{00000000-0005-0000-0000-000001040000}"/>
    <cellStyle name="Äþ¸¶ [_제1,2호제수문기계공사비(광활3_개보수)_시스템공사(한림양-'1005)" xfId="1027" xr:uid="{00000000-0005-0000-0000-000002040000}"/>
    <cellStyle name="Aþ¸¶ [_제1,2호제수문기계공사비(광활3_개보수)_정재1차-평지지구 내역서" xfId="1028" xr:uid="{00000000-0005-0000-0000-000003040000}"/>
    <cellStyle name="Äþ¸¶ [_제1,2호제수문기계공사비(광활3_개보수)_정재1차-평지지구 내역서" xfId="1029" xr:uid="{00000000-0005-0000-0000-000004040000}"/>
    <cellStyle name="Aþ¸¶ [_취수탑레이다30m(09관급)090801" xfId="1030" xr:uid="{00000000-0005-0000-0000-000005040000}"/>
    <cellStyle name="Äþ¸¶ [_취수탑레이다30m(09관급)090801" xfId="1031" xr:uid="{00000000-0005-0000-0000-000006040000}"/>
    <cellStyle name="Aþ¸¶ [_풍산공동관리사단가보완(1)" xfId="1032" xr:uid="{00000000-0005-0000-0000-000007040000}"/>
    <cellStyle name="Äþ¸¶ [_하갈산배수문공사비" xfId="1033" xr:uid="{00000000-0005-0000-0000-000008040000}"/>
    <cellStyle name="Aþ¸¶ [_하갈산배수문공사비_1.1.(예천tmtc)중앙관리소_2010.11.15" xfId="1034" xr:uid="{00000000-0005-0000-0000-000009040000}"/>
    <cellStyle name="Äþ¸¶ [_하갈산배수문공사비_1.1.(예천tmtc)중앙관리소_2010.11.15" xfId="1035" xr:uid="{00000000-0005-0000-0000-00000A040000}"/>
    <cellStyle name="Aþ¸¶ [_하갈산배수문공사비_정재1차-평지지구 내역서" xfId="1036" xr:uid="{00000000-0005-0000-0000-00000B040000}"/>
    <cellStyle name="Äþ¸¶ [_하갈산배수문공사비_정재1차-평지지구 내역서" xfId="1037" xr:uid="{00000000-0005-0000-0000-00000C040000}"/>
    <cellStyle name="AÞ¸¶ [0]_  A¾  CO  " xfId="1038" xr:uid="{00000000-0005-0000-0000-00000D040000}"/>
    <cellStyle name="ÄÞ¸¶ [0]_¸ðÇü¸·" xfId="1039" xr:uid="{00000000-0005-0000-0000-00000E040000}"/>
    <cellStyle name="AÞ¸¶ [0]_°eE¹_11¿a½A " xfId="1040" xr:uid="{00000000-0005-0000-0000-00000F040000}"/>
    <cellStyle name="ÄÞ¸¶ [0]_028-3 " xfId="1041" xr:uid="{00000000-0005-0000-0000-000010040000}"/>
    <cellStyle name="AÞ¸¶ [0]_¼oAI¼º " xfId="1042" xr:uid="{00000000-0005-0000-0000-000011040000}"/>
    <cellStyle name="ÄÞ¸¶ [0]_Åä¸ñ°ø»çÃÑ°ýÇ¥" xfId="1043" xr:uid="{00000000-0005-0000-0000-000012040000}"/>
    <cellStyle name="AÞ¸¶ [0]_INQUIRY ¿μ¾÷AßAø " xfId="1044" xr:uid="{00000000-0005-0000-0000-000013040000}"/>
    <cellStyle name="ÄÞ¸¶ [0]_laroux" xfId="1045" xr:uid="{00000000-0005-0000-0000-000014040000}"/>
    <cellStyle name="AÞ¸¶ [0]_º≫¼± ±æ¾i±uºI ¼o·R Ay°eC￥ " xfId="1046" xr:uid="{00000000-0005-0000-0000-000015040000}"/>
    <cellStyle name="AÞ¸¶_  A¾  CO  " xfId="1047" xr:uid="{00000000-0005-0000-0000-000016040000}"/>
    <cellStyle name="ÄÞ¸¶_¸ðÇü¸·" xfId="1048" xr:uid="{00000000-0005-0000-0000-000017040000}"/>
    <cellStyle name="AÞ¸¶_°eE¹_11¿a½A " xfId="1049" xr:uid="{00000000-0005-0000-0000-000018040000}"/>
    <cellStyle name="ÄÞ¸¶_028-3 " xfId="1050" xr:uid="{00000000-0005-0000-0000-000019040000}"/>
    <cellStyle name="AÞ¸¶_¼oAI¼º " xfId="1051" xr:uid="{00000000-0005-0000-0000-00001A040000}"/>
    <cellStyle name="ÄÞ¸¶_INQUIRY ¿µ¾÷ÃßÁø " xfId="1052" xr:uid="{00000000-0005-0000-0000-00001B040000}"/>
    <cellStyle name="AÞ¸¶_INQUIRY ¿μ¾÷AßAø " xfId="1053" xr:uid="{00000000-0005-0000-0000-00001C040000}"/>
    <cellStyle name="ÄÞ¸¶_laroux" xfId="1054" xr:uid="{00000000-0005-0000-0000-00001D040000}"/>
    <cellStyle name="AÞ¸¶_º≫¼± ±æ¾i±uºI ¼o·R Ay°eC￥ " xfId="1055" xr:uid="{00000000-0005-0000-0000-00001E040000}"/>
    <cellStyle name="Àú¸®¼ö" xfId="1056" xr:uid="{00000000-0005-0000-0000-00001F040000}"/>
    <cellStyle name="Àú¸®¼ö0" xfId="1057" xr:uid="{00000000-0005-0000-0000-000020040000}"/>
    <cellStyle name="Au¸r " xfId="1058" xr:uid="{00000000-0005-0000-0000-000021040000}"/>
    <cellStyle name="Au¸r¼" xfId="1059" xr:uid="{00000000-0005-0000-0000-000022040000}"/>
    <cellStyle name="_x0001_b" xfId="1060" xr:uid="{00000000-0005-0000-0000-000023040000}"/>
    <cellStyle name="Background" xfId="1061" xr:uid="{00000000-0005-0000-0000-000024040000}"/>
    <cellStyle name="body" xfId="1062" xr:uid="{00000000-0005-0000-0000-000025040000}"/>
    <cellStyle name="BoldHdr" xfId="1063" xr:uid="{00000000-0005-0000-0000-000026040000}"/>
    <cellStyle name="C" xfId="1064" xr:uid="{00000000-0005-0000-0000-000027040000}"/>
    <cellStyle name="C_1.1.(예천tmtc)중앙관리소_2010.11.15" xfId="1065" xr:uid="{00000000-0005-0000-0000-000028040000}"/>
    <cellStyle name="C¡" xfId="1066" xr:uid="{00000000-0005-0000-0000-000029040000}"/>
    <cellStyle name="C¡IA¨ª_¡ic¨u¡A¨￢I¨￢¡Æ AN¡Æe " xfId="1067" xr:uid="{00000000-0005-0000-0000-00002A040000}"/>
    <cellStyle name="C¢" xfId="1068" xr:uid="{00000000-0005-0000-0000-00002B040000}"/>
    <cellStyle name="C￥" xfId="1069" xr:uid="{00000000-0005-0000-0000-00002C040000}"/>
    <cellStyle name="Ç¥" xfId="1070" xr:uid="{00000000-0005-0000-0000-00002D040000}"/>
    <cellStyle name="C￥_100804-자동수위계_설계서(압력식20m)" xfId="1071" xr:uid="{00000000-0005-0000-0000-00002E040000}"/>
    <cellStyle name="Ç¥_100804-자동수위계_설계서(압력식20m)" xfId="1072" xr:uid="{00000000-0005-0000-0000-00002F040000}"/>
    <cellStyle name="C￥_1차+2차 단가보안(03.07.14)-기존품목+신규품목" xfId="1073" xr:uid="{00000000-0005-0000-0000-000030040000}"/>
    <cellStyle name="Ç¥_1차-원본)평지지구 전기공사 내역서(수위계4개소)" xfId="1074" xr:uid="{00000000-0005-0000-0000-000031040000}"/>
    <cellStyle name="C￥_2차-야간경관개선" xfId="1075" xr:uid="{00000000-0005-0000-0000-000032040000}"/>
    <cellStyle name="Ç¥_견적내역서(응봉외)" xfId="1076" xr:uid="{00000000-0005-0000-0000-000033040000}"/>
    <cellStyle name="C￥_관리사내역서(2005년노임 제출)(1)" xfId="1077" xr:uid="{00000000-0005-0000-0000-000034040000}"/>
    <cellStyle name="Ç¥_금구문화상수도공사비(설계보완)(최종)" xfId="1078" xr:uid="{00000000-0005-0000-0000-000035040000}"/>
    <cellStyle name="C￥_금구문화상수도공사비(설계보완)(최종)_1.1.(예천tmtc)중앙관리소_2010.11.15" xfId="1079" xr:uid="{00000000-0005-0000-0000-000036040000}"/>
    <cellStyle name="Ç¥_금구문화상수도공사비(설계보완)(최종)_1.1.(예천tmtc)중앙관리소_2010.11.15" xfId="1080" xr:uid="{00000000-0005-0000-0000-000037040000}"/>
    <cellStyle name="C￥_금구문화상수도공사비(설계보완)(최종)_정재1차-평지지구 내역서" xfId="1081" xr:uid="{00000000-0005-0000-0000-000038040000}"/>
    <cellStyle name="Ç¥_금구문화상수도공사비(설계보완)(최종)_정재1차-평지지구 내역서" xfId="1082" xr:uid="{00000000-0005-0000-0000-000039040000}"/>
    <cellStyle name="C￥_기계계산" xfId="1083" xr:uid="{00000000-0005-0000-0000-00003A040000}"/>
    <cellStyle name="Ç¥_기계계산" xfId="1084" xr:uid="{00000000-0005-0000-0000-00003B040000}"/>
    <cellStyle name="C￥_기계계산_1차-원본)평지지구 전기공사 내역서(수위계4개소)" xfId="1085" xr:uid="{00000000-0005-0000-0000-00003C040000}"/>
    <cellStyle name="Ç¥_기계계산_1차-원본)평지지구 전기공사 내역서(수위계4개소)" xfId="1086" xr:uid="{00000000-0005-0000-0000-00003D040000}"/>
    <cellStyle name="C￥_기계계산_시스템공사(하기양수장'1009)" xfId="1087" xr:uid="{00000000-0005-0000-0000-00003E040000}"/>
    <cellStyle name="Ç¥_기계계산_시스템공사(하기양수장'1009)" xfId="1088" xr:uid="{00000000-0005-0000-0000-00003F040000}"/>
    <cellStyle name="C￥_기계계산_시스템공사(한림양-'1005)" xfId="1089" xr:uid="{00000000-0005-0000-0000-000040040000}"/>
    <cellStyle name="Ç¥_기계계산_시스템공사(한림양-'1005)" xfId="1090" xr:uid="{00000000-0005-0000-0000-000041040000}"/>
    <cellStyle name="C￥_기계계산_정재1차-평지지구 내역서" xfId="1091" xr:uid="{00000000-0005-0000-0000-000042040000}"/>
    <cellStyle name="Ç¥_기계계산_정재1차-평지지구 내역서" xfId="1092" xr:uid="{00000000-0005-0000-0000-000043040000}"/>
    <cellStyle name="C￥_기계내역" xfId="1093" xr:uid="{00000000-0005-0000-0000-000044040000}"/>
    <cellStyle name="Ç¥_기계내역" xfId="1094" xr:uid="{00000000-0005-0000-0000-000045040000}"/>
    <cellStyle name="C￥_기계내역_1.1.(예천tmtc)중앙관리소_2010.11.15" xfId="1095" xr:uid="{00000000-0005-0000-0000-000046040000}"/>
    <cellStyle name="Ç¥_기계내역_1.1.(예천tmtc)중앙관리소_2010.11.15" xfId="1096" xr:uid="{00000000-0005-0000-0000-000047040000}"/>
    <cellStyle name="C￥_기계내역_1차-원본)평지지구 전기공사 내역서(수위계4개소)" xfId="1097" xr:uid="{00000000-0005-0000-0000-000048040000}"/>
    <cellStyle name="Ç¥_기계내역_1차-원본)평지지구 전기공사 내역서(수위계4개소)" xfId="1098" xr:uid="{00000000-0005-0000-0000-000049040000}"/>
    <cellStyle name="C￥_기계내역_부록5 남해지구 공사비" xfId="1099" xr:uid="{00000000-0005-0000-0000-00004A040000}"/>
    <cellStyle name="Ç¥_기계내역_부록5 남해지구 공사비" xfId="1100" xr:uid="{00000000-0005-0000-0000-00004B040000}"/>
    <cellStyle name="C￥_기계내역_부록5 남해지구 공사비 (version 1)" xfId="1101" xr:uid="{00000000-0005-0000-0000-00004C040000}"/>
    <cellStyle name="Ç¥_기계내역_부록5 남해지구 공사비 (version 1)" xfId="1102" xr:uid="{00000000-0005-0000-0000-00004D040000}"/>
    <cellStyle name="C￥_기계내역_시스템공사(하기양수장'1009)" xfId="1103" xr:uid="{00000000-0005-0000-0000-00004E040000}"/>
    <cellStyle name="Ç¥_기계내역_시스템공사(하기양수장'1009)" xfId="1104" xr:uid="{00000000-0005-0000-0000-00004F040000}"/>
    <cellStyle name="C￥_기계내역서" xfId="1105" xr:uid="{00000000-0005-0000-0000-000050040000}"/>
    <cellStyle name="Ç¥_기계내역서" xfId="1106" xr:uid="{00000000-0005-0000-0000-000051040000}"/>
    <cellStyle name="C￥_기계내역서_1차-원본)평지지구 전기공사 내역서(수위계4개소)" xfId="1107" xr:uid="{00000000-0005-0000-0000-000052040000}"/>
    <cellStyle name="Ç¥_기계내역서_1차-원본)평지지구 전기공사 내역서(수위계4개소)" xfId="1108" xr:uid="{00000000-0005-0000-0000-000053040000}"/>
    <cellStyle name="C￥_기계내역서_시스템공사(하기양수장'1009)" xfId="1109" xr:uid="{00000000-0005-0000-0000-000054040000}"/>
    <cellStyle name="Ç¥_기계내역서_시스템공사(하기양수장'1009)" xfId="1110" xr:uid="{00000000-0005-0000-0000-000055040000}"/>
    <cellStyle name="C￥_기계내역서_시스템공사(한림양-'1005)" xfId="1111" xr:uid="{00000000-0005-0000-0000-000056040000}"/>
    <cellStyle name="Ç¥_기계내역서_시스템공사(한림양-'1005)" xfId="1112" xr:uid="{00000000-0005-0000-0000-000057040000}"/>
    <cellStyle name="C￥_기계내역서_정재1차-평지지구 내역서" xfId="1113" xr:uid="{00000000-0005-0000-0000-000058040000}"/>
    <cellStyle name="Ç¥_기계내역서_정재1차-평지지구 내역서" xfId="1114" xr:uid="{00000000-0005-0000-0000-000059040000}"/>
    <cellStyle name="C￥_기계설비내역" xfId="1115" xr:uid="{00000000-0005-0000-0000-00005A040000}"/>
    <cellStyle name="Ç¥_기계설비내역" xfId="1116" xr:uid="{00000000-0005-0000-0000-00005B040000}"/>
    <cellStyle name="C￥_기계설비내역_1차-원본)평지지구 전기공사 내역서(수위계4개소)" xfId="1117" xr:uid="{00000000-0005-0000-0000-00005C040000}"/>
    <cellStyle name="Ç¥_기계설비내역_1차-원본)평지지구 전기공사 내역서(수위계4개소)" xfId="1118" xr:uid="{00000000-0005-0000-0000-00005D040000}"/>
    <cellStyle name="C￥_기계설비내역_시스템공사(하기양수장'1009)" xfId="1119" xr:uid="{00000000-0005-0000-0000-00005E040000}"/>
    <cellStyle name="Ç¥_기계설비내역_시스템공사(하기양수장'1009)" xfId="1120" xr:uid="{00000000-0005-0000-0000-00005F040000}"/>
    <cellStyle name="C￥_기계설비내역_시스템공사(한림양-'1005)" xfId="1121" xr:uid="{00000000-0005-0000-0000-000060040000}"/>
    <cellStyle name="Ç¥_기계설비내역_시스템공사(한림양-'1005)" xfId="1122" xr:uid="{00000000-0005-0000-0000-000061040000}"/>
    <cellStyle name="C￥_기계설비내역_정재1차-평지지구 내역서" xfId="1123" xr:uid="{00000000-0005-0000-0000-000062040000}"/>
    <cellStyle name="Ç¥_기계설비내역_정재1차-평지지구 내역서" xfId="1124" xr:uid="{00000000-0005-0000-0000-000063040000}"/>
    <cellStyle name="C￥_낙동강총괄" xfId="1125" xr:uid="{00000000-0005-0000-0000-000064040000}"/>
    <cellStyle name="Ç¥_내역서" xfId="1126" xr:uid="{00000000-0005-0000-0000-000065040000}"/>
    <cellStyle name="C￥_내역서(계약)_내역(3.0x3.0)" xfId="1127" xr:uid="{00000000-0005-0000-0000-000066040000}"/>
    <cellStyle name="Ç¥_내역서_1차-원본)평지지구 전기공사 내역서(수위계4개소)" xfId="1128" xr:uid="{00000000-0005-0000-0000-000067040000}"/>
    <cellStyle name="C￥_내역서_시스템공사(하기양수장'1009)" xfId="1129" xr:uid="{00000000-0005-0000-0000-000068040000}"/>
    <cellStyle name="Ç¥_내역서_시스템공사(하기양수장'1009)" xfId="1130" xr:uid="{00000000-0005-0000-0000-000069040000}"/>
    <cellStyle name="C￥_내역서_시스템공사(한림양-'1005)" xfId="1131" xr:uid="{00000000-0005-0000-0000-00006A040000}"/>
    <cellStyle name="Ç¥_내역서_시스템공사(한림양-'1005)" xfId="1132" xr:uid="{00000000-0005-0000-0000-00006B040000}"/>
    <cellStyle name="C￥_내역서_정재1차-평지지구 내역서" xfId="1133" xr:uid="{00000000-0005-0000-0000-00006C040000}"/>
    <cellStyle name="Ç¥_내역서_정재1차-평지지구 내역서" xfId="1134" xr:uid="{00000000-0005-0000-0000-00006D040000}"/>
    <cellStyle name="C￥_대동농공단지공사비(상수도)(단가보완04년9월)" xfId="1135" xr:uid="{00000000-0005-0000-0000-00006E040000}"/>
    <cellStyle name="Ç¥_대동농공단지공사비(상수도)(단가보완04년9월)" xfId="1136" xr:uid="{00000000-0005-0000-0000-00006F040000}"/>
    <cellStyle name="C￥_대동농공단지공사비(상수도)(단가보완04년9월)_1차-원본)평지지구 전기공사 내역서(수위계4개소)" xfId="1137" xr:uid="{00000000-0005-0000-0000-000070040000}"/>
    <cellStyle name="Ç¥_대동농공단지공사비(상수도)(단가보완04년9월)_1차-원본)평지지구 전기공사 내역서(수위계4개소)" xfId="1138" xr:uid="{00000000-0005-0000-0000-000071040000}"/>
    <cellStyle name="C￥_대동농공단지공사비(상수도)(단가보완04년9월)_부록5 남해지구 공사비" xfId="1139" xr:uid="{00000000-0005-0000-0000-000072040000}"/>
    <cellStyle name="Ç¥_대동농공단지공사비(상수도)(단가보완04년9월)_부록5 남해지구 공사비" xfId="1140" xr:uid="{00000000-0005-0000-0000-000073040000}"/>
    <cellStyle name="C￥_대동농공단지공사비(상수도)(단가보완04년9월)_부록5 남해지구 공사비 (version 1)" xfId="1141" xr:uid="{00000000-0005-0000-0000-000074040000}"/>
    <cellStyle name="Ç¥_대동농공단지공사비(상수도)(단가보완04년9월)_부록5 남해지구 공사비 (version 1)" xfId="1142" xr:uid="{00000000-0005-0000-0000-000075040000}"/>
    <cellStyle name="C￥_대동농공단지공사비(상수도)(단가보완04년9월)_시스템공사(하기양수장'1009)" xfId="1143" xr:uid="{00000000-0005-0000-0000-000076040000}"/>
    <cellStyle name="Ç¥_대동농공단지공사비(상수도)(단가보완04년9월)_시스템공사(하기양수장'1009)" xfId="1144" xr:uid="{00000000-0005-0000-0000-000077040000}"/>
    <cellStyle name="C￥_대동농공단지공사비(상수도)(단가보완04년9월)_시스템공사(한림양-'1005)" xfId="1145" xr:uid="{00000000-0005-0000-0000-000078040000}"/>
    <cellStyle name="Ç¥_대동농공단지공사비(상수도)(단가보완04년9월)_시스템공사(한림양-'1005)" xfId="1146" xr:uid="{00000000-0005-0000-0000-000079040000}"/>
    <cellStyle name="C￥_대동농공단지공사비(상수도)(단가보완04년9월)_정재1차-평지지구 내역서" xfId="1147" xr:uid="{00000000-0005-0000-0000-00007A040000}"/>
    <cellStyle name="Ç¥_대동농공단지공사비(상수도)(단가보완04년9월)_정재1차-평지지구 내역서" xfId="1148" xr:uid="{00000000-0005-0000-0000-00007B040000}"/>
    <cellStyle name="C￥_독보양수장" xfId="1149" xr:uid="{00000000-0005-0000-0000-00007C040000}"/>
    <cellStyle name="Ç¥_독보양수장" xfId="1150" xr:uid="{00000000-0005-0000-0000-00007D040000}"/>
    <cellStyle name="C￥_독보양수장_1.1.(예천tmtc)중앙관리소_2010.11.15" xfId="1151" xr:uid="{00000000-0005-0000-0000-00007E040000}"/>
    <cellStyle name="Ç¥_독보양수장_1.1.(예천tmtc)중앙관리소_2010.11.15" xfId="1152" xr:uid="{00000000-0005-0000-0000-00007F040000}"/>
    <cellStyle name="C￥_마곡보완" xfId="1153" xr:uid="{00000000-0005-0000-0000-000080040000}"/>
    <cellStyle name="Ç¥_마곡보완" xfId="1154" xr:uid="{00000000-0005-0000-0000-000081040000}"/>
    <cellStyle name="C￥_마곡보완_100804-자동수위계_설계서(압력식20m)" xfId="1155" xr:uid="{00000000-0005-0000-0000-000082040000}"/>
    <cellStyle name="Ç¥_마곡보완_100804-자동수위계_설계서(압력식20m)" xfId="1156" xr:uid="{00000000-0005-0000-0000-000083040000}"/>
    <cellStyle name="C￥_마곡보완_1차-원본)평지지구 전기공사 내역서(수위계4개소)" xfId="1157" xr:uid="{00000000-0005-0000-0000-000084040000}"/>
    <cellStyle name="Ç¥_마곡보완_1차-원본)평지지구 전기공사 내역서(수위계4개소)" xfId="1158" xr:uid="{00000000-0005-0000-0000-000085040000}"/>
    <cellStyle name="C￥_마곡보완_보문지구중앙관리소" xfId="1159" xr:uid="{00000000-0005-0000-0000-000086040000}"/>
    <cellStyle name="Ç¥_마곡보완_보문지구중앙관리소" xfId="1160" xr:uid="{00000000-0005-0000-0000-000087040000}"/>
    <cellStyle name="C￥_마곡보완_산출근거" xfId="1161" xr:uid="{00000000-0005-0000-0000-000088040000}"/>
    <cellStyle name="Ç¥_마곡보완_산출근거" xfId="1162" xr:uid="{00000000-0005-0000-0000-000089040000}"/>
    <cellStyle name="C￥_마곡보완_시스템제조구매설치내역서(가인개보수)" xfId="1163" xr:uid="{00000000-0005-0000-0000-00008A040000}"/>
    <cellStyle name="Ç¥_마곡보완_시스템제조구매설치내역서(가인개보수)" xfId="1164" xr:uid="{00000000-0005-0000-0000-00008B040000}"/>
    <cellStyle name="C￥_마곡보완_시스템제조구매설치내역서(사촌-세부설계'1007)" xfId="1165" xr:uid="{00000000-0005-0000-0000-00008C040000}"/>
    <cellStyle name="Ç¥_마곡보완_시스템제조구매설치내역서(사촌-세부설계'1007)" xfId="1166" xr:uid="{00000000-0005-0000-0000-00008D040000}"/>
    <cellStyle name="C￥_마곡보완_안성지구TMTC내역091116(세부설계내역)" xfId="1167" xr:uid="{00000000-0005-0000-0000-00008E040000}"/>
    <cellStyle name="Ç¥_마곡보완_안성지구TMTC내역091116(세부설계내역)" xfId="1168" xr:uid="{00000000-0005-0000-0000-00008F040000}"/>
    <cellStyle name="C￥_마곡보완_자동수위계 설계서(압력식30M)" xfId="1169" xr:uid="{00000000-0005-0000-0000-000090040000}"/>
    <cellStyle name="Ç¥_마곡보완_자동수위계 설계서(압력식30M)" xfId="1170" xr:uid="{00000000-0005-0000-0000-000091040000}"/>
    <cellStyle name="C￥_마곡보완_전북도본부_무진장지사_SW사업비" xfId="1171" xr:uid="{00000000-0005-0000-0000-000092040000}"/>
    <cellStyle name="Ç¥_마곡보완_전북도본부_무진장지사_SW사업비" xfId="1172" xr:uid="{00000000-0005-0000-0000-000093040000}"/>
    <cellStyle name="C￥_마곡보완_정재1차-평지지구 내역서" xfId="1173" xr:uid="{00000000-0005-0000-0000-000094040000}"/>
    <cellStyle name="Ç¥_마곡보완_정재1차-평지지구 내역서" xfId="1174" xr:uid="{00000000-0005-0000-0000-000095040000}"/>
    <cellStyle name="C￥_마곡보완_취수탑레이다30m(09관급)090801" xfId="1175" xr:uid="{00000000-0005-0000-0000-000096040000}"/>
    <cellStyle name="Ç¥_마곡보완_취수탑레이다30m(09관급)090801" xfId="1176" xr:uid="{00000000-0005-0000-0000-000097040000}"/>
    <cellStyle name="C￥_방조제 기전시설" xfId="1177" xr:uid="{00000000-0005-0000-0000-000098040000}"/>
    <cellStyle name="Ç¥_방조제 기전시설" xfId="1178" xr:uid="{00000000-0005-0000-0000-000099040000}"/>
    <cellStyle name="C￥_방조제 기전시설_1차-원본)평지지구 전기공사 내역서(수위계4개소)" xfId="1179" xr:uid="{00000000-0005-0000-0000-00009A040000}"/>
    <cellStyle name="Ç¥_방조제 기전시설_1차-원본)평지지구 전기공사 내역서(수위계4개소)" xfId="1180" xr:uid="{00000000-0005-0000-0000-00009B040000}"/>
    <cellStyle name="C￥_방조제 기전시설_시스템공사(하기양수장'1009)" xfId="1181" xr:uid="{00000000-0005-0000-0000-00009C040000}"/>
    <cellStyle name="Ç¥_방조제 기전시설_시스템공사(하기양수장'1009)" xfId="1182" xr:uid="{00000000-0005-0000-0000-00009D040000}"/>
    <cellStyle name="C￥_방조제 기전시설_시스템공사(한림양-'1005)" xfId="1183" xr:uid="{00000000-0005-0000-0000-00009E040000}"/>
    <cellStyle name="Ç¥_방조제 기전시설_시스템공사(한림양-'1005)" xfId="1184" xr:uid="{00000000-0005-0000-0000-00009F040000}"/>
    <cellStyle name="C￥_방조제 기전시설_정재1차-평지지구 내역서" xfId="1185" xr:uid="{00000000-0005-0000-0000-0000A0040000}"/>
    <cellStyle name="Ç¥_방조제 기전시설_정재1차-평지지구 내역서" xfId="1186" xr:uid="{00000000-0005-0000-0000-0000A1040000}"/>
    <cellStyle name="C￥_배수장내역(기계)" xfId="1187" xr:uid="{00000000-0005-0000-0000-0000A2040000}"/>
    <cellStyle name="Ç¥_배수장내역(기계)" xfId="1188" xr:uid="{00000000-0005-0000-0000-0000A3040000}"/>
    <cellStyle name="C￥_배수장내역(기계)_1차-원본)평지지구 전기공사 내역서(수위계4개소)" xfId="1189" xr:uid="{00000000-0005-0000-0000-0000A4040000}"/>
    <cellStyle name="Ç¥_배수장내역(기계)_1차-원본)평지지구 전기공사 내역서(수위계4개소)" xfId="1190" xr:uid="{00000000-0005-0000-0000-0000A5040000}"/>
    <cellStyle name="C￥_배수장내역(기계)_시스템공사(하기양수장'1009)" xfId="1191" xr:uid="{00000000-0005-0000-0000-0000A6040000}"/>
    <cellStyle name="Ç¥_배수장내역(기계)_시스템공사(하기양수장'1009)" xfId="1192" xr:uid="{00000000-0005-0000-0000-0000A7040000}"/>
    <cellStyle name="C￥_배수장내역(기계)_시스템공사(한림양-'1005)" xfId="1193" xr:uid="{00000000-0005-0000-0000-0000A8040000}"/>
    <cellStyle name="Ç¥_배수장내역(기계)_시스템공사(한림양-'1005)" xfId="1194" xr:uid="{00000000-0005-0000-0000-0000A9040000}"/>
    <cellStyle name="C￥_배수장내역(기계)_정재1차-평지지구 내역서" xfId="1195" xr:uid="{00000000-0005-0000-0000-0000AA040000}"/>
    <cellStyle name="Ç¥_배수장내역(기계)_정재1차-평지지구 내역서" xfId="1196" xr:uid="{00000000-0005-0000-0000-0000AB040000}"/>
    <cellStyle name="C￥_백공공구배수장기계단가보완(2004년9월)2" xfId="1197" xr:uid="{00000000-0005-0000-0000-0000AC040000}"/>
    <cellStyle name="Ç¥_백공공구배수장기계단가보완(2004년9월)2" xfId="1198" xr:uid="{00000000-0005-0000-0000-0000AD040000}"/>
    <cellStyle name="C￥_백공공구배수장기계단가보완(2004년9월)2_1.1.(예천tmtc)중앙관리소_2010.11.15" xfId="1199" xr:uid="{00000000-0005-0000-0000-0000AE040000}"/>
    <cellStyle name="Ç¥_백공공구배수장기계단가보완(2004년9월)2_1.1.(예천tmtc)중앙관리소_2010.11.15" xfId="1200" xr:uid="{00000000-0005-0000-0000-0000AF040000}"/>
    <cellStyle name="C￥_백공공구배수장기계단가보완(2004년9월)2_1차-원본)평지지구 전기공사 내역서(수위계4개소)" xfId="1201" xr:uid="{00000000-0005-0000-0000-0000B0040000}"/>
    <cellStyle name="Ç¥_백공공구배수장기계단가보완(2004년9월)2_1차-원본)평지지구 전기공사 내역서(수위계4개소)" xfId="1202" xr:uid="{00000000-0005-0000-0000-0000B1040000}"/>
    <cellStyle name="C￥_백공공구배수장기계단가보완(2004년9월)2_부록5 남해지구 공사비" xfId="1203" xr:uid="{00000000-0005-0000-0000-0000B2040000}"/>
    <cellStyle name="Ç¥_백공공구배수장기계단가보완(2004년9월)2_부록5 남해지구 공사비" xfId="1204" xr:uid="{00000000-0005-0000-0000-0000B3040000}"/>
    <cellStyle name="C￥_백공공구배수장기계단가보완(2004년9월)2_부록5 남해지구 공사비 (version 1)" xfId="1205" xr:uid="{00000000-0005-0000-0000-0000B4040000}"/>
    <cellStyle name="Ç¥_백공공구배수장기계단가보완(2004년9월)2_부록5 남해지구 공사비 (version 1)" xfId="1206" xr:uid="{00000000-0005-0000-0000-0000B5040000}"/>
    <cellStyle name="C￥_백공공구배수장기계단가보완(2004년9월)2_시스템공사(하기양수장'1009)" xfId="1207" xr:uid="{00000000-0005-0000-0000-0000B6040000}"/>
    <cellStyle name="Ç¥_백공공구배수장기계단가보완(2004년9월)2_시스템공사(하기양수장'1009)" xfId="1208" xr:uid="{00000000-0005-0000-0000-0000B7040000}"/>
    <cellStyle name="C￥_백공공구배수장기계단가보완(2004년9월)2_시스템공사(한림양-'1005)" xfId="1209" xr:uid="{00000000-0005-0000-0000-0000B8040000}"/>
    <cellStyle name="Ç¥_백공공구배수장기계단가보완(2004년9월)2_시스템공사(한림양-'1005)" xfId="1210" xr:uid="{00000000-0005-0000-0000-0000B9040000}"/>
    <cellStyle name="C￥_백공공구배수장기계단가보완(2004년9월)2_정재1차-평지지구 내역서" xfId="1211" xr:uid="{00000000-0005-0000-0000-0000BA040000}"/>
    <cellStyle name="Ç¥_백공공구배수장기계단가보완(2004년9월)2_정재1차-평지지구 내역서" xfId="1212" xr:uid="{00000000-0005-0000-0000-0000BB040000}"/>
    <cellStyle name="C￥_백공공구배수장기계단가보완(발주전)2004(최종)" xfId="1213" xr:uid="{00000000-0005-0000-0000-0000BC040000}"/>
    <cellStyle name="Ç¥_백공공구배수장기계단가보완(발주전)2004(최종)" xfId="1214" xr:uid="{00000000-0005-0000-0000-0000BD040000}"/>
    <cellStyle name="C￥_백공공구배수장기계단가보완(발주전)2004(최종)_1.1.(예천tmtc)중앙관리소_2010.11.15" xfId="1215" xr:uid="{00000000-0005-0000-0000-0000BE040000}"/>
    <cellStyle name="Ç¥_백공공구배수장기계단가보완(발주전)2004(최종)_1.1.(예천tmtc)중앙관리소_2010.11.15" xfId="1216" xr:uid="{00000000-0005-0000-0000-0000BF040000}"/>
    <cellStyle name="C￥_백공공구배수장기계단가보완(발주전)2004(최종)_1차-원본)평지지구 전기공사 내역서(수위계4개소)" xfId="1217" xr:uid="{00000000-0005-0000-0000-0000C0040000}"/>
    <cellStyle name="Ç¥_백공공구배수장기계단가보완(발주전)2004(최종)_1차-원본)평지지구 전기공사 내역서(수위계4개소)" xfId="1218" xr:uid="{00000000-0005-0000-0000-0000C1040000}"/>
    <cellStyle name="C￥_백공공구배수장기계단가보완(발주전)2004(최종)_부록5 남해지구 공사비" xfId="1219" xr:uid="{00000000-0005-0000-0000-0000C2040000}"/>
    <cellStyle name="Ç¥_백공공구배수장기계단가보완(발주전)2004(최종)_부록5 남해지구 공사비" xfId="1220" xr:uid="{00000000-0005-0000-0000-0000C3040000}"/>
    <cellStyle name="C￥_백공공구배수장기계단가보완(발주전)2004(최종)_부록5 남해지구 공사비 (version 1)" xfId="1221" xr:uid="{00000000-0005-0000-0000-0000C4040000}"/>
    <cellStyle name="Ç¥_백공공구배수장기계단가보완(발주전)2004(최종)_부록5 남해지구 공사비 (version 1)" xfId="1222" xr:uid="{00000000-0005-0000-0000-0000C5040000}"/>
    <cellStyle name="C￥_백공공구배수장기계단가보완(발주전)2004(최종)_시스템공사(하기양수장'1009)" xfId="1223" xr:uid="{00000000-0005-0000-0000-0000C6040000}"/>
    <cellStyle name="Ç¥_백공공구배수장기계단가보완(발주전)2004(최종)_시스템공사(하기양수장'1009)" xfId="1224" xr:uid="{00000000-0005-0000-0000-0000C7040000}"/>
    <cellStyle name="C￥_백공공구배수장기계단가보완(발주전)2004(최종)_시스템공사(한림양-'1005)" xfId="1225" xr:uid="{00000000-0005-0000-0000-0000C8040000}"/>
    <cellStyle name="Ç¥_백공공구배수장기계단가보완(발주전)2004(최종)_시스템공사(한림양-'1005)" xfId="1226" xr:uid="{00000000-0005-0000-0000-0000C9040000}"/>
    <cellStyle name="C￥_백공공구배수장기계단가보완(발주전)2004(최종)_정재1차-평지지구 내역서" xfId="1227" xr:uid="{00000000-0005-0000-0000-0000CA040000}"/>
    <cellStyle name="Ç¥_백공공구배수장기계단가보완(발주전)2004(최종)_정재1차-평지지구 내역서" xfId="1228" xr:uid="{00000000-0005-0000-0000-0000CB040000}"/>
    <cellStyle name="C￥_백공기계(수정2)" xfId="1229" xr:uid="{00000000-0005-0000-0000-0000CC040000}"/>
    <cellStyle name="Ç¥_백공기계(수정2)" xfId="1230" xr:uid="{00000000-0005-0000-0000-0000CD040000}"/>
    <cellStyle name="C￥_백공기계(수정2)_1.1.(예천tmtc)중앙관리소_2010.11.15" xfId="1231" xr:uid="{00000000-0005-0000-0000-0000CE040000}"/>
    <cellStyle name="Ç¥_백공기계(수정2)_1.1.(예천tmtc)중앙관리소_2010.11.15" xfId="1232" xr:uid="{00000000-0005-0000-0000-0000CF040000}"/>
    <cellStyle name="C￥_백공기계(수정2)_1차-원본)평지지구 전기공사 내역서(수위계4개소)" xfId="1233" xr:uid="{00000000-0005-0000-0000-0000D0040000}"/>
    <cellStyle name="Ç¥_백공기계(수정2)_1차-원본)평지지구 전기공사 내역서(수위계4개소)" xfId="1234" xr:uid="{00000000-0005-0000-0000-0000D1040000}"/>
    <cellStyle name="C￥_백공기계(수정2)_부록5 남해지구 공사비" xfId="1235" xr:uid="{00000000-0005-0000-0000-0000D2040000}"/>
    <cellStyle name="Ç¥_백공기계(수정2)_부록5 남해지구 공사비" xfId="1236" xr:uid="{00000000-0005-0000-0000-0000D3040000}"/>
    <cellStyle name="C￥_백공기계(수정2)_부록5 남해지구 공사비 (version 1)" xfId="1237" xr:uid="{00000000-0005-0000-0000-0000D4040000}"/>
    <cellStyle name="Ç¥_백공기계(수정2)_부록5 남해지구 공사비 (version 1)" xfId="1238" xr:uid="{00000000-0005-0000-0000-0000D5040000}"/>
    <cellStyle name="C￥_백공기계(수정2)_시스템공사(하기양수장'1009)" xfId="1239" xr:uid="{00000000-0005-0000-0000-0000D6040000}"/>
    <cellStyle name="Ç¥_백공기계(수정2)_시스템공사(하기양수장'1009)" xfId="1240" xr:uid="{00000000-0005-0000-0000-0000D7040000}"/>
    <cellStyle name="C￥_백공기계(수정2)_시스템공사(한림양-'1005)" xfId="1241" xr:uid="{00000000-0005-0000-0000-0000D8040000}"/>
    <cellStyle name="Ç¥_백공기계(수정2)_시스템공사(한림양-'1005)" xfId="1242" xr:uid="{00000000-0005-0000-0000-0000D9040000}"/>
    <cellStyle name="C￥_백공기계(수정2)_정재1차-평지지구 내역서" xfId="1243" xr:uid="{00000000-0005-0000-0000-0000DA040000}"/>
    <cellStyle name="Ç¥_백공기계(수정2)_정재1차-평지지구 내역서" xfId="1244" xr:uid="{00000000-0005-0000-0000-0000DB040000}"/>
    <cellStyle name="C￥_보문지구중앙관리소" xfId="1245" xr:uid="{00000000-0005-0000-0000-0000DC040000}"/>
    <cellStyle name="Ç¥_보문지구중앙관리소" xfId="1246" xr:uid="{00000000-0005-0000-0000-0000DD040000}"/>
    <cellStyle name="C￥_부록4 부안지구 공사비(최종)-수정" xfId="1247" xr:uid="{00000000-0005-0000-0000-0000DE040000}"/>
    <cellStyle name="Ç¥_산출근거" xfId="1248" xr:uid="{00000000-0005-0000-0000-0000DF040000}"/>
    <cellStyle name="C￥_수문(5x5이하) 일위" xfId="1249" xr:uid="{00000000-0005-0000-0000-0000E0040000}"/>
    <cellStyle name="Ç¥_수문(5x5이하) 일위" xfId="1250" xr:uid="{00000000-0005-0000-0000-0000E1040000}"/>
    <cellStyle name="C￥_수문(5x5이하) 일위_1차-원본)평지지구 전기공사 내역서(수위계4개소)" xfId="1251" xr:uid="{00000000-0005-0000-0000-0000E2040000}"/>
    <cellStyle name="Ç¥_수문(5x5이하) 일위_1차-원본)평지지구 전기공사 내역서(수위계4개소)" xfId="1252" xr:uid="{00000000-0005-0000-0000-0000E3040000}"/>
    <cellStyle name="C￥_수문(5x5이하) 일위_시스템공사(하기양수장'1009)" xfId="1253" xr:uid="{00000000-0005-0000-0000-0000E4040000}"/>
    <cellStyle name="Ç¥_수문(5x5이하) 일위_시스템공사(하기양수장'1009)" xfId="1254" xr:uid="{00000000-0005-0000-0000-0000E5040000}"/>
    <cellStyle name="C￥_수문(5x5이하) 일위_시스템공사(한림양-'1005)" xfId="1255" xr:uid="{00000000-0005-0000-0000-0000E6040000}"/>
    <cellStyle name="Ç¥_수문(5x5이하) 일위_시스템공사(한림양-'1005)" xfId="1256" xr:uid="{00000000-0005-0000-0000-0000E7040000}"/>
    <cellStyle name="C￥_수문(5x5이하) 일위_정재1차-평지지구 내역서" xfId="1257" xr:uid="{00000000-0005-0000-0000-0000E8040000}"/>
    <cellStyle name="Ç¥_수문(5x5이하) 일위_정재1차-평지지구 내역서" xfId="1258" xr:uid="{00000000-0005-0000-0000-0000E9040000}"/>
    <cellStyle name="C￥_수문일위대가(상반기)-4(STS316 1D)" xfId="1259" xr:uid="{00000000-0005-0000-0000-0000EA040000}"/>
    <cellStyle name="Ç¥_시스템제조구매설치내역서(가인개보수)" xfId="1260" xr:uid="{00000000-0005-0000-0000-0000EB040000}"/>
    <cellStyle name="C￥_신태인배수장제진기" xfId="1261" xr:uid="{00000000-0005-0000-0000-0000EC040000}"/>
    <cellStyle name="Ç¥_안성지구TMTC내역091116(세부설계내역)" xfId="1262" xr:uid="{00000000-0005-0000-0000-0000ED040000}"/>
    <cellStyle name="C￥_옥포배수갑문설계11.26" xfId="1263" xr:uid="{00000000-0005-0000-0000-0000EE040000}"/>
    <cellStyle name="Ç¥_율북보완" xfId="1264" xr:uid="{00000000-0005-0000-0000-0000EF040000}"/>
    <cellStyle name="C￥_자동수위계 설계서(압력식30M)" xfId="1265" xr:uid="{00000000-0005-0000-0000-0000F0040000}"/>
    <cellStyle name="Ç¥_자동수위계 설계서(압력식30M)" xfId="1266" xr:uid="{00000000-0005-0000-0000-0000F1040000}"/>
    <cellStyle name="C￥_전도수문내역" xfId="1267" xr:uid="{00000000-0005-0000-0000-0000F2040000}"/>
    <cellStyle name="Ç¥_전도수문내역" xfId="1268" xr:uid="{00000000-0005-0000-0000-0000F3040000}"/>
    <cellStyle name="C￥_전도수문내역_1.1.(예천tmtc)중앙관리소_2010.11.15" xfId="1269" xr:uid="{00000000-0005-0000-0000-0000F4040000}"/>
    <cellStyle name="Ç¥_전도수문내역_1.1.(예천tmtc)중앙관리소_2010.11.15" xfId="1270" xr:uid="{00000000-0005-0000-0000-0000F5040000}"/>
    <cellStyle name="C￥_전도수문내역_내역(3.0x3.0)" xfId="1271" xr:uid="{00000000-0005-0000-0000-0000F6040000}"/>
    <cellStyle name="Ç¥_전도수문내역_내역(3.0x3.0)" xfId="1272" xr:uid="{00000000-0005-0000-0000-0000F7040000}"/>
    <cellStyle name="C￥_전도수문내역_내역(3.0x3.0)_1.1.(예천tmtc)중앙관리소_2010.11.15" xfId="1273" xr:uid="{00000000-0005-0000-0000-0000F8040000}"/>
    <cellStyle name="Ç¥_전도수문내역_내역(3.0x3.0)_1.1.(예천tmtc)중앙관리소_2010.11.15" xfId="1274" xr:uid="{00000000-0005-0000-0000-0000F9040000}"/>
    <cellStyle name="C￥_전도수문내역_배수문 내역(2.0x2.0)" xfId="1275" xr:uid="{00000000-0005-0000-0000-0000FA040000}"/>
    <cellStyle name="Ç¥_전도수문내역_배수문 내역(2.0x2.0)" xfId="1276" xr:uid="{00000000-0005-0000-0000-0000FB040000}"/>
    <cellStyle name="C￥_전도수문내역_배수문 내역(2.0x2.0)_1.1.(예천tmtc)중앙관리소_2010.11.15" xfId="1277" xr:uid="{00000000-0005-0000-0000-0000FC040000}"/>
    <cellStyle name="Ç¥_전도수문내역_배수문 내역(2.0x2.0)_1.1.(예천tmtc)중앙관리소_2010.11.15" xfId="1278" xr:uid="{00000000-0005-0000-0000-0000FD040000}"/>
    <cellStyle name="C￥_전도수문내역_배수문 내역(2.0x2.0,3.0x3.0)" xfId="1279" xr:uid="{00000000-0005-0000-0000-0000FE040000}"/>
    <cellStyle name="Ç¥_전도수문내역_배수문 내역(2.0x2.0,3.0x3.0)" xfId="1280" xr:uid="{00000000-0005-0000-0000-0000FF040000}"/>
    <cellStyle name="C￥_전도수문내역_배수문 내역(2.0x2.0,3.0x3.0)_1.1.(예천tmtc)중앙관리소_2010.11.15" xfId="1281" xr:uid="{00000000-0005-0000-0000-000000050000}"/>
    <cellStyle name="Ç¥_전도수문내역_배수문 내역(2.0x2.0,3.0x3.0)_1.1.(예천tmtc)중앙관리소_2010.11.15" xfId="1282" xr:uid="{00000000-0005-0000-0000-000001050000}"/>
    <cellStyle name="C￥_전도수문내역_배수문 내역(3.0x3.0)" xfId="1283" xr:uid="{00000000-0005-0000-0000-000002050000}"/>
    <cellStyle name="Ç¥_전도수문내역_배수문 내역(3.0x3.0)" xfId="1284" xr:uid="{00000000-0005-0000-0000-000003050000}"/>
    <cellStyle name="C￥_전도수문내역_배수문 내역(3.0x3.0)_1.1.(예천tmtc)중앙관리소_2010.11.15" xfId="1285" xr:uid="{00000000-0005-0000-0000-000004050000}"/>
    <cellStyle name="Ç¥_전도수문내역_배수문 내역(3.0x3.0)_1.1.(예천tmtc)중앙관리소_2010.11.15" xfId="1286" xr:uid="{00000000-0005-0000-0000-000005050000}"/>
    <cellStyle name="C￥_전북도본부_무진장지사_SW사업비" xfId="1287" xr:uid="{00000000-0005-0000-0000-000006050000}"/>
    <cellStyle name="Ç¥_전북도본부_무진장지사_SW사업비" xfId="1288" xr:uid="{00000000-0005-0000-0000-000007050000}"/>
    <cellStyle name="C￥_전체분" xfId="1289" xr:uid="{00000000-0005-0000-0000-000008050000}"/>
    <cellStyle name="Ç¥_접지양수장내역서" xfId="1290" xr:uid="{00000000-0005-0000-0000-000009050000}"/>
    <cellStyle name="C￥_정재1차-평지지구 내역서" xfId="1291" xr:uid="{00000000-0005-0000-0000-00000A050000}"/>
    <cellStyle name="Ç¥_정재1차-평지지구 내역서" xfId="1292" xr:uid="{00000000-0005-0000-0000-00000B050000}"/>
    <cellStyle name="C￥_제1,2호제수문기계공사비(광활3_개보수)" xfId="1293" xr:uid="{00000000-0005-0000-0000-00000C050000}"/>
    <cellStyle name="Ç¥_제1,2호제수문기계공사비(광활3_개보수)" xfId="1294" xr:uid="{00000000-0005-0000-0000-00000D050000}"/>
    <cellStyle name="C￥_제1,2호제수문기계공사비(광활3_개보수)_1차-원본)평지지구 전기공사 내역서(수위계4개소)" xfId="1295" xr:uid="{00000000-0005-0000-0000-00000E050000}"/>
    <cellStyle name="Ç¥_제1,2호제수문기계공사비(광활3_개보수)_1차-원본)평지지구 전기공사 내역서(수위계4개소)" xfId="1296" xr:uid="{00000000-0005-0000-0000-00000F050000}"/>
    <cellStyle name="C￥_제1,2호제수문기계공사비(광활3_개보수)_시스템공사(하기양수장'1009)" xfId="1297" xr:uid="{00000000-0005-0000-0000-000010050000}"/>
    <cellStyle name="Ç¥_제1,2호제수문기계공사비(광활3_개보수)_시스템공사(하기양수장'1009)" xfId="1298" xr:uid="{00000000-0005-0000-0000-000011050000}"/>
    <cellStyle name="C￥_제1,2호제수문기계공사비(광활3_개보수)_시스템공사(한림양-'1005)" xfId="1299" xr:uid="{00000000-0005-0000-0000-000012050000}"/>
    <cellStyle name="Ç¥_제1,2호제수문기계공사비(광활3_개보수)_시스템공사(한림양-'1005)" xfId="1300" xr:uid="{00000000-0005-0000-0000-000013050000}"/>
    <cellStyle name="C￥_제1,2호제수문기계공사비(광활3_개보수)_정재1차-평지지구 내역서" xfId="1301" xr:uid="{00000000-0005-0000-0000-000014050000}"/>
    <cellStyle name="Ç¥_제1,2호제수문기계공사비(광활3_개보수)_정재1차-평지지구 내역서" xfId="1302" xr:uid="{00000000-0005-0000-0000-000015050000}"/>
    <cellStyle name="C￥_취수탑레이다30m(09관급)090801" xfId="1303" xr:uid="{00000000-0005-0000-0000-000016050000}"/>
    <cellStyle name="Ç¥_취수탑레이다30m(09관급)090801" xfId="1304" xr:uid="{00000000-0005-0000-0000-000017050000}"/>
    <cellStyle name="C￥_풍산공동관리사단가보완(1)" xfId="1305" xr:uid="{00000000-0005-0000-0000-000018050000}"/>
    <cellStyle name="C￥AØ_  A¾  CO  " xfId="1306" xr:uid="{00000000-0005-0000-0000-000019050000}"/>
    <cellStyle name="Ç¥ÁØ_¸ðÇü¸·" xfId="1307" xr:uid="{00000000-0005-0000-0000-00001A050000}"/>
    <cellStyle name="C￥AØ_¿μ¾÷CoE² " xfId="1308" xr:uid="{00000000-0005-0000-0000-00001B050000}"/>
    <cellStyle name="Ç¥ÁØ_±â¼ú°ËÅä" xfId="1309" xr:uid="{00000000-0005-0000-0000-00001C050000}"/>
    <cellStyle name="C￥AØ_≫c¾÷ºIº° AN°e " xfId="1310" xr:uid="{00000000-0005-0000-0000-00001D050000}"/>
    <cellStyle name="Ç¥ÁØ_°­´ç (2)" xfId="1311" xr:uid="{00000000-0005-0000-0000-00001E050000}"/>
    <cellStyle name="C￥AØ_°­´c (2)_광명견적대비1010" xfId="1312" xr:uid="{00000000-0005-0000-0000-00001F050000}"/>
    <cellStyle name="Ç¥ÁØ_°­´ç (2)_광명견적대비1010" xfId="1313" xr:uid="{00000000-0005-0000-0000-000020050000}"/>
    <cellStyle name="C￥AØ_°­´c (2)_광명관급" xfId="1314" xr:uid="{00000000-0005-0000-0000-000021050000}"/>
    <cellStyle name="Ç¥ÁØ_°­´ç (2)_광명관급" xfId="1315" xr:uid="{00000000-0005-0000-0000-000022050000}"/>
    <cellStyle name="C￥AØ_°­´c (2)_금광" xfId="1316" xr:uid="{00000000-0005-0000-0000-000023050000}"/>
    <cellStyle name="Ç¥ÁØ_°­´ç (2)_금광" xfId="1317" xr:uid="{00000000-0005-0000-0000-000024050000}"/>
    <cellStyle name="C￥AØ_°­´c (2)_삼사" xfId="1318" xr:uid="{00000000-0005-0000-0000-000025050000}"/>
    <cellStyle name="Ç¥ÁØ_°­´ç (2)_삼사" xfId="1319" xr:uid="{00000000-0005-0000-0000-000026050000}"/>
    <cellStyle name="C￥AØ_¾c½A " xfId="1320" xr:uid="{00000000-0005-0000-0000-000027050000}"/>
    <cellStyle name="Ç¥ÁØ_5-1±¤°í " xfId="1321" xr:uid="{00000000-0005-0000-0000-000028050000}"/>
    <cellStyle name="C￥AØ_AN°y(1.25) " xfId="1322" xr:uid="{00000000-0005-0000-0000-000029050000}"/>
    <cellStyle name="Ç¥ÁØ_Áý°èÇ¥(2¿ù) " xfId="1323" xr:uid="{00000000-0005-0000-0000-00002A050000}"/>
    <cellStyle name="C￥AØ_PERSONAL" xfId="1324" xr:uid="{00000000-0005-0000-0000-00002B050000}"/>
    <cellStyle name="Calc Currency (0)" xfId="1325" xr:uid="{00000000-0005-0000-0000-00002C050000}"/>
    <cellStyle name="Calc Currency (2)" xfId="1326" xr:uid="{00000000-0005-0000-0000-00002D050000}"/>
    <cellStyle name="Calc Percent (0)" xfId="1327" xr:uid="{00000000-0005-0000-0000-00002E050000}"/>
    <cellStyle name="Calc Percent (1)" xfId="1328" xr:uid="{00000000-0005-0000-0000-00002F050000}"/>
    <cellStyle name="Calc Percent (2)" xfId="1329" xr:uid="{00000000-0005-0000-0000-000030050000}"/>
    <cellStyle name="Calc Units (0)" xfId="1330" xr:uid="{00000000-0005-0000-0000-000031050000}"/>
    <cellStyle name="Calc Units (1)" xfId="1331" xr:uid="{00000000-0005-0000-0000-000032050000}"/>
    <cellStyle name="Calc Units (2)" xfId="1332" xr:uid="{00000000-0005-0000-0000-000033050000}"/>
    <cellStyle name="category" xfId="1333" xr:uid="{00000000-0005-0000-0000-000034050000}"/>
    <cellStyle name="CIAIÆU¸μAⓒ" xfId="1334" xr:uid="{00000000-0005-0000-0000-000035050000}"/>
    <cellStyle name="Ⓒo" xfId="1335" xr:uid="{00000000-0005-0000-0000-000036050000}"/>
    <cellStyle name="Çõ»ê" xfId="1336" xr:uid="{00000000-0005-0000-0000-000037050000}"/>
    <cellStyle name="Co≫" xfId="1337" xr:uid="{00000000-0005-0000-0000-000038050000}"/>
    <cellStyle name="ⓒoe" xfId="1338" xr:uid="{00000000-0005-0000-0000-000039050000}"/>
    <cellStyle name="ColHdr" xfId="1339" xr:uid="{00000000-0005-0000-0000-00003A050000}"/>
    <cellStyle name="Column Heading" xfId="1340" xr:uid="{00000000-0005-0000-0000-00003B050000}"/>
    <cellStyle name="Column Headings" xfId="1341" xr:uid="{00000000-0005-0000-0000-00003C050000}"/>
    <cellStyle name="columns_array" xfId="1342" xr:uid="{00000000-0005-0000-0000-00003D050000}"/>
    <cellStyle name="Comma" xfId="1343" xr:uid="{00000000-0005-0000-0000-00003E050000}"/>
    <cellStyle name="Comma [0]" xfId="1344" xr:uid="{00000000-0005-0000-0000-00003F050000}"/>
    <cellStyle name="Comma [0] 2" xfId="1345" xr:uid="{00000000-0005-0000-0000-000040050000}"/>
    <cellStyle name="Comma [00]" xfId="1346" xr:uid="{00000000-0005-0000-0000-000041050000}"/>
    <cellStyle name="Comma 10" xfId="1347" xr:uid="{00000000-0005-0000-0000-000042050000}"/>
    <cellStyle name="Comma 11" xfId="1348" xr:uid="{00000000-0005-0000-0000-000043050000}"/>
    <cellStyle name="Comma 12" xfId="1349" xr:uid="{00000000-0005-0000-0000-000044050000}"/>
    <cellStyle name="Comma 13" xfId="1350" xr:uid="{00000000-0005-0000-0000-000045050000}"/>
    <cellStyle name="Comma 14" xfId="1351" xr:uid="{00000000-0005-0000-0000-000046050000}"/>
    <cellStyle name="Comma 15" xfId="1352" xr:uid="{00000000-0005-0000-0000-000047050000}"/>
    <cellStyle name="Comma 16" xfId="1353" xr:uid="{00000000-0005-0000-0000-000048050000}"/>
    <cellStyle name="Comma 17" xfId="1354" xr:uid="{00000000-0005-0000-0000-000049050000}"/>
    <cellStyle name="Comma 18" xfId="1355" xr:uid="{00000000-0005-0000-0000-00004A050000}"/>
    <cellStyle name="Comma 19" xfId="1356" xr:uid="{00000000-0005-0000-0000-00004B050000}"/>
    <cellStyle name="Comma 2" xfId="1357" xr:uid="{00000000-0005-0000-0000-00004C050000}"/>
    <cellStyle name="Comma 20" xfId="1358" xr:uid="{00000000-0005-0000-0000-00004D050000}"/>
    <cellStyle name="Comma 21" xfId="1359" xr:uid="{00000000-0005-0000-0000-00004E050000}"/>
    <cellStyle name="Comma 22" xfId="1360" xr:uid="{00000000-0005-0000-0000-00004F050000}"/>
    <cellStyle name="Comma 23" xfId="1361" xr:uid="{00000000-0005-0000-0000-000050050000}"/>
    <cellStyle name="Comma 3" xfId="1362" xr:uid="{00000000-0005-0000-0000-000051050000}"/>
    <cellStyle name="Comma 4" xfId="1363" xr:uid="{00000000-0005-0000-0000-000052050000}"/>
    <cellStyle name="Comma 5" xfId="1364" xr:uid="{00000000-0005-0000-0000-000053050000}"/>
    <cellStyle name="Comma 6" xfId="1365" xr:uid="{00000000-0005-0000-0000-000054050000}"/>
    <cellStyle name="Comma 7" xfId="1366" xr:uid="{00000000-0005-0000-0000-000055050000}"/>
    <cellStyle name="Comma 8" xfId="1367" xr:uid="{00000000-0005-0000-0000-000056050000}"/>
    <cellStyle name="Comma 9" xfId="1368" xr:uid="{00000000-0005-0000-0000-000057050000}"/>
    <cellStyle name="comma zerodec" xfId="1369" xr:uid="{00000000-0005-0000-0000-000058050000}"/>
    <cellStyle name="Comma_ SG&amp;A Bridge" xfId="1370" xr:uid="{00000000-0005-0000-0000-000059050000}"/>
    <cellStyle name="Comma0" xfId="1371" xr:uid="{00000000-0005-0000-0000-00005A050000}"/>
    <cellStyle name="Comma0 2" xfId="1372" xr:uid="{00000000-0005-0000-0000-00005B050000}"/>
    <cellStyle name="Company Info" xfId="1373" xr:uid="{00000000-0005-0000-0000-00005C050000}"/>
    <cellStyle name="Contents Heading 1" xfId="1374" xr:uid="{00000000-0005-0000-0000-00005D050000}"/>
    <cellStyle name="Contents Heading 2" xfId="1375" xr:uid="{00000000-0005-0000-0000-00005E050000}"/>
    <cellStyle name="Contents Heading 3" xfId="1376" xr:uid="{00000000-0005-0000-0000-00005F050000}"/>
    <cellStyle name="Copied" xfId="1377" xr:uid="{00000000-0005-0000-0000-000060050000}"/>
    <cellStyle name="CoverHeadline1" xfId="1378" xr:uid="{00000000-0005-0000-0000-000061050000}"/>
    <cellStyle name="Curr" xfId="1379" xr:uid="{00000000-0005-0000-0000-000062050000}"/>
    <cellStyle name="Curren?_x0012_퐀_x0017_?" xfId="1380" xr:uid="{00000000-0005-0000-0000-000063050000}"/>
    <cellStyle name="Currency" xfId="1381" xr:uid="{00000000-0005-0000-0000-000064050000}"/>
    <cellStyle name="Currency [0]" xfId="1382" xr:uid="{00000000-0005-0000-0000-000065050000}"/>
    <cellStyle name="Currency [0] 2" xfId="1383" xr:uid="{00000000-0005-0000-0000-000066050000}"/>
    <cellStyle name="Currency [0] K" xfId="1384" xr:uid="{00000000-0005-0000-0000-000067050000}"/>
    <cellStyle name="Currency [0]_ SG&amp;A Bridge " xfId="1385" xr:uid="{00000000-0005-0000-0000-000068050000}"/>
    <cellStyle name="Currency [00]" xfId="1386" xr:uid="{00000000-0005-0000-0000-000069050000}"/>
    <cellStyle name="Currency 10" xfId="1387" xr:uid="{00000000-0005-0000-0000-00006A050000}"/>
    <cellStyle name="Currency 11" xfId="1388" xr:uid="{00000000-0005-0000-0000-00006B050000}"/>
    <cellStyle name="Currency 12" xfId="1389" xr:uid="{00000000-0005-0000-0000-00006C050000}"/>
    <cellStyle name="Currency 13" xfId="1390" xr:uid="{00000000-0005-0000-0000-00006D050000}"/>
    <cellStyle name="Currency 14" xfId="1391" xr:uid="{00000000-0005-0000-0000-00006E050000}"/>
    <cellStyle name="Currency 15" xfId="1392" xr:uid="{00000000-0005-0000-0000-00006F050000}"/>
    <cellStyle name="Currency 16" xfId="1393" xr:uid="{00000000-0005-0000-0000-000070050000}"/>
    <cellStyle name="Currency 17" xfId="1394" xr:uid="{00000000-0005-0000-0000-000071050000}"/>
    <cellStyle name="Currency 18" xfId="1395" xr:uid="{00000000-0005-0000-0000-000072050000}"/>
    <cellStyle name="Currency 19" xfId="1396" xr:uid="{00000000-0005-0000-0000-000073050000}"/>
    <cellStyle name="Currency 2" xfId="1397" xr:uid="{00000000-0005-0000-0000-000074050000}"/>
    <cellStyle name="Currency 20" xfId="1398" xr:uid="{00000000-0005-0000-0000-000075050000}"/>
    <cellStyle name="Currency 21" xfId="1399" xr:uid="{00000000-0005-0000-0000-000076050000}"/>
    <cellStyle name="Currency 22" xfId="1400" xr:uid="{00000000-0005-0000-0000-000077050000}"/>
    <cellStyle name="Currency 23" xfId="1401" xr:uid="{00000000-0005-0000-0000-000078050000}"/>
    <cellStyle name="Currency 3" xfId="1402" xr:uid="{00000000-0005-0000-0000-000079050000}"/>
    <cellStyle name="Currency 4" xfId="1403" xr:uid="{00000000-0005-0000-0000-00007A050000}"/>
    <cellStyle name="Currency 5" xfId="1404" xr:uid="{00000000-0005-0000-0000-00007B050000}"/>
    <cellStyle name="Currency 6" xfId="1405" xr:uid="{00000000-0005-0000-0000-00007C050000}"/>
    <cellStyle name="Currency 7" xfId="1406" xr:uid="{00000000-0005-0000-0000-00007D050000}"/>
    <cellStyle name="Currency 8" xfId="1407" xr:uid="{00000000-0005-0000-0000-00007E050000}"/>
    <cellStyle name="Currency 9" xfId="1408" xr:uid="{00000000-0005-0000-0000-00007F050000}"/>
    <cellStyle name="currency-$_표지 " xfId="1409" xr:uid="{00000000-0005-0000-0000-000080050000}"/>
    <cellStyle name="Currency_ SG&amp;A Bridge " xfId="1410" xr:uid="{00000000-0005-0000-0000-000081050000}"/>
    <cellStyle name="Currency0" xfId="1411" xr:uid="{00000000-0005-0000-0000-000082050000}"/>
    <cellStyle name="Currency0 2" xfId="1412" xr:uid="{00000000-0005-0000-0000-000083050000}"/>
    <cellStyle name="Currency1" xfId="1413" xr:uid="{00000000-0005-0000-0000-000084050000}"/>
    <cellStyle name="Currency1 2" xfId="1414" xr:uid="{00000000-0005-0000-0000-000085050000}"/>
    <cellStyle name="Data" xfId="1415" xr:uid="{00000000-0005-0000-0000-000086050000}"/>
    <cellStyle name="Date" xfId="1416" xr:uid="{00000000-0005-0000-0000-000087050000}"/>
    <cellStyle name="Date 2" xfId="1417" xr:uid="{00000000-0005-0000-0000-000088050000}"/>
    <cellStyle name="Date Short" xfId="1418" xr:uid="{00000000-0005-0000-0000-000089050000}"/>
    <cellStyle name="Date_(제공-6)030704-Rater 기능 Consolidation" xfId="1419" xr:uid="{00000000-0005-0000-0000-00008A050000}"/>
    <cellStyle name="DD" xfId="1420" xr:uid="{00000000-0005-0000-0000-00008B050000}"/>
    <cellStyle name="Dezimal [0]_laroux" xfId="1421" xr:uid="{00000000-0005-0000-0000-00008C050000}"/>
    <cellStyle name="Dezimal_laroux" xfId="1422" xr:uid="{00000000-0005-0000-0000-00008D050000}"/>
    <cellStyle name="Display" xfId="1423" xr:uid="{00000000-0005-0000-0000-00008E050000}"/>
    <cellStyle name="Display Price" xfId="1424" xr:uid="{00000000-0005-0000-0000-00008F050000}"/>
    <cellStyle name="Dollar (zero dec)" xfId="1425" xr:uid="{00000000-0005-0000-0000-000090050000}"/>
    <cellStyle name="E­æo±" xfId="1426" xr:uid="{00000000-0005-0000-0000-000091050000}"/>
    <cellStyle name="E­æo±a" xfId="1427" xr:uid="{00000000-0005-0000-0000-000092050000}"/>
    <cellStyle name="È­æó±âè£" xfId="1428" xr:uid="{00000000-0005-0000-0000-000093050000}"/>
    <cellStyle name="È­æó±âè£0" xfId="1429" xr:uid="{00000000-0005-0000-0000-000094050000}"/>
    <cellStyle name="Enter Currency (0)" xfId="1430" xr:uid="{00000000-0005-0000-0000-000095050000}"/>
    <cellStyle name="Enter Currency (2)" xfId="1431" xr:uid="{00000000-0005-0000-0000-000096050000}"/>
    <cellStyle name="Enter Units (0)" xfId="1432" xr:uid="{00000000-0005-0000-0000-000097050000}"/>
    <cellStyle name="Enter Units (1)" xfId="1433" xr:uid="{00000000-0005-0000-0000-000098050000}"/>
    <cellStyle name="Enter Units (2)" xfId="1434" xr:uid="{00000000-0005-0000-0000-000099050000}"/>
    <cellStyle name="Entered" xfId="1435" xr:uid="{00000000-0005-0000-0000-00009A050000}"/>
    <cellStyle name="Euro" xfId="1436" xr:uid="{00000000-0005-0000-0000-00009B050000}"/>
    <cellStyle name="F2" xfId="1437" xr:uid="{00000000-0005-0000-0000-00009C050000}"/>
    <cellStyle name="F2 2" xfId="1438" xr:uid="{00000000-0005-0000-0000-00009D050000}"/>
    <cellStyle name="F3" xfId="1439" xr:uid="{00000000-0005-0000-0000-00009E050000}"/>
    <cellStyle name="F3 2" xfId="1440" xr:uid="{00000000-0005-0000-0000-00009F050000}"/>
    <cellStyle name="F4" xfId="1441" xr:uid="{00000000-0005-0000-0000-0000A0050000}"/>
    <cellStyle name="F4 2" xfId="1442" xr:uid="{00000000-0005-0000-0000-0000A1050000}"/>
    <cellStyle name="F5" xfId="1443" xr:uid="{00000000-0005-0000-0000-0000A2050000}"/>
    <cellStyle name="F5 2" xfId="1444" xr:uid="{00000000-0005-0000-0000-0000A3050000}"/>
    <cellStyle name="F6" xfId="1445" xr:uid="{00000000-0005-0000-0000-0000A4050000}"/>
    <cellStyle name="F6 2" xfId="1446" xr:uid="{00000000-0005-0000-0000-0000A5050000}"/>
    <cellStyle name="F7" xfId="1447" xr:uid="{00000000-0005-0000-0000-0000A6050000}"/>
    <cellStyle name="F7 2" xfId="1448" xr:uid="{00000000-0005-0000-0000-0000A7050000}"/>
    <cellStyle name="F8" xfId="1449" xr:uid="{00000000-0005-0000-0000-0000A8050000}"/>
    <cellStyle name="F8 2" xfId="1450" xr:uid="{00000000-0005-0000-0000-0000A9050000}"/>
    <cellStyle name="FinePrint" xfId="1451" xr:uid="{00000000-0005-0000-0000-0000AA050000}"/>
    <cellStyle name="Fixed" xfId="1452" xr:uid="{00000000-0005-0000-0000-0000AB050000}"/>
    <cellStyle name="Fixed 2" xfId="1453" xr:uid="{00000000-0005-0000-0000-0000AC050000}"/>
    <cellStyle name="Followed Hyperlink" xfId="1454" xr:uid="{00000000-0005-0000-0000-0000AD050000}"/>
    <cellStyle name="Grey" xfId="1455" xr:uid="{00000000-0005-0000-0000-0000AE050000}"/>
    <cellStyle name="H1" xfId="1456" xr:uid="{00000000-0005-0000-0000-0000AF050000}"/>
    <cellStyle name="H2" xfId="1457" xr:uid="{00000000-0005-0000-0000-0000B0050000}"/>
    <cellStyle name="head" xfId="1458" xr:uid="{00000000-0005-0000-0000-0000B1050000}"/>
    <cellStyle name="head 1" xfId="1459" xr:uid="{00000000-0005-0000-0000-0000B2050000}"/>
    <cellStyle name="head 1-1" xfId="1460" xr:uid="{00000000-0005-0000-0000-0000B3050000}"/>
    <cellStyle name="HEADER" xfId="1461" xr:uid="{00000000-0005-0000-0000-0000B4050000}"/>
    <cellStyle name="Header - Style1" xfId="1462" xr:uid="{00000000-0005-0000-0000-0000B5050000}"/>
    <cellStyle name="Header1" xfId="1463" xr:uid="{00000000-0005-0000-0000-0000B6050000}"/>
    <cellStyle name="Header2" xfId="1464" xr:uid="{00000000-0005-0000-0000-0000B7050000}"/>
    <cellStyle name="Heading" xfId="1465" xr:uid="{00000000-0005-0000-0000-0000B8050000}"/>
    <cellStyle name="Heading 1" xfId="1466" xr:uid="{00000000-0005-0000-0000-0000B9050000}"/>
    <cellStyle name="Heading 1 2" xfId="1467" xr:uid="{00000000-0005-0000-0000-0000BA050000}"/>
    <cellStyle name="Heading 2" xfId="1468" xr:uid="{00000000-0005-0000-0000-0000BB050000}"/>
    <cellStyle name="Heading 2 2" xfId="1469" xr:uid="{00000000-0005-0000-0000-0000BC050000}"/>
    <cellStyle name="Heading 3" xfId="1470" xr:uid="{00000000-0005-0000-0000-0000BD050000}"/>
    <cellStyle name="Heading1" xfId="1471" xr:uid="{00000000-0005-0000-0000-0000BE050000}"/>
    <cellStyle name="Heading1 2" xfId="1472" xr:uid="{00000000-0005-0000-0000-0000BF050000}"/>
    <cellStyle name="Heading2" xfId="1473" xr:uid="{00000000-0005-0000-0000-0000C0050000}"/>
    <cellStyle name="Heading2 2" xfId="1474" xr:uid="{00000000-0005-0000-0000-0000C1050000}"/>
    <cellStyle name="Heading2Divider" xfId="1475" xr:uid="{00000000-0005-0000-0000-0000C2050000}"/>
    <cellStyle name="Helv8_PFD4.XLS" xfId="1476" xr:uid="{00000000-0005-0000-0000-0000C3050000}"/>
    <cellStyle name="Hyperlink" xfId="1477" xr:uid="{00000000-0005-0000-0000-0000C4050000}"/>
    <cellStyle name="INPUT" xfId="1478" xr:uid="{00000000-0005-0000-0000-0000C5050000}"/>
    <cellStyle name="Input [yellow]" xfId="1479" xr:uid="{00000000-0005-0000-0000-0000C6050000}"/>
    <cellStyle name="Input Price" xfId="1480" xr:uid="{00000000-0005-0000-0000-0000C7050000}"/>
    <cellStyle name="Input Quantity" xfId="1481" xr:uid="{00000000-0005-0000-0000-0000C8050000}"/>
    <cellStyle name="Input Single Cell" xfId="1482" xr:uid="{00000000-0005-0000-0000-0000C9050000}"/>
    <cellStyle name="Input_수문내역(3.0x3.0)" xfId="1483" xr:uid="{00000000-0005-0000-0000-0000CA050000}"/>
    <cellStyle name="InputBodyCurr" xfId="1484" xr:uid="{00000000-0005-0000-0000-0000CB050000}"/>
    <cellStyle name="InputBodyDate" xfId="1485" xr:uid="{00000000-0005-0000-0000-0000CC050000}"/>
    <cellStyle name="InputBodyText" xfId="1486" xr:uid="{00000000-0005-0000-0000-0000CD050000}"/>
    <cellStyle name="InputColor" xfId="1487" xr:uid="{00000000-0005-0000-0000-0000CE050000}"/>
    <cellStyle name="Item" xfId="1488" xr:uid="{00000000-0005-0000-0000-0000CF050000}"/>
    <cellStyle name="Item Input" xfId="1489" xr:uid="{00000000-0005-0000-0000-0000D0050000}"/>
    <cellStyle name="Item Text" xfId="1490" xr:uid="{00000000-0005-0000-0000-0000D1050000}"/>
    <cellStyle name="L`" xfId="1491" xr:uid="{00000000-0005-0000-0000-0000D2050000}"/>
    <cellStyle name="Link Currency (0)" xfId="1492" xr:uid="{00000000-0005-0000-0000-0000D3050000}"/>
    <cellStyle name="Link Currency (2)" xfId="1493" xr:uid="{00000000-0005-0000-0000-0000D4050000}"/>
    <cellStyle name="Link Units (0)" xfId="1494" xr:uid="{00000000-0005-0000-0000-0000D5050000}"/>
    <cellStyle name="Link Units (1)" xfId="1495" xr:uid="{00000000-0005-0000-0000-0000D6050000}"/>
    <cellStyle name="Link Units (2)" xfId="1496" xr:uid="{00000000-0005-0000-0000-0000D7050000}"/>
    <cellStyle name="Milliers [0]_Arabian Spec" xfId="1497" xr:uid="{00000000-0005-0000-0000-0000D8050000}"/>
    <cellStyle name="Milliers_Arabian Spec" xfId="1498" xr:uid="{00000000-0005-0000-0000-0000D9050000}"/>
    <cellStyle name="Model" xfId="1499" xr:uid="{00000000-0005-0000-0000-0000DA050000}"/>
    <cellStyle name="Mon?aire [0]_Arabian Spec" xfId="1500" xr:uid="{00000000-0005-0000-0000-0000DB050000}"/>
    <cellStyle name="Mon?aire_Arabian Spec" xfId="1501" xr:uid="{00000000-0005-0000-0000-0000DC050000}"/>
    <cellStyle name="MS Proofing Tools" xfId="1502" xr:uid="{00000000-0005-0000-0000-0000DD050000}"/>
    <cellStyle name="no dec" xfId="1503" xr:uid="{00000000-0005-0000-0000-0000DE050000}"/>
    <cellStyle name="nohs" xfId="1504" xr:uid="{00000000-0005-0000-0000-0000DF050000}"/>
    <cellStyle name="normal" xfId="1505" xr:uid="{00000000-0005-0000-0000-0000E0050000}"/>
    <cellStyle name="Normal - Style1" xfId="1506" xr:uid="{00000000-0005-0000-0000-0000E1050000}"/>
    <cellStyle name="Normal - Style2" xfId="1507" xr:uid="{00000000-0005-0000-0000-0000E2050000}"/>
    <cellStyle name="Normal - Style3" xfId="1508" xr:uid="{00000000-0005-0000-0000-0000E3050000}"/>
    <cellStyle name="Normal - Style4" xfId="1509" xr:uid="{00000000-0005-0000-0000-0000E4050000}"/>
    <cellStyle name="Normal - Style5" xfId="1510" xr:uid="{00000000-0005-0000-0000-0000E5050000}"/>
    <cellStyle name="Normal - Style6" xfId="1511" xr:uid="{00000000-0005-0000-0000-0000E6050000}"/>
    <cellStyle name="Normal - Style7" xfId="1512" xr:uid="{00000000-0005-0000-0000-0000E7050000}"/>
    <cellStyle name="Normal - Style8" xfId="1513" xr:uid="{00000000-0005-0000-0000-0000E8050000}"/>
    <cellStyle name="Normal - 유형1" xfId="1514" xr:uid="{00000000-0005-0000-0000-0000E9050000}"/>
    <cellStyle name="Normal_ SG&amp;A Bridge " xfId="1515" xr:uid="{00000000-0005-0000-0000-0000EA050000}"/>
    <cellStyle name="Obsolete" xfId="1516" xr:uid="{00000000-0005-0000-0000-0000EB050000}"/>
    <cellStyle name="Œ…?æ맖?e [0.00]_laroux" xfId="1517" xr:uid="{00000000-0005-0000-0000-0000EC050000}"/>
    <cellStyle name="Œ…?æ맖?e_laroux" xfId="1518" xr:uid="{00000000-0005-0000-0000-0000ED050000}"/>
    <cellStyle name="Œ…‹æØ‚è [0.00]_laroux" xfId="1519" xr:uid="{00000000-0005-0000-0000-0000EE050000}"/>
    <cellStyle name="Œ…‹æØ‚è_laroux" xfId="1520" xr:uid="{00000000-0005-0000-0000-0000EF050000}"/>
    <cellStyle name="oft Excel]_x000d__x000a_Comment=The open=/f lines load custom functions into the Paste Function list._x000d__x000a_Maximized=3_x000d__x000a_AutoFormat=" xfId="1521" xr:uid="{00000000-0005-0000-0000-0000F0050000}"/>
    <cellStyle name="One-Decimal" xfId="1522" xr:uid="{00000000-0005-0000-0000-0000F1050000}"/>
    <cellStyle name="OUTPUT" xfId="1523" xr:uid="{00000000-0005-0000-0000-0000F2050000}"/>
    <cellStyle name="Output Single Cell" xfId="1524" xr:uid="{00000000-0005-0000-0000-0000F3050000}"/>
    <cellStyle name="Package Size" xfId="1525" xr:uid="{00000000-0005-0000-0000-0000F4050000}"/>
    <cellStyle name="Percent" xfId="1526" xr:uid="{00000000-0005-0000-0000-0000F5050000}"/>
    <cellStyle name="Percent [0]" xfId="1527" xr:uid="{00000000-0005-0000-0000-0000F6050000}"/>
    <cellStyle name="Percent [00]" xfId="1528" xr:uid="{00000000-0005-0000-0000-0000F7050000}"/>
    <cellStyle name="Percent [2]" xfId="1529" xr:uid="{00000000-0005-0000-0000-0000F8050000}"/>
    <cellStyle name="Percent 10" xfId="1530" xr:uid="{00000000-0005-0000-0000-0000F9050000}"/>
    <cellStyle name="Percent 11" xfId="1531" xr:uid="{00000000-0005-0000-0000-0000FA050000}"/>
    <cellStyle name="Percent 12" xfId="1532" xr:uid="{00000000-0005-0000-0000-0000FB050000}"/>
    <cellStyle name="Percent 13" xfId="1533" xr:uid="{00000000-0005-0000-0000-0000FC050000}"/>
    <cellStyle name="Percent 14" xfId="1534" xr:uid="{00000000-0005-0000-0000-0000FD050000}"/>
    <cellStyle name="Percent 15" xfId="1535" xr:uid="{00000000-0005-0000-0000-0000FE050000}"/>
    <cellStyle name="Percent 16" xfId="1536" xr:uid="{00000000-0005-0000-0000-0000FF050000}"/>
    <cellStyle name="Percent 17" xfId="1537" xr:uid="{00000000-0005-0000-0000-000000060000}"/>
    <cellStyle name="Percent 18" xfId="1538" xr:uid="{00000000-0005-0000-0000-000001060000}"/>
    <cellStyle name="Percent 19" xfId="1539" xr:uid="{00000000-0005-0000-0000-000002060000}"/>
    <cellStyle name="Percent 2" xfId="1540" xr:uid="{00000000-0005-0000-0000-000003060000}"/>
    <cellStyle name="Percent 20" xfId="1541" xr:uid="{00000000-0005-0000-0000-000004060000}"/>
    <cellStyle name="Percent 21" xfId="1542" xr:uid="{00000000-0005-0000-0000-000005060000}"/>
    <cellStyle name="Percent 22" xfId="1543" xr:uid="{00000000-0005-0000-0000-000006060000}"/>
    <cellStyle name="Percent 23" xfId="1544" xr:uid="{00000000-0005-0000-0000-000007060000}"/>
    <cellStyle name="Percent 3" xfId="1545" xr:uid="{00000000-0005-0000-0000-000008060000}"/>
    <cellStyle name="Percent 4" xfId="1546" xr:uid="{00000000-0005-0000-0000-000009060000}"/>
    <cellStyle name="Percent 5" xfId="1547" xr:uid="{00000000-0005-0000-0000-00000A060000}"/>
    <cellStyle name="Percent 6" xfId="1548" xr:uid="{00000000-0005-0000-0000-00000B060000}"/>
    <cellStyle name="Percent 7" xfId="1549" xr:uid="{00000000-0005-0000-0000-00000C060000}"/>
    <cellStyle name="Percent 8" xfId="1550" xr:uid="{00000000-0005-0000-0000-00000D060000}"/>
    <cellStyle name="Percent 9" xfId="1551" xr:uid="{00000000-0005-0000-0000-00000E060000}"/>
    <cellStyle name="Percent_#6 Temps &amp; Contractors" xfId="1552" xr:uid="{00000000-0005-0000-0000-00000F060000}"/>
    <cellStyle name="prcgd_sannet 6100 and 7100_dht" xfId="1553" xr:uid="{00000000-0005-0000-0000-000010060000}"/>
    <cellStyle name="PrePop Currency (0)" xfId="1554" xr:uid="{00000000-0005-0000-0000-000011060000}"/>
    <cellStyle name="PrePop Currency (2)" xfId="1555" xr:uid="{00000000-0005-0000-0000-000012060000}"/>
    <cellStyle name="PrePop Units (0)" xfId="1556" xr:uid="{00000000-0005-0000-0000-000013060000}"/>
    <cellStyle name="PrePop Units (1)" xfId="1557" xr:uid="{00000000-0005-0000-0000-000014060000}"/>
    <cellStyle name="PrePop Units (2)" xfId="1558" xr:uid="{00000000-0005-0000-0000-000015060000}"/>
    <cellStyle name="Print Heading" xfId="1559" xr:uid="{00000000-0005-0000-0000-000016060000}"/>
    <cellStyle name="Q값(소수점,3)" xfId="1560" xr:uid="{00000000-0005-0000-0000-000017060000}"/>
    <cellStyle name="Recipe" xfId="1561" xr:uid="{00000000-0005-0000-0000-000018060000}"/>
    <cellStyle name="Recipe Heading" xfId="1562" xr:uid="{00000000-0005-0000-0000-000019060000}"/>
    <cellStyle name="Recipe_낙동강총괄" xfId="1563" xr:uid="{00000000-0005-0000-0000-00001A060000}"/>
    <cellStyle name="Released" xfId="1564" xr:uid="{00000000-0005-0000-0000-00001B060000}"/>
    <cellStyle name="Revenue" xfId="1565" xr:uid="{00000000-0005-0000-0000-00001C060000}"/>
    <cellStyle name="RevList" xfId="1566" xr:uid="{00000000-0005-0000-0000-00001D060000}"/>
    <cellStyle name="RptTitle" xfId="1567" xr:uid="{00000000-0005-0000-0000-00001E060000}"/>
    <cellStyle name="Small Print" xfId="1568" xr:uid="{00000000-0005-0000-0000-00001F060000}"/>
    <cellStyle name="STANDARD" xfId="1569" xr:uid="{00000000-0005-0000-0000-000020060000}"/>
    <cellStyle name="STD" xfId="1570" xr:uid="{00000000-0005-0000-0000-000021060000}"/>
    <cellStyle name="Sub" xfId="1571" xr:uid="{00000000-0005-0000-0000-000022060000}"/>
    <cellStyle name="subhead" xfId="1572" xr:uid="{00000000-0005-0000-0000-000023060000}"/>
    <cellStyle name="SubHeading" xfId="1573" xr:uid="{00000000-0005-0000-0000-000024060000}"/>
    <cellStyle name="Subtotal" xfId="1574" xr:uid="{00000000-0005-0000-0000-000025060000}"/>
    <cellStyle name="Subtotal 1" xfId="1575" xr:uid="{00000000-0005-0000-0000-000026060000}"/>
    <cellStyle name="Suggested Quantity" xfId="1576" xr:uid="{00000000-0005-0000-0000-000027060000}"/>
    <cellStyle name="Text Indent A" xfId="1577" xr:uid="{00000000-0005-0000-0000-000028060000}"/>
    <cellStyle name="Text Indent B" xfId="1578" xr:uid="{00000000-0005-0000-0000-000029060000}"/>
    <cellStyle name="Text Indent C" xfId="1579" xr:uid="{00000000-0005-0000-0000-00002A060000}"/>
    <cellStyle name="Title" xfId="1580" xr:uid="{00000000-0005-0000-0000-00002B060000}"/>
    <cellStyle name="title [1]" xfId="1581" xr:uid="{00000000-0005-0000-0000-00002C060000}"/>
    <cellStyle name="title [2]" xfId="1582" xr:uid="{00000000-0005-0000-0000-00002D060000}"/>
    <cellStyle name="Title_금호견적내역서(10)" xfId="1583" xr:uid="{00000000-0005-0000-0000-00002E060000}"/>
    <cellStyle name="Title2" xfId="1584" xr:uid="{00000000-0005-0000-0000-00002F060000}"/>
    <cellStyle name="Total" xfId="1585" xr:uid="{00000000-0005-0000-0000-000030060000}"/>
    <cellStyle name="Total 2" xfId="1586" xr:uid="{00000000-0005-0000-0000-000031060000}"/>
    <cellStyle name="TotalCurr" xfId="1587" xr:uid="{00000000-0005-0000-0000-000032060000}"/>
    <cellStyle name="TotalHdr" xfId="1588" xr:uid="{00000000-0005-0000-0000-000033060000}"/>
    <cellStyle name="Tusental_NPV" xfId="1589" xr:uid="{00000000-0005-0000-0000-000034060000}"/>
    <cellStyle name="UM" xfId="1590" xr:uid="{00000000-0005-0000-0000-000035060000}"/>
    <cellStyle name="Valuta_NPV" xfId="1591" xr:uid="{00000000-0005-0000-0000-000036060000}"/>
    <cellStyle name="W?rung [0]_laroux" xfId="1592" xr:uid="{00000000-0005-0000-0000-000037060000}"/>
    <cellStyle name="W?rung_laroux" xfId="1593" xr:uid="{00000000-0005-0000-0000-000038060000}"/>
    <cellStyle name="WHead - Style2" xfId="1594" xr:uid="{00000000-0005-0000-0000-000039060000}"/>
    <cellStyle name="ww" xfId="1595" xr:uid="{00000000-0005-0000-0000-00003A060000}"/>
    <cellStyle name="|?ドE" xfId="1596" xr:uid="{00000000-0005-0000-0000-00003B060000}"/>
    <cellStyle name="가.인건비" xfId="1597" xr:uid="{00000000-0005-0000-0000-00003C060000}"/>
    <cellStyle name="강조색1" xfId="1598" builtinId="29" customBuiltin="1"/>
    <cellStyle name="강조색2" xfId="1599" builtinId="33" customBuiltin="1"/>
    <cellStyle name="강조색3" xfId="1600" builtinId="37" customBuiltin="1"/>
    <cellStyle name="강조색4" xfId="1601" builtinId="41" customBuiltin="1"/>
    <cellStyle name="강조색5" xfId="1602" builtinId="45" customBuiltin="1"/>
    <cellStyle name="강조색6" xfId="1603" builtinId="49" customBuiltin="1"/>
    <cellStyle name="경고문" xfId="1604" builtinId="11" customBuiltin="1"/>
    <cellStyle name="계" xfId="1605" xr:uid="{00000000-0005-0000-0000-000044060000}"/>
    <cellStyle name="계 2" xfId="1606" xr:uid="{00000000-0005-0000-0000-000045060000}"/>
    <cellStyle name="계(단가)" xfId="1607" xr:uid="{00000000-0005-0000-0000-000046060000}"/>
    <cellStyle name="계(일위,계, 소수0)" xfId="1608" xr:uid="{00000000-0005-0000-0000-000047060000}"/>
    <cellStyle name="계_99상일위대가" xfId="1609" xr:uid="{00000000-0005-0000-0000-000048060000}"/>
    <cellStyle name="계_설계예산98.하" xfId="1610" xr:uid="{00000000-0005-0000-0000-000049060000}"/>
    <cellStyle name="계_일위대가증" xfId="1611" xr:uid="{00000000-0005-0000-0000-00004A060000}"/>
    <cellStyle name="계산" xfId="1612" builtinId="22" customBuiltin="1"/>
    <cellStyle name="고정소숫점" xfId="1613" xr:uid="{00000000-0005-0000-0000-00004C060000}"/>
    <cellStyle name="고정출력1" xfId="1614" xr:uid="{00000000-0005-0000-0000-00004D060000}"/>
    <cellStyle name="고정출력2" xfId="1615" xr:uid="{00000000-0005-0000-0000-00004E060000}"/>
    <cellStyle name="괘선" xfId="1616" xr:uid="{00000000-0005-0000-0000-00004F060000}"/>
    <cellStyle name="괘선1" xfId="1617" xr:uid="{00000000-0005-0000-0000-000050060000}"/>
    <cellStyle name="咬訌裝?INCOM1" xfId="1618" xr:uid="{00000000-0005-0000-0000-000051060000}"/>
    <cellStyle name="咬訌裝?INCOM10" xfId="1619" xr:uid="{00000000-0005-0000-0000-000052060000}"/>
    <cellStyle name="咬訌裝?INCOM2" xfId="1620" xr:uid="{00000000-0005-0000-0000-000053060000}"/>
    <cellStyle name="咬訌裝?INCOM3" xfId="1621" xr:uid="{00000000-0005-0000-0000-000054060000}"/>
    <cellStyle name="咬訌裝?INCOM4" xfId="1622" xr:uid="{00000000-0005-0000-0000-000055060000}"/>
    <cellStyle name="咬訌裝?INCOM5" xfId="1623" xr:uid="{00000000-0005-0000-0000-000056060000}"/>
    <cellStyle name="咬訌裝?INCOM6" xfId="1624" xr:uid="{00000000-0005-0000-0000-000057060000}"/>
    <cellStyle name="咬訌裝?INCOM7" xfId="1625" xr:uid="{00000000-0005-0000-0000-000058060000}"/>
    <cellStyle name="咬訌裝?INCOM8" xfId="1626" xr:uid="{00000000-0005-0000-0000-000059060000}"/>
    <cellStyle name="咬訌裝?INCOM9" xfId="1627" xr:uid="{00000000-0005-0000-0000-00005A060000}"/>
    <cellStyle name="咬訌裝?PRIB11" xfId="1628" xr:uid="{00000000-0005-0000-0000-00005B060000}"/>
    <cellStyle name="국종합건설" xfId="1629" xr:uid="{00000000-0005-0000-0000-00005C060000}"/>
    <cellStyle name="금액" xfId="1630" xr:uid="{00000000-0005-0000-0000-00005D060000}"/>
    <cellStyle name="끼_x0001_?" xfId="1631" xr:uid="{00000000-0005-0000-0000-00005E060000}"/>
    <cellStyle name="나쁨" xfId="1632" builtinId="27" customBuiltin="1"/>
    <cellStyle name="날짜" xfId="1633" xr:uid="{00000000-0005-0000-0000-000060060000}"/>
    <cellStyle name="내역" xfId="1634" xr:uid="{00000000-0005-0000-0000-000061060000}"/>
    <cellStyle name="내역서" xfId="1635" xr:uid="{00000000-0005-0000-0000-000062060000}"/>
    <cellStyle name="단위" xfId="1636" xr:uid="{00000000-0005-0000-0000-000063060000}"/>
    <cellStyle name="달러" xfId="1637" xr:uid="{00000000-0005-0000-0000-000064060000}"/>
    <cellStyle name="뒤에 오는 하이퍼링크" xfId="1638" xr:uid="{00000000-0005-0000-0000-000065060000}"/>
    <cellStyle name="똿떓죶Ø괻 [0.00]_PRODUCT DETAIL Q1" xfId="1639" xr:uid="{00000000-0005-0000-0000-000066060000}"/>
    <cellStyle name="똿떓죶Ø괻_PRODUCT DETAIL Q1" xfId="1640" xr:uid="{00000000-0005-0000-0000-000067060000}"/>
    <cellStyle name="똿뗦먛귟 [0.00]_laroux" xfId="1641" xr:uid="{00000000-0005-0000-0000-000068060000}"/>
    <cellStyle name="똿뗦먛귟_laroux" xfId="1642" xr:uid="{00000000-0005-0000-0000-000069060000}"/>
    <cellStyle name="메모" xfId="1643" builtinId="10" customBuiltin="1"/>
    <cellStyle name="묮뎋 [0.00]_PRODUCT DETAIL Q1" xfId="1644" xr:uid="{00000000-0005-0000-0000-00006B060000}"/>
    <cellStyle name="묮뎋_PRODUCT DETAIL Q1" xfId="1645" xr:uid="{00000000-0005-0000-0000-00006C060000}"/>
    <cellStyle name="믅됞 [0.00]_laroux" xfId="1646" xr:uid="{00000000-0005-0000-0000-00006D060000}"/>
    <cellStyle name="믅됞_laroux" xfId="1647" xr:uid="{00000000-0005-0000-0000-00006E060000}"/>
    <cellStyle name="바깥" xfId="1648" xr:uid="{00000000-0005-0000-0000-00006F060000}"/>
    <cellStyle name="배분" xfId="1649" xr:uid="{00000000-0005-0000-0000-000070060000}"/>
    <cellStyle name="배분 2" xfId="1650" xr:uid="{00000000-0005-0000-0000-000071060000}"/>
    <cellStyle name="백" xfId="1651" xr:uid="{00000000-0005-0000-0000-000072060000}"/>
    <cellStyle name="백 " xfId="1652" xr:uid="{00000000-0005-0000-0000-000073060000}"/>
    <cellStyle name="백_1.1.(예천tmtc)중앙관리소_2010.11.15" xfId="1653" xr:uid="{00000000-0005-0000-0000-000074060000}"/>
    <cellStyle name="백분율" xfId="1654" builtinId="5"/>
    <cellStyle name="백분율 [0]" xfId="1655" xr:uid="{00000000-0005-0000-0000-000076060000}"/>
    <cellStyle name="백분율 [2]" xfId="1656" xr:uid="{00000000-0005-0000-0000-000077060000}"/>
    <cellStyle name="백분율 10" xfId="1657" xr:uid="{00000000-0005-0000-0000-000078060000}"/>
    <cellStyle name="백분율 11" xfId="1658" xr:uid="{00000000-0005-0000-0000-000079060000}"/>
    <cellStyle name="백분율 12" xfId="1659" xr:uid="{00000000-0005-0000-0000-00007A060000}"/>
    <cellStyle name="백분율 13" xfId="1660" xr:uid="{00000000-0005-0000-0000-00007B060000}"/>
    <cellStyle name="백분율 14" xfId="1661" xr:uid="{00000000-0005-0000-0000-00007C060000}"/>
    <cellStyle name="백분율 15" xfId="1662" xr:uid="{00000000-0005-0000-0000-00007D060000}"/>
    <cellStyle name="백분율 16" xfId="1663" xr:uid="{00000000-0005-0000-0000-00007E060000}"/>
    <cellStyle name="백분율 17" xfId="1664" xr:uid="{00000000-0005-0000-0000-00007F060000}"/>
    <cellStyle name="백분율 18" xfId="1665" xr:uid="{00000000-0005-0000-0000-000080060000}"/>
    <cellStyle name="백분율 19" xfId="1666" xr:uid="{00000000-0005-0000-0000-000081060000}"/>
    <cellStyle name="백분율 2" xfId="1667" xr:uid="{00000000-0005-0000-0000-000082060000}"/>
    <cellStyle name="백분율 2 2" xfId="1668" xr:uid="{00000000-0005-0000-0000-000083060000}"/>
    <cellStyle name="백분율 2 3" xfId="1669" xr:uid="{00000000-0005-0000-0000-000084060000}"/>
    <cellStyle name="백분율 20" xfId="1670" xr:uid="{00000000-0005-0000-0000-000085060000}"/>
    <cellStyle name="백분율 21" xfId="1671" xr:uid="{00000000-0005-0000-0000-000086060000}"/>
    <cellStyle name="백분율 22" xfId="1672" xr:uid="{00000000-0005-0000-0000-000087060000}"/>
    <cellStyle name="백분율 23" xfId="1673" xr:uid="{00000000-0005-0000-0000-000088060000}"/>
    <cellStyle name="백분율 24" xfId="1674" xr:uid="{00000000-0005-0000-0000-000089060000}"/>
    <cellStyle name="백분율 25" xfId="1675" xr:uid="{00000000-0005-0000-0000-00008A060000}"/>
    <cellStyle name="백분율 3" xfId="1676" xr:uid="{00000000-0005-0000-0000-00008B060000}"/>
    <cellStyle name="백분율 4" xfId="1677" xr:uid="{00000000-0005-0000-0000-00008C060000}"/>
    <cellStyle name="백분율 5" xfId="1678" xr:uid="{00000000-0005-0000-0000-00008D060000}"/>
    <cellStyle name="백분율 6" xfId="1679" xr:uid="{00000000-0005-0000-0000-00008E060000}"/>
    <cellStyle name="백분율 7" xfId="1680" xr:uid="{00000000-0005-0000-0000-00008F060000}"/>
    <cellStyle name="백분율 8" xfId="1681" xr:uid="{00000000-0005-0000-0000-000090060000}"/>
    <cellStyle name="백분율 9" xfId="1682" xr:uid="{00000000-0005-0000-0000-000091060000}"/>
    <cellStyle name="백분율［△1］" xfId="1683" xr:uid="{00000000-0005-0000-0000-000092060000}"/>
    <cellStyle name="백분율［△2］" xfId="1684" xr:uid="{00000000-0005-0000-0000-000093060000}"/>
    <cellStyle name="보통" xfId="1685" builtinId="28" customBuiltin="1"/>
    <cellStyle name="뷭?" xfId="1686" xr:uid="{00000000-0005-0000-0000-000095060000}"/>
    <cellStyle name="빨강" xfId="1687" xr:uid="{00000000-0005-0000-0000-000096060000}"/>
    <cellStyle name="빨강다시" xfId="1688" xr:uid="{00000000-0005-0000-0000-000097060000}"/>
    <cellStyle name="상단배분" xfId="1689" xr:uid="{00000000-0005-0000-0000-000098060000}"/>
    <cellStyle name="선택영역의 가운데로" xfId="1690" xr:uid="{00000000-0005-0000-0000-000099060000}"/>
    <cellStyle name="설계서" xfId="1691" xr:uid="{00000000-0005-0000-0000-00009A060000}"/>
    <cellStyle name="설계서-내용" xfId="1692" xr:uid="{00000000-0005-0000-0000-00009B060000}"/>
    <cellStyle name="설계서-내용-소수점" xfId="1693" xr:uid="{00000000-0005-0000-0000-00009C060000}"/>
    <cellStyle name="설계서-내용-우" xfId="1694" xr:uid="{00000000-0005-0000-0000-00009D060000}"/>
    <cellStyle name="설계서-내용-좌" xfId="1695" xr:uid="{00000000-0005-0000-0000-00009E060000}"/>
    <cellStyle name="설계서-소제목" xfId="1696" xr:uid="{00000000-0005-0000-0000-00009F060000}"/>
    <cellStyle name="설계서-타이틀" xfId="1697" xr:uid="{00000000-0005-0000-0000-0000A0060000}"/>
    <cellStyle name="설계서-항목" xfId="1698" xr:uid="{00000000-0005-0000-0000-0000A1060000}"/>
    <cellStyle name="설명 텍스트" xfId="1699" builtinId="53" customBuiltin="1"/>
    <cellStyle name="세로줄" xfId="1700" xr:uid="{00000000-0005-0000-0000-0000A3060000}"/>
    <cellStyle name="셀 확인" xfId="1701" builtinId="23" customBuiltin="1"/>
    <cellStyle name="소계(소수점0,10포)" xfId="1702" xr:uid="{00000000-0005-0000-0000-0000A5060000}"/>
    <cellStyle name="소계무늬" xfId="1703" xr:uid="{00000000-0005-0000-0000-0000A6060000}"/>
    <cellStyle name="소수" xfId="1704" xr:uid="{00000000-0005-0000-0000-0000A7060000}"/>
    <cellStyle name="소수3" xfId="1705" xr:uid="{00000000-0005-0000-0000-0000A8060000}"/>
    <cellStyle name="소수4" xfId="1706" xr:uid="{00000000-0005-0000-0000-0000A9060000}"/>
    <cellStyle name="소수점" xfId="1707" xr:uid="{00000000-0005-0000-0000-0000AA060000}"/>
    <cellStyle name="수량" xfId="1708" xr:uid="{00000000-0005-0000-0000-0000AB060000}"/>
    <cellStyle name="숫자" xfId="1709" xr:uid="{00000000-0005-0000-0000-0000AC060000}"/>
    <cellStyle name="숫자(R)" xfId="1710" xr:uid="{00000000-0005-0000-0000-0000AD060000}"/>
    <cellStyle name="쉼표 [0]" xfId="1711" builtinId="6"/>
    <cellStyle name="쉼표 [0] 12" xfId="2179" xr:uid="{00000000-0005-0000-0000-0000AF060000}"/>
    <cellStyle name="쉼표 [0] 2" xfId="1712" xr:uid="{00000000-0005-0000-0000-0000B0060000}"/>
    <cellStyle name="쉼표 [0] 2 2" xfId="1713" xr:uid="{00000000-0005-0000-0000-0000B1060000}"/>
    <cellStyle name="쉼표 [0] 2 3" xfId="1714" xr:uid="{00000000-0005-0000-0000-0000B2060000}"/>
    <cellStyle name="쉼표 [0] 2 4" xfId="1715" xr:uid="{00000000-0005-0000-0000-0000B3060000}"/>
    <cellStyle name="쉼표 [0] 2 5" xfId="2178" xr:uid="{00000000-0005-0000-0000-0000B4060000}"/>
    <cellStyle name="쉼표 [0] 2_2010신규 중앙관리소(샘플)" xfId="1716" xr:uid="{00000000-0005-0000-0000-0000B5060000}"/>
    <cellStyle name="쉼표 [0] 3" xfId="1717" xr:uid="{00000000-0005-0000-0000-0000B6060000}"/>
    <cellStyle name="쉼표 [0] 3 2" xfId="1718" xr:uid="{00000000-0005-0000-0000-0000B7060000}"/>
    <cellStyle name="쉼표 [0] 3 2 2" xfId="1719" xr:uid="{00000000-0005-0000-0000-0000B8060000}"/>
    <cellStyle name="쉼표 [0] 3 3" xfId="1720" xr:uid="{00000000-0005-0000-0000-0000B9060000}"/>
    <cellStyle name="쉼표 [0] 3 4" xfId="1721" xr:uid="{00000000-0005-0000-0000-0000BA060000}"/>
    <cellStyle name="쉼표 [0] 4" xfId="1722" xr:uid="{00000000-0005-0000-0000-0000BB060000}"/>
    <cellStyle name="쉼표 [0] 4 2" xfId="1723" xr:uid="{00000000-0005-0000-0000-0000BC060000}"/>
    <cellStyle name="쉼표 [0] 4 3" xfId="1724" xr:uid="{00000000-0005-0000-0000-0000BD060000}"/>
    <cellStyle name="쉼표 [0] 5" xfId="1725" xr:uid="{00000000-0005-0000-0000-0000BE060000}"/>
    <cellStyle name="쉼표 [0] 6" xfId="1726" xr:uid="{00000000-0005-0000-0000-0000BF060000}"/>
    <cellStyle name="쉼표 [0] 7" xfId="1727" xr:uid="{00000000-0005-0000-0000-0000C0060000}"/>
    <cellStyle name="쉼표 [0] 8" xfId="1728" xr:uid="{00000000-0005-0000-0000-0000C1060000}"/>
    <cellStyle name="쉼표 [0] 9" xfId="1729" xr:uid="{00000000-0005-0000-0000-0000C2060000}"/>
    <cellStyle name="쉼표 [0]_강흥-전기내역" xfId="1730" xr:uid="{00000000-0005-0000-0000-0000C3060000}"/>
    <cellStyle name="쉼표 [0]_고천전기" xfId="1731" xr:uid="{00000000-0005-0000-0000-0000C4060000}"/>
    <cellStyle name="쉼표 [0]_동진지구 일반공사" xfId="2181" xr:uid="{3D2099D5-892A-4099-8516-72928FE03F0D}"/>
    <cellStyle name="쉼표 [0]_시스템제조구매설치내역서(가북-세부설계)" xfId="1732" xr:uid="{00000000-0005-0000-0000-0000C6060000}"/>
    <cellStyle name="쉼표 [0]_창원자동화시스템주요자재(최종)사업비" xfId="1733" xr:uid="{00000000-0005-0000-0000-0000C7060000}"/>
    <cellStyle name="쉼표 [0]_초계지구 시스템자재(단가보완-'0905)" xfId="1734" xr:uid="{00000000-0005-0000-0000-0000C8060000}"/>
    <cellStyle name="쉼표 [0]_파주공사비-외서" xfId="1735" xr:uid="{00000000-0005-0000-0000-0000C9060000}"/>
    <cellStyle name="쉼표[0]" xfId="1736" xr:uid="{00000000-0005-0000-0000-0000CA060000}"/>
    <cellStyle name="'쉼표[0]'" xfId="1737" xr:uid="{00000000-0005-0000-0000-0000CB060000}"/>
    <cellStyle name="스타일 1" xfId="1738" xr:uid="{00000000-0005-0000-0000-0000CC060000}"/>
    <cellStyle name="스타일 1 2" xfId="1739" xr:uid="{00000000-0005-0000-0000-0000CD060000}"/>
    <cellStyle name="스타일 2" xfId="1740" xr:uid="{00000000-0005-0000-0000-0000CE060000}"/>
    <cellStyle name="스타일 2 2" xfId="1741" xr:uid="{00000000-0005-0000-0000-0000CF060000}"/>
    <cellStyle name="스타일 3" xfId="1742" xr:uid="{00000000-0005-0000-0000-0000D0060000}"/>
    <cellStyle name="스타일 4" xfId="1743" xr:uid="{00000000-0005-0000-0000-0000D1060000}"/>
    <cellStyle name="안건회계법인" xfId="1744" xr:uid="{00000000-0005-0000-0000-0000D2060000}"/>
    <cellStyle name="안상수10" xfId="1745" xr:uid="{00000000-0005-0000-0000-0000D3060000}"/>
    <cellStyle name="연결된 셀" xfId="1746" builtinId="24" customBuiltin="1"/>
    <cellStyle name="열어본 하이퍼링크" xfId="1747" xr:uid="{00000000-0005-0000-0000-0000D5060000}"/>
    <cellStyle name="영호" xfId="1748" xr:uid="{00000000-0005-0000-0000-0000D6060000}"/>
    <cellStyle name="요약" xfId="1749" builtinId="25" customBuiltin="1"/>
    <cellStyle name="원" xfId="1750" xr:uid="{00000000-0005-0000-0000-0000D8060000}"/>
    <cellStyle name="원_(프로웰)함안 단가견적" xfId="1751" xr:uid="{00000000-0005-0000-0000-0000D9060000}"/>
    <cellStyle name="원_1.(PTS_보완)당진_중앙제어소_06.05.15" xfId="1752" xr:uid="{00000000-0005-0000-0000-0000DA060000}"/>
    <cellStyle name="원_100621-계산지구 전기공사및원격제어시스템공사 시행계획변경내역서(최종)" xfId="1753" xr:uid="{00000000-0005-0000-0000-0000DB060000}"/>
    <cellStyle name="원_1단양수장 계획보완내역서(최종)" xfId="1754" xr:uid="{00000000-0005-0000-0000-0000DC060000}"/>
    <cellStyle name="원_1단양수장보완(12월대비)" xfId="1755" xr:uid="{00000000-0005-0000-0000-0000DD060000}"/>
    <cellStyle name="원_1차변경 검토분" xfId="1756" xr:uid="{00000000-0005-0000-0000-0000DE060000}"/>
    <cellStyle name="원_2(1).1.(PTS_보완)당진_원격소 주요자재_06.05.15" xfId="1757" xr:uid="{00000000-0005-0000-0000-0000DF060000}"/>
    <cellStyle name="원_2.2.(PTS_보완)당진_원격소 설치공사_06.05.15" xfId="1758" xr:uid="{00000000-0005-0000-0000-0000E0060000}"/>
    <cellStyle name="원_2.3.평사권역공사비" xfId="1759" xr:uid="{00000000-0005-0000-0000-0000E1060000}"/>
    <cellStyle name="원_2001년 9월" xfId="1760" xr:uid="{00000000-0005-0000-0000-0000E2060000}"/>
    <cellStyle name="원_2001년 9월 일위" xfId="1761" xr:uid="{00000000-0005-0000-0000-0000E3060000}"/>
    <cellStyle name="원_2001년7월내역" xfId="1762" xr:uid="{00000000-0005-0000-0000-0000E4060000}"/>
    <cellStyle name="원_2001년8월내역" xfId="1763" xr:uid="{00000000-0005-0000-0000-0000E5060000}"/>
    <cellStyle name="원_2001상암,미동총괄표(사업개요)" xfId="1764" xr:uid="{00000000-0005-0000-0000-0000E6060000}"/>
    <cellStyle name="원_2002년 설치" xfId="1765" xr:uid="{00000000-0005-0000-0000-0000E7060000}"/>
    <cellStyle name="원_2002년 합판거푸집" xfId="1766" xr:uid="{00000000-0005-0000-0000-0000E8060000}"/>
    <cellStyle name="원_2002년2,3월" xfId="1767" xr:uid="{00000000-0005-0000-0000-0000E9060000}"/>
    <cellStyle name="원_2004노임운반전력견적" xfId="1768" xr:uid="{00000000-0005-0000-0000-0000EA060000}"/>
    <cellStyle name="원_2007노임" xfId="1769" xr:uid="{00000000-0005-0000-0000-0000EB060000}"/>
    <cellStyle name="원_2007동아-제어" xfId="1770" xr:uid="{00000000-0005-0000-0000-0000EC060000}"/>
    <cellStyle name="원_2007십자들녘양수전기" xfId="1771" xr:uid="{00000000-0005-0000-0000-0000ED060000}"/>
    <cellStyle name="원_2007장재-전기" xfId="1772" xr:uid="{00000000-0005-0000-0000-0000EE060000}"/>
    <cellStyle name="원_2008수문(5x5이하) 일위_상반기" xfId="1773" xr:uid="{00000000-0005-0000-0000-0000EF060000}"/>
    <cellStyle name="원_2010신규 중앙관리소(샘플)" xfId="1774" xr:uid="{00000000-0005-0000-0000-0000F0060000}"/>
    <cellStyle name="원_2차-야간경관개선" xfId="1775" xr:uid="{00000000-0005-0000-0000-0000F1060000}"/>
    <cellStyle name="원_3.(PTS_보완)당진_기타공사_06.05.15" xfId="1776" xr:uid="{00000000-0005-0000-0000-0000F2060000}"/>
    <cellStyle name="원_4.○○지구소수력발전(전기)" xfId="1777" xr:uid="{00000000-0005-0000-0000-0000F3060000}"/>
    <cellStyle name="원_99옥성양보완" xfId="1778" xr:uid="{00000000-0005-0000-0000-0000F4060000}"/>
    <cellStyle name="원_Book1" xfId="1779" xr:uid="{00000000-0005-0000-0000-0000F5060000}"/>
    <cellStyle name="원_Book1_괴목저수지(전기)-총괄" xfId="1780" xr:uid="{00000000-0005-0000-0000-0000F6060000}"/>
    <cellStyle name="원_Book2" xfId="1781" xr:uid="{00000000-0005-0000-0000-0000F7060000}"/>
    <cellStyle name="원_NEGS" xfId="1782" xr:uid="{00000000-0005-0000-0000-0000F8060000}"/>
    <cellStyle name="원_NEGS_cctv" xfId="1783" xr:uid="{00000000-0005-0000-0000-0000F9060000}"/>
    <cellStyle name="원_NEGS_안성지구TMTC내역091116(세부설계내역)" xfId="1784" xr:uid="{00000000-0005-0000-0000-0000FA060000}"/>
    <cellStyle name="원_NEGS_연기현황" xfId="1785" xr:uid="{00000000-0005-0000-0000-0000FB060000}"/>
    <cellStyle name="원_NEGS_전기내역1" xfId="1786" xr:uid="{00000000-0005-0000-0000-0000FC060000}"/>
    <cellStyle name="원_NEGS_전기실정보고(200405설계변경)" xfId="1787" xr:uid="{00000000-0005-0000-0000-0000FD060000}"/>
    <cellStyle name="원_TDW제작시방" xfId="1788" xr:uid="{00000000-0005-0000-0000-0000FE060000}"/>
    <cellStyle name="원_TDW제작시방(2002,05,27)" xfId="1789" xr:uid="{00000000-0005-0000-0000-0000FF060000}"/>
    <cellStyle name="원_가로등기계설치0521" xfId="1790" xr:uid="{00000000-0005-0000-0000-000000070000}"/>
    <cellStyle name="원_감곡문화011128진입가로등케이블삭제한전납입금전부삭제" xfId="1791" xr:uid="{00000000-0005-0000-0000-000001070000}"/>
    <cellStyle name="원_강릉재료집계" xfId="1792" xr:uid="{00000000-0005-0000-0000-000002070000}"/>
    <cellStyle name="원_강정내역" xfId="1793" xr:uid="{00000000-0005-0000-0000-000003070000}"/>
    <cellStyle name="원_강흥-전기내역" xfId="1794" xr:uid="{00000000-0005-0000-0000-000004070000}"/>
    <cellStyle name="원_강흥-전기내역(0605)" xfId="1795" xr:uid="{00000000-0005-0000-0000-000005070000}"/>
    <cellStyle name="원_개략사업비" xfId="1796" xr:uid="{00000000-0005-0000-0000-000006070000}"/>
    <cellStyle name="원_개정도로물량" xfId="1797" xr:uid="{00000000-0005-0000-0000-000007070000}"/>
    <cellStyle name="원_개정도로토적" xfId="1798" xr:uid="{00000000-0005-0000-0000-000008070000}"/>
    <cellStyle name="원_개정보완설계(20031031)" xfId="1799" xr:uid="{00000000-0005-0000-0000-000009070000}"/>
    <cellStyle name="원_검토조정내역서(신세기1217)-재검토" xfId="1800" xr:uid="{00000000-0005-0000-0000-00000A070000}"/>
    <cellStyle name="원_견적내역(대림1,2,4,6호수문)" xfId="1801" xr:uid="{00000000-0005-0000-0000-00000B070000}"/>
    <cellStyle name="원_견적내역서(응봉외)" xfId="1802" xr:uid="{00000000-0005-0000-0000-00000C070000}"/>
    <cellStyle name="원_결재(관동취입보)" xfId="1803" xr:uid="{00000000-0005-0000-0000-00000D070000}"/>
    <cellStyle name="원_결재참고(동화-자동제어)" xfId="1804" xr:uid="{00000000-0005-0000-0000-00000E070000}"/>
    <cellStyle name="원_경광등제작설치내역서" xfId="1805" xr:uid="{00000000-0005-0000-0000-00000F070000}"/>
    <cellStyle name="원_경천_전기공사내역서(보완최종)" xfId="1806" xr:uid="{00000000-0005-0000-0000-000010070000}"/>
    <cellStyle name="원_경천여수로공사비" xfId="1807" xr:uid="{00000000-0005-0000-0000-000011070000}"/>
    <cellStyle name="원_계산1단" xfId="1808" xr:uid="{00000000-0005-0000-0000-000012070000}"/>
    <cellStyle name="원_계산1-보완" xfId="1809" xr:uid="{00000000-0005-0000-0000-000013070000}"/>
    <cellStyle name="원_계산1전기내역" xfId="1810" xr:uid="{00000000-0005-0000-0000-000014070000}"/>
    <cellStyle name="원_계산2단-한남" xfId="1811" xr:uid="{00000000-0005-0000-0000-000015070000}"/>
    <cellStyle name="원_계산2양수장 전기공사 시행변경 내역서" xfId="1812" xr:uid="{00000000-0005-0000-0000-000016070000}"/>
    <cellStyle name="원_계획변경(전기)" xfId="1813" xr:uid="{00000000-0005-0000-0000-000017070000}"/>
    <cellStyle name="원_계획변경(통신)" xfId="1814" xr:uid="{00000000-0005-0000-0000-000018070000}"/>
    <cellStyle name="원_고곡구조물집계" xfId="1815" xr:uid="{00000000-0005-0000-0000-000019070000}"/>
    <cellStyle name="원_고곡지표수기본사업비" xfId="1816" xr:uid="{00000000-0005-0000-0000-00001A070000}"/>
    <cellStyle name="원_공사비2001-06" xfId="1817" xr:uid="{00000000-0005-0000-0000-00001B070000}"/>
    <cellStyle name="원_공사비2001-07" xfId="1818" xr:uid="{00000000-0005-0000-0000-00001C070000}"/>
    <cellStyle name="원_공사비총괄표(5.15)" xfId="1819" xr:uid="{00000000-0005-0000-0000-00001D070000}"/>
    <cellStyle name="원_공사원가(대대리)" xfId="1820" xr:uid="{00000000-0005-0000-0000-00001E070000}"/>
    <cellStyle name="원_관급자재" xfId="1821" xr:uid="{00000000-0005-0000-0000-00001F070000}"/>
    <cellStyle name="원_관리사실정보고" xfId="1822" xr:uid="{00000000-0005-0000-0000-000020070000}"/>
    <cellStyle name="원_광활3개보수기계공사비(표지)" xfId="1823" xr:uid="{00000000-0005-0000-0000-000021070000}"/>
    <cellStyle name="원_구조물공" xfId="1824" xr:uid="{00000000-0005-0000-0000-000022070000}"/>
    <cellStyle name="원_궁사지구 시스템자재" xfId="1825" xr:uid="{00000000-0005-0000-0000-000023070000}"/>
    <cellStyle name="원_궁사지구 자동화시스템일반" xfId="1826" xr:uid="{00000000-0005-0000-0000-000024070000}"/>
    <cellStyle name="원_금계공사비" xfId="1827" xr:uid="{00000000-0005-0000-0000-000025070000}"/>
    <cellStyle name="원_금매지구(0605)" xfId="1828" xr:uid="{00000000-0005-0000-0000-000026070000}"/>
    <cellStyle name="원_금호2양수0101" xfId="1829" xr:uid="{00000000-0005-0000-0000-000027070000}"/>
    <cellStyle name="원_기계계산" xfId="1830" xr:uid="{00000000-0005-0000-0000-000028070000}"/>
    <cellStyle name="원_기계내역" xfId="1831" xr:uid="{00000000-0005-0000-0000-000029070000}"/>
    <cellStyle name="원_기계설비내역" xfId="1832" xr:uid="{00000000-0005-0000-0000-00002A070000}"/>
    <cellStyle name="원_길곡지구-전기최종내역서(07보완-최종)" xfId="1833" xr:uid="{00000000-0005-0000-0000-00002B070000}"/>
    <cellStyle name="원_낙동강총괄" xfId="1834" xr:uid="{00000000-0005-0000-0000-00002C070000}"/>
    <cellStyle name="원_낙차부암거재료계산" xfId="1835" xr:uid="{00000000-0005-0000-0000-00002D070000}"/>
    <cellStyle name="원_난계여방재료계산서(최종)" xfId="1836" xr:uid="{00000000-0005-0000-0000-00002E070000}"/>
    <cellStyle name="원_남광TS-60B(둔기교)" xfId="1837" xr:uid="{00000000-0005-0000-0000-00002F070000}"/>
    <cellStyle name="원_남정-전기내역" xfId="1838" xr:uid="{00000000-0005-0000-0000-000030070000}"/>
    <cellStyle name="원_남정-전기내역(0605)" xfId="1839" xr:uid="{00000000-0005-0000-0000-000031070000}"/>
    <cellStyle name="원_내역서" xfId="1840" xr:uid="{00000000-0005-0000-0000-000032070000}"/>
    <cellStyle name="원_내역서(장록제외)" xfId="1841" xr:uid="{00000000-0005-0000-0000-000033070000}"/>
    <cellStyle name="원_내역서(착공)" xfId="1842" xr:uid="{00000000-0005-0000-0000-000034070000}"/>
    <cellStyle name="원_내역서(착공)-당초" xfId="1843" xr:uid="{00000000-0005-0000-0000-000035070000}"/>
    <cellStyle name="원_내역서_1" xfId="1844" xr:uid="{00000000-0005-0000-0000-000036070000}"/>
    <cellStyle name="원_내역서_기계계산" xfId="1845" xr:uid="{00000000-0005-0000-0000-000037070000}"/>
    <cellStyle name="원_내역서_기계설비내역" xfId="1846" xr:uid="{00000000-0005-0000-0000-000038070000}"/>
    <cellStyle name="원_내역표지" xfId="1847" xr:uid="{00000000-0005-0000-0000-000039070000}"/>
    <cellStyle name="원_농로재료계산서" xfId="1848" xr:uid="{00000000-0005-0000-0000-00003A070000}"/>
    <cellStyle name="원_능제전기내역" xfId="1849" xr:uid="{00000000-0005-0000-0000-00003B070000}"/>
    <cellStyle name="원_단가표및운반비" xfId="1850" xr:uid="{00000000-0005-0000-0000-00003C070000}"/>
    <cellStyle name="원_당진지사 통신주요자재" xfId="1851" xr:uid="{00000000-0005-0000-0000-00003D070000}"/>
    <cellStyle name="원_대가총괄및 중기,자재운반(최종) " xfId="1852" xr:uid="{00000000-0005-0000-0000-00003E070000}"/>
    <cellStyle name="원_대곡총괄표1118" xfId="1853" xr:uid="{00000000-0005-0000-0000-00003F070000}"/>
    <cellStyle name="원_대석공사비" xfId="1854" xr:uid="{00000000-0005-0000-0000-000040070000}"/>
    <cellStyle name="원_대정수정내역" xfId="1855" xr:uid="{00000000-0005-0000-0000-000041070000}"/>
    <cellStyle name="원_덕동-전기내역" xfId="1856" xr:uid="{00000000-0005-0000-0000-000042070000}"/>
    <cellStyle name="원_도개(보완04.05)" xfId="1857" xr:uid="{00000000-0005-0000-0000-000043070000}"/>
    <cellStyle name="원_도급자내역서" xfId="1858" xr:uid="{00000000-0005-0000-0000-000044070000}"/>
    <cellStyle name="원_도급자내역서(변경검토)2" xfId="1859" xr:uid="{00000000-0005-0000-0000-000045070000}"/>
    <cellStyle name="원_도로구조물수정" xfId="1860" xr:uid="{00000000-0005-0000-0000-000046070000}"/>
    <cellStyle name="원_도봉수원1" xfId="1861" xr:uid="{00000000-0005-0000-0000-000047070000}"/>
    <cellStyle name="원_도봉지구" xfId="1862" xr:uid="{00000000-0005-0000-0000-000048070000}"/>
    <cellStyle name="원_두량공사비(실적공사비)" xfId="1863" xr:uid="{00000000-0005-0000-0000-000049070000}"/>
    <cellStyle name="원_라성여수토재료집계" xfId="1864" xr:uid="{00000000-0005-0000-0000-00004A070000}"/>
    <cellStyle name="원_만돌세부" xfId="1865" xr:uid="{00000000-0005-0000-0000-00004B070000}"/>
    <cellStyle name="원_매내천" xfId="1866" xr:uid="{00000000-0005-0000-0000-00004C070000}"/>
    <cellStyle name="원_매내천_수량산출" xfId="1867" xr:uid="{00000000-0005-0000-0000-00004D070000}"/>
    <cellStyle name="원_매내천_수량산출_1" xfId="1868" xr:uid="{00000000-0005-0000-0000-00004E070000}"/>
    <cellStyle name="원_매내천_수량산출서1" xfId="1869" xr:uid="{00000000-0005-0000-0000-00004F070000}"/>
    <cellStyle name="원_먹골전기(0701)" xfId="1870" xr:uid="{00000000-0005-0000-0000-000050070000}"/>
    <cellStyle name="원_목포배수문설계내역서(난간자재변경)" xfId="1871" xr:uid="{00000000-0005-0000-0000-000051070000}"/>
    <cellStyle name="원_밀양지구 시스템일반" xfId="1872" xr:uid="{00000000-0005-0000-0000-000052070000}"/>
    <cellStyle name="원_발주(2002)" xfId="1873" xr:uid="{00000000-0005-0000-0000-000053070000}"/>
    <cellStyle name="원_발주산출(2002)" xfId="1874" xr:uid="{00000000-0005-0000-0000-000054070000}"/>
    <cellStyle name="원_방조제 기전시설" xfId="1875" xr:uid="{00000000-0005-0000-0000-000055070000}"/>
    <cellStyle name="원_방화실010310" xfId="1876" xr:uid="{00000000-0005-0000-0000-000056070000}"/>
    <cellStyle name="원_배수공" xfId="1877" xr:uid="{00000000-0005-0000-0000-000057070000}"/>
    <cellStyle name="원_배수로덮개재료집계" xfId="1878" xr:uid="{00000000-0005-0000-0000-000058070000}"/>
    <cellStyle name="원_배수장TMTC" xfId="1879" xr:uid="{00000000-0005-0000-0000-000059070000}"/>
    <cellStyle name="원_배수장내역(기계)" xfId="1880" xr:uid="{00000000-0005-0000-0000-00005A070000}"/>
    <cellStyle name="원_백공갑문" xfId="1881" xr:uid="{00000000-0005-0000-0000-00005B070000}"/>
    <cellStyle name="원_백공갑문2" xfId="1882" xr:uid="{00000000-0005-0000-0000-00005C070000}"/>
    <cellStyle name="원_백공하서공구단가보완(200403)" xfId="1883" xr:uid="{00000000-0005-0000-0000-00005D070000}"/>
    <cellStyle name="원_백산지소" xfId="1884" xr:uid="{00000000-0005-0000-0000-00005E070000}"/>
    <cellStyle name="원_변경계약내역서" xfId="1885" xr:uid="{00000000-0005-0000-0000-00005F070000}"/>
    <cellStyle name="원_변경내역서" xfId="1886" xr:uid="{00000000-0005-0000-0000-000060070000}"/>
    <cellStyle name="원_병성배수장내역" xfId="1887" xr:uid="{00000000-0005-0000-0000-000061070000}"/>
    <cellStyle name="원_병성배수장내역(최종)" xfId="1888" xr:uid="{00000000-0005-0000-0000-000062070000}"/>
    <cellStyle name="원_보문지구원격제어소" xfId="1889" xr:uid="{00000000-0005-0000-0000-000063070000}"/>
    <cellStyle name="원_보문지구중앙관리소" xfId="1890" xr:uid="{00000000-0005-0000-0000-000064070000}"/>
    <cellStyle name="원_보성회령제사통-변경1" xfId="1891" xr:uid="{00000000-0005-0000-0000-000065070000}"/>
    <cellStyle name="원_복곡사업수지예산서" xfId="1892" xr:uid="{00000000-0005-0000-0000-000066070000}"/>
    <cellStyle name="원_부대공사" xfId="1893" xr:uid="{00000000-0005-0000-0000-000067070000}"/>
    <cellStyle name="원_부대공사비명세서" xfId="1894" xr:uid="{00000000-0005-0000-0000-000068070000}"/>
    <cellStyle name="원_부대집계" xfId="1895" xr:uid="{00000000-0005-0000-0000-000069070000}"/>
    <cellStyle name="원_부록4 부안지구 공사비(최종)-수정" xfId="1896" xr:uid="{00000000-0005-0000-0000-00006A070000}"/>
    <cellStyle name="원_부록5 남해지구 공사비" xfId="1897" xr:uid="{00000000-0005-0000-0000-00006B070000}"/>
    <cellStyle name="원_부록5 남해지구 공사비 (version 1)" xfId="1898" xr:uid="{00000000-0005-0000-0000-00006C070000}"/>
    <cellStyle name="원_부안 시스템 내역서" xfId="1899" xr:uid="{00000000-0005-0000-0000-00006D070000}"/>
    <cellStyle name="원_부안지구원격제어소" xfId="1900" xr:uid="{00000000-0005-0000-0000-00006E070000}"/>
    <cellStyle name="원_비상수문 공사비" xfId="1901" xr:uid="{00000000-0005-0000-0000-00006F070000}"/>
    <cellStyle name="원_비상수문 공사비(백학)" xfId="1902" xr:uid="{00000000-0005-0000-0000-000070070000}"/>
    <cellStyle name="원_사본 - 수문_5m이하(2006년_3월)" xfId="1903" xr:uid="{00000000-0005-0000-0000-000071070000}"/>
    <cellStyle name="원_산이내역서1" xfId="1904" xr:uid="{00000000-0005-0000-0000-000072070000}"/>
    <cellStyle name="원_상평0401(단가보완)" xfId="1905" xr:uid="{00000000-0005-0000-0000-000073070000}"/>
    <cellStyle name="원_상하2002단가인상제출서류" xfId="1906" xr:uid="{00000000-0005-0000-0000-000074070000}"/>
    <cellStyle name="원_석우기계공사비(최종)" xfId="1907" xr:uid="{00000000-0005-0000-0000-000075070000}"/>
    <cellStyle name="원_설계서" xfId="1908" xr:uid="{00000000-0005-0000-0000-000076070000}"/>
    <cellStyle name="원_설계예산(대곡11.09)" xfId="1909" xr:uid="{00000000-0005-0000-0000-000077070000}"/>
    <cellStyle name="원_설계예산서(동방저수지)" xfId="1910" xr:uid="{00000000-0005-0000-0000-000078070000}"/>
    <cellStyle name="원_성구전기보완(03.08)" xfId="1911" xr:uid="{00000000-0005-0000-0000-000079070000}"/>
    <cellStyle name="원_성구지구_중규모_농업용수_개발사업_(전기공사)1" xfId="1912" xr:uid="{00000000-0005-0000-0000-00007A070000}"/>
    <cellStyle name="원_성당1전기내역서" xfId="1913" xr:uid="{00000000-0005-0000-0000-00007B070000}"/>
    <cellStyle name="원_세풍승인" xfId="1914" xr:uid="{00000000-0005-0000-0000-00007C070000}"/>
    <cellStyle name="원_수곡TC,CN 완성" xfId="1915" xr:uid="{00000000-0005-0000-0000-00007D070000}"/>
    <cellStyle name="원_수량산출" xfId="1916" xr:uid="{00000000-0005-0000-0000-00007E070000}"/>
    <cellStyle name="원_수량산출_1" xfId="1917" xr:uid="{00000000-0005-0000-0000-00007F070000}"/>
    <cellStyle name="원_수량산출_2" xfId="1918" xr:uid="{00000000-0005-0000-0000-000080070000}"/>
    <cellStyle name="원_수량산출서1" xfId="1919" xr:uid="{00000000-0005-0000-0000-000081070000}"/>
    <cellStyle name="원_수령도로측구덮개재료집계" xfId="1920" xr:uid="{00000000-0005-0000-0000-000082070000}"/>
    <cellStyle name="원_수령배수암거재료계산서" xfId="1921" xr:uid="{00000000-0005-0000-0000-000083070000}"/>
    <cellStyle name="원_수문(5x5이하) 일위" xfId="1922" xr:uid="{00000000-0005-0000-0000-000084070000}"/>
    <cellStyle name="원_수문_5m이하(2006년_9월)" xfId="1923" xr:uid="{00000000-0005-0000-0000-000085070000}"/>
    <cellStyle name="원_수문_5m이하(2007년_1월)(수정)" xfId="1924" xr:uid="{00000000-0005-0000-0000-000086070000}"/>
    <cellStyle name="원_수문_5m이하(2007년-노무비변경)" xfId="1925" xr:uid="{00000000-0005-0000-0000-000087070000}"/>
    <cellStyle name="원_수배전밤" xfId="1926" xr:uid="{00000000-0005-0000-0000-000088070000}"/>
    <cellStyle name="원_수산사업비2" xfId="1927" xr:uid="{00000000-0005-0000-0000-000089070000}"/>
    <cellStyle name="원_수원공제계산서" xfId="1928" xr:uid="{00000000-0005-0000-0000-00008A070000}"/>
    <cellStyle name="원_수지예산서양식" xfId="1929" xr:uid="{00000000-0005-0000-0000-00008B070000}"/>
    <cellStyle name="원_순천구룡" xfId="1930" xr:uid="{00000000-0005-0000-0000-00008C070000}"/>
    <cellStyle name="원_순천지부구룡해룡" xfId="1931" xr:uid="{00000000-0005-0000-0000-00008D070000}"/>
    <cellStyle name="원_시방서(2003.11.17)" xfId="1932" xr:uid="{00000000-0005-0000-0000-00008E070000}"/>
    <cellStyle name="원_시방서(2003.3.6)" xfId="1933" xr:uid="{00000000-0005-0000-0000-00008F070000}"/>
    <cellStyle name="원_시스템설치공사비(우곡)" xfId="1934" xr:uid="{00000000-0005-0000-0000-000090070000}"/>
    <cellStyle name="원_신동지구단가보완(200403)" xfId="1935" xr:uid="{00000000-0005-0000-0000-000091070000}"/>
    <cellStyle name="원_신백산기계 내역(최종분)" xfId="1936" xr:uid="{00000000-0005-0000-0000-000092070000}"/>
    <cellStyle name="원_신성지구-강흥" xfId="1937" xr:uid="{00000000-0005-0000-0000-000093070000}"/>
    <cellStyle name="원_신성총괄(기계 전기)" xfId="1938" xr:uid="{00000000-0005-0000-0000-000094070000}"/>
    <cellStyle name="원_신촌전기내역(1배수장-'0909단가보완)" xfId="1939" xr:uid="{00000000-0005-0000-0000-000095070000}"/>
    <cellStyle name="원_신평전기" xfId="1940" xr:uid="{00000000-0005-0000-0000-000096070000}"/>
    <cellStyle name="원_안성지구TMTC내역091116(세부설계내역)" xfId="1941" xr:uid="{00000000-0005-0000-0000-000097070000}"/>
    <cellStyle name="원_앵금공사비" xfId="1942" xr:uid="{00000000-0005-0000-0000-000098070000}"/>
    <cellStyle name="원_양수장 일위(2006년_9월)" xfId="1943" xr:uid="{00000000-0005-0000-0000-000099070000}"/>
    <cellStyle name="원_여수토재료계산서(라성)" xfId="1944" xr:uid="{00000000-0005-0000-0000-00009A070000}"/>
    <cellStyle name="원_역T형옹벽" xfId="1945" xr:uid="{00000000-0005-0000-0000-00009B070000}"/>
    <cellStyle name="원_예전지구시행계획서" xfId="1946" xr:uid="{00000000-0005-0000-0000-00009C070000}"/>
    <cellStyle name="원_오로보완(0111)" xfId="1947" xr:uid="{00000000-0005-0000-0000-00009D070000}"/>
    <cellStyle name="원_오수관로" xfId="1948" xr:uid="{00000000-0005-0000-0000-00009E070000}"/>
    <cellStyle name="원_오수관로재료집계" xfId="1949" xr:uid="{00000000-0005-0000-0000-00009F070000}"/>
    <cellStyle name="원_오폐수처리장" xfId="1950" xr:uid="{00000000-0005-0000-0000-0000A0070000}"/>
    <cellStyle name="원_옥동양수0101" xfId="1951" xr:uid="{00000000-0005-0000-0000-0000A1070000}"/>
    <cellStyle name="원_왕궁-전기" xfId="1952" xr:uid="{00000000-0005-0000-0000-0000A2070000}"/>
    <cellStyle name="원_용지매수비(녹차)" xfId="1953" xr:uid="{00000000-0005-0000-0000-0000A3070000}"/>
    <cellStyle name="원_용지조서" xfId="1954" xr:uid="{00000000-0005-0000-0000-0000A4070000}"/>
    <cellStyle name="원_우곡04.02" xfId="1955" xr:uid="{00000000-0005-0000-0000-0000A5070000}"/>
    <cellStyle name="원_우곡전기보완(본부)" xfId="1956" xr:uid="{00000000-0005-0000-0000-0000A6070000}"/>
    <cellStyle name="원_우수관로" xfId="1957" xr:uid="{00000000-0005-0000-0000-0000A7070000}"/>
    <cellStyle name="원_우수관로재료집계" xfId="1958" xr:uid="{00000000-0005-0000-0000-0000A8070000}"/>
    <cellStyle name="원_우오재료" xfId="1959" xr:uid="{00000000-0005-0000-0000-0000A9070000}"/>
    <cellStyle name="원_운반 자재" xfId="1960" xr:uid="{00000000-0005-0000-0000-0000AA070000}"/>
    <cellStyle name="원_운암공사비총괄" xfId="1961" xr:uid="{00000000-0005-0000-0000-0000AB070000}"/>
    <cellStyle name="원_원가계산서_수정" xfId="1962" xr:uid="{00000000-0005-0000-0000-0000AC070000}"/>
    <cellStyle name="원_월별진도보고(지사)" xfId="1963" xr:uid="{00000000-0005-0000-0000-0000AD070000}"/>
    <cellStyle name="원_월평양수장담수시설" xfId="1964" xr:uid="{00000000-0005-0000-0000-0000AE070000}"/>
    <cellStyle name="원_유계비상수문설계계산서" xfId="1965" xr:uid="{00000000-0005-0000-0000-0000AF070000}"/>
    <cellStyle name="원_유량계 설치 일위대가" xfId="1966" xr:uid="{00000000-0005-0000-0000-0000B0070000}"/>
    <cellStyle name="원_유어-전기내역서" xfId="1967" xr:uid="{00000000-0005-0000-0000-0000B1070000}"/>
    <cellStyle name="원_율촌사업수지" xfId="1968" xr:uid="{00000000-0005-0000-0000-0000B2070000}"/>
    <cellStyle name="원_율촌사업현황" xfId="1969" xr:uid="{00000000-0005-0000-0000-0000B3070000}"/>
    <cellStyle name="원_익산문서고내역" xfId="1970" xr:uid="{00000000-0005-0000-0000-0000B4070000}"/>
    <cellStyle name="원_임실농공단지(20040312-2)" xfId="1971" xr:uid="{00000000-0005-0000-0000-0000B5070000}"/>
    <cellStyle name="원_자일지구수리시설개보수사업(최종납품)" xfId="1972" xr:uid="{00000000-0005-0000-0000-0000B6070000}"/>
    <cellStyle name="원_장계배수지" xfId="1973" xr:uid="{00000000-0005-0000-0000-0000B7070000}"/>
    <cellStyle name="원_장마루(수정)" xfId="1974" xr:uid="{00000000-0005-0000-0000-0000B8070000}"/>
    <cellStyle name="원_장선전기단가보완(0403)" xfId="1975" xr:uid="{00000000-0005-0000-0000-0000B9070000}"/>
    <cellStyle name="원_장선전기단가보완(050422)4월단가보완" xfId="1976" xr:uid="{00000000-0005-0000-0000-0000BA070000}"/>
    <cellStyle name="원_장선전기단가보완(0509)9월단가보완" xfId="1977" xr:uid="{00000000-0005-0000-0000-0000BB070000}"/>
    <cellStyle name="원_장재-전기" xfId="1978" xr:uid="{00000000-0005-0000-0000-0000BC070000}"/>
    <cellStyle name="원_장흥광평양수장" xfId="1979" xr:uid="{00000000-0005-0000-0000-0000BD070000}"/>
    <cellStyle name="원_재료계산서" xfId="1980" xr:uid="{00000000-0005-0000-0000-0000BE070000}"/>
    <cellStyle name="원_재료계산서(여수토방수로)" xfId="1981" xr:uid="{00000000-0005-0000-0000-0000BF070000}"/>
    <cellStyle name="원_재료집계총괄(취입보여수토)" xfId="1982" xr:uid="{00000000-0005-0000-0000-0000C0070000}"/>
    <cellStyle name="원_재료집계총괄(취입보여수토-접속배수로제외)" xfId="1983" xr:uid="{00000000-0005-0000-0000-0000C1070000}"/>
    <cellStyle name="원_재오개양수" xfId="1984" xr:uid="{00000000-0005-0000-0000-0000C2070000}"/>
    <cellStyle name="원_전기(0109)" xfId="1985" xr:uid="{00000000-0005-0000-0000-0000C3070000}"/>
    <cellStyle name="원_전기내역1" xfId="1986" xr:uid="{00000000-0005-0000-0000-0000C4070000}"/>
    <cellStyle name="원_전기내역서" xfId="1987" xr:uid="{00000000-0005-0000-0000-0000C5070000}"/>
    <cellStyle name="원_전기내역서(김해본산-최종)" xfId="1988" xr:uid="{00000000-0005-0000-0000-0000C6070000}"/>
    <cellStyle name="원_전기내역서(본산)" xfId="1989" xr:uid="{00000000-0005-0000-0000-0000C7070000}"/>
    <cellStyle name="원_전기내역서(본산-0810단가보완)" xfId="1990" xr:uid="{00000000-0005-0000-0000-0000C8070000}"/>
    <cellStyle name="원_전기내역서(봉산)" xfId="1991" xr:uid="{00000000-0005-0000-0000-0000C9070000}"/>
    <cellStyle name="원_전기내역서(성산)" xfId="1992" xr:uid="{00000000-0005-0000-0000-0000CA070000}"/>
    <cellStyle name="원_전기내역서(오운)" xfId="1993" xr:uid="{00000000-0005-0000-0000-0000CB070000}"/>
    <cellStyle name="원_전기내역서(칠산)" xfId="1994" xr:uid="{00000000-0005-0000-0000-0000CC070000}"/>
    <cellStyle name="원_전기내역서-명천" xfId="1995" xr:uid="{00000000-0005-0000-0000-0000CD070000}"/>
    <cellStyle name="원_전기물량산출근거(반포)" xfId="1996" xr:uid="{00000000-0005-0000-0000-0000CE070000}"/>
    <cellStyle name="원_전기실정보고" xfId="1997" xr:uid="{00000000-0005-0000-0000-0000CF070000}"/>
    <cellStyle name="원_전기실정보고(200405설계변경)" xfId="1998" xr:uid="{00000000-0005-0000-0000-0000D0070000}"/>
    <cellStyle name="원_전도수문내역" xfId="1999" xr:uid="{00000000-0005-0000-0000-0000D1070000}"/>
    <cellStyle name="원_전동화내역서a" xfId="2000" xr:uid="{00000000-0005-0000-0000-0000D2070000}"/>
    <cellStyle name="원_전북 용산지구 다단 21×1.2-2련(020417)" xfId="2001" xr:uid="{00000000-0005-0000-0000-0000D3070000}"/>
    <cellStyle name="원_정우전기내역서" xfId="2002" xr:uid="{00000000-0005-0000-0000-0000D4070000}"/>
    <cellStyle name="원_제당제료집계(산정)" xfId="2003" xr:uid="{00000000-0005-0000-0000-0000D5070000}"/>
    <cellStyle name="원_제작내역" xfId="2004" xr:uid="{00000000-0005-0000-0000-0000D6070000}"/>
    <cellStyle name="원_증감" xfId="2005" xr:uid="{00000000-0005-0000-0000-0000D7070000}"/>
    <cellStyle name="원_지부송부-포동내역-1" xfId="2006" xr:uid="{00000000-0005-0000-0000-0000D8070000}"/>
    <cellStyle name="원_진도 보전지구" xfId="2007" xr:uid="{00000000-0005-0000-0000-0000D9070000}"/>
    <cellStyle name="원_진도마산2차제출F18x21" xfId="2008" xr:uid="{00000000-0005-0000-0000-0000DA070000}"/>
    <cellStyle name="원_진도보고(지사)" xfId="2009" xr:uid="{00000000-0005-0000-0000-0000DB070000}"/>
    <cellStyle name="원_진창지구(유어양배수장)내역서(최종)2004.7.5수정" xfId="2010" xr:uid="{00000000-0005-0000-0000-0000DC070000}"/>
    <cellStyle name="원_진창지구건축내역(휀스포함720)" xfId="2011" xr:uid="{00000000-0005-0000-0000-0000DD070000}"/>
    <cellStyle name="원_진창총괄표(2004.7.5수정)" xfId="2012" xr:uid="{00000000-0005-0000-0000-0000DE070000}"/>
    <cellStyle name="원_진창총괄표(기존요율적용)" xfId="2013" xr:uid="{00000000-0005-0000-0000-0000DF070000}"/>
    <cellStyle name="원_창산지여수토재료계산(05.29)" xfId="2014" xr:uid="{00000000-0005-0000-0000-0000E0070000}"/>
    <cellStyle name="원_천정주행기중기" xfId="2015" xr:uid="{00000000-0005-0000-0000-0000E1070000}"/>
    <cellStyle name="원_천천지구 감시시스템" xfId="2016" xr:uid="{00000000-0005-0000-0000-0000E2070000}"/>
    <cellStyle name="원_천천지구 전기(1안)" xfId="2017" xr:uid="{00000000-0005-0000-0000-0000E3070000}"/>
    <cellStyle name="원_청소기계내역" xfId="2018" xr:uid="{00000000-0005-0000-0000-0000E4070000}"/>
    <cellStyle name="원_초계지구 시스템일반(단가보완-'0905)" xfId="2019" xr:uid="{00000000-0005-0000-0000-0000E5070000}"/>
    <cellStyle name="원_총괄및전기공사내역서-보완" xfId="2020" xr:uid="{00000000-0005-0000-0000-0000E6070000}"/>
    <cellStyle name="원_총괄정리" xfId="2021" xr:uid="{00000000-0005-0000-0000-0000E7070000}"/>
    <cellStyle name="원_취입보기계공사비" xfId="2022" xr:uid="{00000000-0005-0000-0000-0000E8070000}"/>
    <cellStyle name="원_큐비클단가대비표" xfId="2023" xr:uid="{00000000-0005-0000-0000-0000E9070000}"/>
    <cellStyle name="원_탑리전기내역(발주)" xfId="2024" xr:uid="{00000000-0005-0000-0000-0000EA070000}"/>
    <cellStyle name="원_터파기0514" xfId="2025" xr:uid="{00000000-0005-0000-0000-0000EB070000}"/>
    <cellStyle name="원_팔덕1전기내역서" xfId="2026" xr:uid="{00000000-0005-0000-0000-0000EC070000}"/>
    <cellStyle name="원_팔덕지구 자동화내역" xfId="2027" xr:uid="{00000000-0005-0000-0000-0000ED070000}"/>
    <cellStyle name="원_팔봉양수" xfId="2028" xr:uid="{00000000-0005-0000-0000-0000EE070000}"/>
    <cellStyle name="원_폐기물" xfId="2029" xr:uid="{00000000-0005-0000-0000-0000EF070000}"/>
    <cellStyle name="원_폐기물처리집계(수정)" xfId="2030" xr:uid="{00000000-0005-0000-0000-0000F0070000}"/>
    <cellStyle name="원_포장" xfId="2031" xr:uid="{00000000-0005-0000-0000-0000F1070000}"/>
    <cellStyle name="원_표지" xfId="2032" xr:uid="{00000000-0005-0000-0000-0000F2070000}"/>
    <cellStyle name="원_품목조정검토양식(청웅1차)" xfId="2033" xr:uid="{00000000-0005-0000-0000-0000F3070000}"/>
    <cellStyle name="원_하갈산-전기(1)" xfId="2034" xr:uid="{00000000-0005-0000-0000-0000F4070000}"/>
    <cellStyle name="원_하서0805es" xfId="2035" xr:uid="{00000000-0005-0000-0000-0000F5070000}"/>
    <cellStyle name="원_하장양수(40HP20HP)020309" xfId="2036" xr:uid="{00000000-0005-0000-0000-0000F6070000}"/>
    <cellStyle name="원_한림지구TMTC내역서(07년삭제_총사업비심의)" xfId="2037" xr:uid="{00000000-0005-0000-0000-0000F7070000}"/>
    <cellStyle name="원_함안 원격소 설치일반(견적)" xfId="2038" xr:uid="{00000000-0005-0000-0000-0000F8070000}"/>
    <cellStyle name="원_합판거푸집" xfId="2039" xr:uid="{00000000-0005-0000-0000-0000F9070000}"/>
    <cellStyle name="원_해연구조산-발송" xfId="2040" xr:uid="{00000000-0005-0000-0000-0000FA070000}"/>
    <cellStyle name="원_해연제수문25x13설계계산서" xfId="2041" xr:uid="{00000000-0005-0000-0000-0000FB070000}"/>
    <cellStyle name="원_황계(0203)" xfId="2042" xr:uid="{00000000-0005-0000-0000-0000FC070000}"/>
    <cellStyle name="유1" xfId="2043" xr:uid="{00000000-0005-0000-0000-0000FD070000}"/>
    <cellStyle name="유영" xfId="2044" xr:uid="{00000000-0005-0000-0000-0000FE070000}"/>
    <cellStyle name="을지" xfId="2045" xr:uid="{00000000-0005-0000-0000-0000FF070000}"/>
    <cellStyle name="이천칠백이십삼만육천원정" xfId="2046" xr:uid="{00000000-0005-0000-0000-000000080000}"/>
    <cellStyle name="인원수(0.1)" xfId="2047" xr:uid="{00000000-0005-0000-0000-000001080000}"/>
    <cellStyle name="일위(text)" xfId="2048" xr:uid="{00000000-0005-0000-0000-000002080000}"/>
    <cellStyle name="일위(소수1위9포)" xfId="2049" xr:uid="{00000000-0005-0000-0000-000003080000}"/>
    <cellStyle name="일위(소수1위사이띔9포)" xfId="2050" xr:uid="{00000000-0005-0000-0000-000004080000}"/>
    <cellStyle name="일위(소수점 1)" xfId="2051" xr:uid="{00000000-0005-0000-0000-000005080000}"/>
    <cellStyle name="일위계(9포)" xfId="2052" xr:uid="{00000000-0005-0000-0000-000006080000}"/>
    <cellStyle name="일정" xfId="2053" xr:uid="{00000000-0005-0000-0000-000007080000}"/>
    <cellStyle name="입력" xfId="2054" builtinId="20" customBuiltin="1"/>
    <cellStyle name="자리수" xfId="2055" xr:uid="{00000000-0005-0000-0000-000009080000}"/>
    <cellStyle name="자리수 - 유형1" xfId="2056" xr:uid="{00000000-0005-0000-0000-00000A080000}"/>
    <cellStyle name="자리수_2008준공(농용수관리) 2" xfId="2057" xr:uid="{00000000-0005-0000-0000-00000B080000}"/>
    <cellStyle name="자리수0" xfId="2058" xr:uid="{00000000-0005-0000-0000-00000C080000}"/>
    <cellStyle name="자재조사표" xfId="2059" xr:uid="{00000000-0005-0000-0000-00000D080000}"/>
    <cellStyle name="잡품" xfId="2060" xr:uid="{00000000-0005-0000-0000-00000E080000}"/>
    <cellStyle name="제목" xfId="2061" builtinId="15" customBuiltin="1"/>
    <cellStyle name="제목 1" xfId="2062" builtinId="16" customBuiltin="1"/>
    <cellStyle name="제목 1(左)" xfId="2063" xr:uid="{00000000-0005-0000-0000-000011080000}"/>
    <cellStyle name="제목 1(中)" xfId="2064" xr:uid="{00000000-0005-0000-0000-000012080000}"/>
    <cellStyle name="제목 2" xfId="2065" builtinId="17" customBuiltin="1"/>
    <cellStyle name="제목 3" xfId="2066" builtinId="18" customBuiltin="1"/>
    <cellStyle name="제목 4" xfId="2067" builtinId="19" customBuiltin="1"/>
    <cellStyle name="제목[1 줄]" xfId="2068" xr:uid="{00000000-0005-0000-0000-000016080000}"/>
    <cellStyle name="제목[2줄 아래]" xfId="2069" xr:uid="{00000000-0005-0000-0000-000017080000}"/>
    <cellStyle name="제목[2줄 위]" xfId="2070" xr:uid="{00000000-0005-0000-0000-000018080000}"/>
    <cellStyle name="제목1" xfId="2071" xr:uid="{00000000-0005-0000-0000-000019080000}"/>
    <cellStyle name="제목1.###(12)" xfId="2072" xr:uid="{00000000-0005-0000-0000-00001A080000}"/>
    <cellStyle name="제목12" xfId="2073" xr:uid="{00000000-0005-0000-0000-00001B080000}"/>
    <cellStyle name="제목12-1" xfId="2074" xr:uid="{00000000-0005-0000-0000-00001C080000}"/>
    <cellStyle name="제목13" xfId="2075" xr:uid="{00000000-0005-0000-0000-00001D080000}"/>
    <cellStyle name="제목15" xfId="2076" xr:uid="{00000000-0005-0000-0000-00001E080000}"/>
    <cellStyle name="제목2" xfId="2077" xr:uid="{00000000-0005-0000-0000-00001F080000}"/>
    <cellStyle name="제목3" xfId="2078" xr:uid="{00000000-0005-0000-0000-000020080000}"/>
    <cellStyle name="제목솔체20" xfId="2079" xr:uid="{00000000-0005-0000-0000-000021080000}"/>
    <cellStyle name="좋음" xfId="2080" builtinId="26" customBuiltin="1"/>
    <cellStyle name="중기사용11" xfId="2081" xr:uid="{00000000-0005-0000-0000-000023080000}"/>
    <cellStyle name="중기사용11-1" xfId="2082" xr:uid="{00000000-0005-0000-0000-000024080000}"/>
    <cellStyle name="중기사용12" xfId="2083" xr:uid="{00000000-0005-0000-0000-000025080000}"/>
    <cellStyle name="중기사용13" xfId="2084" xr:uid="{00000000-0005-0000-0000-000026080000}"/>
    <cellStyle name="중요" xfId="2085" xr:uid="{00000000-0005-0000-0000-000027080000}"/>
    <cellStyle name="지수문제" xfId="2086" xr:uid="{00000000-0005-0000-0000-000028080000}"/>
    <cellStyle name="지정되지 않음" xfId="2087" xr:uid="{00000000-0005-0000-0000-000029080000}"/>
    <cellStyle name="출력" xfId="2088" builtinId="21" customBuiltin="1"/>
    <cellStyle name="측점" xfId="2089" xr:uid="{00000000-0005-0000-0000-00002B080000}"/>
    <cellStyle name="코드" xfId="2090" xr:uid="{00000000-0005-0000-0000-00002C080000}"/>
    <cellStyle name="콤" xfId="2091" xr:uid="{00000000-0005-0000-0000-00002D080000}"/>
    <cellStyle name="콤_1.1.(예천tmtc)중앙관리소_2010.11.15" xfId="2092" xr:uid="{00000000-0005-0000-0000-00002E080000}"/>
    <cellStyle name="콤_2009 준공내역서" xfId="2093" xr:uid="{00000000-0005-0000-0000-00002F080000}"/>
    <cellStyle name="콤_부대공사" xfId="2094" xr:uid="{00000000-0005-0000-0000-000030080000}"/>
    <cellStyle name="콤_부대공사단위수량" xfId="2095" xr:uid="{00000000-0005-0000-0000-000031080000}"/>
    <cellStyle name="콤_오수맨홀단위" xfId="2096" xr:uid="{00000000-0005-0000-0000-000032080000}"/>
    <cellStyle name="콤마 [" xfId="2097" xr:uid="{00000000-0005-0000-0000-000033080000}"/>
    <cellStyle name="콤마 []" xfId="2098" xr:uid="{00000000-0005-0000-0000-000034080000}"/>
    <cellStyle name="콤마 [_1.1.(예천tmtc)중앙관리소_2010.11.15" xfId="2099" xr:uid="{00000000-0005-0000-0000-000035080000}"/>
    <cellStyle name="콤마 [0]" xfId="2100" xr:uid="{00000000-0005-0000-0000-000036080000}"/>
    <cellStyle name="콤마 [0] 2" xfId="2101" xr:uid="{00000000-0005-0000-0000-000037080000}"/>
    <cellStyle name="콤마 [0]_95노임" xfId="2102" xr:uid="{00000000-0005-0000-0000-000038080000}"/>
    <cellStyle name="콤마 [0]_금가양~1" xfId="2103" xr:uid="{00000000-0005-0000-0000-000039080000}"/>
    <cellStyle name="콤마 [0]_시스템최종" xfId="2104" xr:uid="{00000000-0005-0000-0000-00003A080000}"/>
    <cellStyle name="콤마 [0]_토목공사총괄표" xfId="2105" xr:uid="{00000000-0005-0000-0000-00003B080000}"/>
    <cellStyle name="콤마 [0]기기자재비" xfId="2106" xr:uid="{00000000-0005-0000-0000-00003C080000}"/>
    <cellStyle name="콤마 [2]" xfId="2107" xr:uid="{00000000-0005-0000-0000-00003D080000}"/>
    <cellStyle name="콤마 [2] 2" xfId="2108" xr:uid="{00000000-0005-0000-0000-00003E080000}"/>
    <cellStyle name="콤마 [금액]" xfId="2109" xr:uid="{00000000-0005-0000-0000-00003F080000}"/>
    <cellStyle name="콤마 [소수]" xfId="2110" xr:uid="{00000000-0005-0000-0000-000040080000}"/>
    <cellStyle name="콤마 [수량]" xfId="2111" xr:uid="{00000000-0005-0000-0000-000041080000}"/>
    <cellStyle name="콤마 &lt;0&gt;" xfId="2112" xr:uid="{00000000-0005-0000-0000-000042080000}"/>
    <cellStyle name="콤마[ ]" xfId="2113" xr:uid="{00000000-0005-0000-0000-000043080000}"/>
    <cellStyle name="콤마[*]" xfId="2114" xr:uid="{00000000-0005-0000-0000-000044080000}"/>
    <cellStyle name="콤마[.]" xfId="2115" xr:uid="{00000000-0005-0000-0000-000045080000}"/>
    <cellStyle name="콤마[0]" xfId="2116" xr:uid="{00000000-0005-0000-0000-000046080000}"/>
    <cellStyle name="콤마_  종  합  " xfId="2117" xr:uid="{00000000-0005-0000-0000-000047080000}"/>
    <cellStyle name="토목" xfId="2118" xr:uid="{00000000-0005-0000-0000-000048080000}"/>
    <cellStyle name="통" xfId="2119" xr:uid="{00000000-0005-0000-0000-000049080000}"/>
    <cellStyle name="통_1.1.(예천tmtc)중앙관리소_2010.11.15" xfId="2120" xr:uid="{00000000-0005-0000-0000-00004A080000}"/>
    <cellStyle name="통_2009 준공내역서" xfId="2121" xr:uid="{00000000-0005-0000-0000-00004B080000}"/>
    <cellStyle name="통_부대공사" xfId="2122" xr:uid="{00000000-0005-0000-0000-00004C080000}"/>
    <cellStyle name="통_부대공사단위수량" xfId="2123" xr:uid="{00000000-0005-0000-0000-00004D080000}"/>
    <cellStyle name="통_오수맨홀단위" xfId="2124" xr:uid="{00000000-0005-0000-0000-00004E080000}"/>
    <cellStyle name="통화 [" xfId="2125" xr:uid="{00000000-0005-0000-0000-00004F080000}"/>
    <cellStyle name="통화 [0] 2" xfId="2126" xr:uid="{00000000-0005-0000-0000-000050080000}"/>
    <cellStyle name="퍼센트" xfId="2127" xr:uid="{00000000-0005-0000-0000-000051080000}"/>
    <cellStyle name="표" xfId="2128" xr:uid="{00000000-0005-0000-0000-000052080000}"/>
    <cellStyle name="표_2009 준공내역서" xfId="2129" xr:uid="{00000000-0005-0000-0000-000053080000}"/>
    <cellStyle name="표_부대공사" xfId="2130" xr:uid="{00000000-0005-0000-0000-000054080000}"/>
    <cellStyle name="표_부대공사단위수량" xfId="2131" xr:uid="{00000000-0005-0000-0000-000055080000}"/>
    <cellStyle name="표_수문내역(3.0x3.0)" xfId="2132" xr:uid="{00000000-0005-0000-0000-000056080000}"/>
    <cellStyle name="표_오수맨홀단위" xfId="2133" xr:uid="{00000000-0005-0000-0000-000057080000}"/>
    <cellStyle name="표머릿글(上)" xfId="2134" xr:uid="{00000000-0005-0000-0000-000058080000}"/>
    <cellStyle name="표머릿글(中)" xfId="2135" xr:uid="{00000000-0005-0000-0000-000059080000}"/>
    <cellStyle name="표머릿글(下)" xfId="2136" xr:uid="{00000000-0005-0000-0000-00005A080000}"/>
    <cellStyle name="표준" xfId="0" builtinId="0"/>
    <cellStyle name="표준 2" xfId="2137" xr:uid="{00000000-0005-0000-0000-00005C080000}"/>
    <cellStyle name="표준 2 2" xfId="2138" xr:uid="{00000000-0005-0000-0000-00005D080000}"/>
    <cellStyle name="표준 2 3" xfId="2139" xr:uid="{00000000-0005-0000-0000-00005E080000}"/>
    <cellStyle name="표준 2 4" xfId="2140" xr:uid="{00000000-0005-0000-0000-00005F080000}"/>
    <cellStyle name="표준 2 5" xfId="2141" xr:uid="{00000000-0005-0000-0000-000060080000}"/>
    <cellStyle name="표준 2 6" xfId="2142" xr:uid="{00000000-0005-0000-0000-000061080000}"/>
    <cellStyle name="표준 2_1.2.(예천tmtc)원격소 주요자재_10.11.15" xfId="2143" xr:uid="{00000000-0005-0000-0000-000062080000}"/>
    <cellStyle name="표준 3" xfId="2144" xr:uid="{00000000-0005-0000-0000-000063080000}"/>
    <cellStyle name="표준 3 2" xfId="2145" xr:uid="{00000000-0005-0000-0000-000064080000}"/>
    <cellStyle name="표준 4" xfId="2146" xr:uid="{00000000-0005-0000-0000-000065080000}"/>
    <cellStyle name="표준 5" xfId="2147" xr:uid="{00000000-0005-0000-0000-000066080000}"/>
    <cellStyle name="표준 5 6" xfId="2177" xr:uid="{00000000-0005-0000-0000-000067080000}"/>
    <cellStyle name="표준 6" xfId="2148" xr:uid="{00000000-0005-0000-0000-000068080000}"/>
    <cellStyle name="표준 7" xfId="2149" xr:uid="{00000000-0005-0000-0000-000069080000}"/>
    <cellStyle name="표준 8" xfId="2150" xr:uid="{00000000-0005-0000-0000-00006A080000}"/>
    <cellStyle name="표준(배분)" xfId="2151" xr:uid="{00000000-0005-0000-0000-00006B080000}"/>
    <cellStyle name="표준_2007설계단가" xfId="2152" xr:uid="{00000000-0005-0000-0000-00006C080000}"/>
    <cellStyle name="표준_2-2. 자동화(달천)" xfId="2153" xr:uid="{00000000-0005-0000-0000-00006D080000}"/>
    <cellStyle name="표준_99미호천지구(서부공구)" xfId="2154" xr:uid="{00000000-0005-0000-0000-00006E080000}"/>
    <cellStyle name="標準_Akia(F）-8" xfId="2155" xr:uid="{00000000-0005-0000-0000-00006F080000}"/>
    <cellStyle name="표준_강흥-전기내역" xfId="2156" xr:uid="{00000000-0005-0000-0000-000070080000}"/>
    <cellStyle name="표준_견적서(폐수처리장)" xfId="2157" xr:uid="{00000000-0005-0000-0000-000071080000}"/>
    <cellStyle name="표준_고천전기" xfId="2158" xr:uid="{00000000-0005-0000-0000-000072080000}"/>
    <cellStyle name="표준_골안지구물량산출서" xfId="2182" xr:uid="{A80F1F25-32F6-40BA-A0A2-A9F0F9C44BF9}"/>
    <cellStyle name="표준_광주호지구 일반공사" xfId="2159" xr:uid="{00000000-0005-0000-0000-000074080000}"/>
    <cellStyle name="표준_금가양~1" xfId="2160" xr:uid="{00000000-0005-0000-0000-000075080000}"/>
    <cellStyle name="표준_동진지구 일반공사" xfId="2180" xr:uid="{2EB087A2-7C75-4BE0-8672-0D262A76D677}"/>
    <cellStyle name="표준_분전반" xfId="2161" xr:uid="{00000000-0005-0000-0000-000077080000}"/>
    <cellStyle name="표준_삼산내역" xfId="2162" xr:uid="{00000000-0005-0000-0000-000078080000}"/>
    <cellStyle name="표준_시스템제조구매설치내역서(가북-세부설계)" xfId="2163" xr:uid="{00000000-0005-0000-0000-000079080000}"/>
    <cellStyle name="표준_시스템최종" xfId="2164" xr:uid="{00000000-0005-0000-0000-00007A080000}"/>
    <cellStyle name="표준_원가(22동)" xfId="2183" xr:uid="{7C00EFBF-F06E-4DF0-9A36-3910182F99A7}"/>
    <cellStyle name="표준_지하관정" xfId="2165" xr:uid="{00000000-0005-0000-0000-00007B080000}"/>
    <cellStyle name="표준_초계지구 시스템자재(단가보완-'0905)" xfId="2166" xr:uid="{00000000-0005-0000-0000-00007C080000}"/>
    <cellStyle name="표준_탄천지구내역서" xfId="2167" xr:uid="{00000000-0005-0000-0000-00007D080000}"/>
    <cellStyle name="표준_특고반" xfId="2168" xr:uid="{00000000-0005-0000-0000-00007E080000}"/>
    <cellStyle name="표준1" xfId="2169" xr:uid="{00000000-0005-0000-0000-00007F080000}"/>
    <cellStyle name="표준2" xfId="2170" xr:uid="{00000000-0005-0000-0000-000080080000}"/>
    <cellStyle name="합계" xfId="2171" xr:uid="{00000000-0005-0000-0000-000081080000}"/>
    <cellStyle name="합산" xfId="2172" xr:uid="{00000000-0005-0000-0000-000082080000}"/>
    <cellStyle name="항목" xfId="2173" xr:uid="{00000000-0005-0000-0000-000083080000}"/>
    <cellStyle name="貨幣_PP7440-BOM" xfId="2174" xr:uid="{00000000-0005-0000-0000-000084080000}"/>
    <cellStyle name="화폐기호" xfId="2175" xr:uid="{00000000-0005-0000-0000-000085080000}"/>
    <cellStyle name="화폐기호0" xfId="2176" xr:uid="{00000000-0005-0000-0000-00008608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9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0.xml"/><Relationship Id="rId299" Type="http://schemas.openxmlformats.org/officeDocument/2006/relationships/externalLink" Target="externalLinks/externalLink282.xml"/><Relationship Id="rId21" Type="http://schemas.openxmlformats.org/officeDocument/2006/relationships/externalLink" Target="externalLinks/externalLink4.xml"/><Relationship Id="rId63" Type="http://schemas.openxmlformats.org/officeDocument/2006/relationships/externalLink" Target="externalLinks/externalLink46.xml"/><Relationship Id="rId159" Type="http://schemas.openxmlformats.org/officeDocument/2006/relationships/externalLink" Target="externalLinks/externalLink142.xml"/><Relationship Id="rId324" Type="http://schemas.openxmlformats.org/officeDocument/2006/relationships/calcChain" Target="calcChain.xml"/><Relationship Id="rId170" Type="http://schemas.openxmlformats.org/officeDocument/2006/relationships/externalLink" Target="externalLinks/externalLink153.xml"/><Relationship Id="rId226" Type="http://schemas.openxmlformats.org/officeDocument/2006/relationships/externalLink" Target="externalLinks/externalLink209.xml"/><Relationship Id="rId268" Type="http://schemas.openxmlformats.org/officeDocument/2006/relationships/externalLink" Target="externalLinks/externalLink251.xml"/><Relationship Id="rId32" Type="http://schemas.openxmlformats.org/officeDocument/2006/relationships/externalLink" Target="externalLinks/externalLink15.xml"/><Relationship Id="rId74" Type="http://schemas.openxmlformats.org/officeDocument/2006/relationships/externalLink" Target="externalLinks/externalLink57.xml"/><Relationship Id="rId128" Type="http://schemas.openxmlformats.org/officeDocument/2006/relationships/externalLink" Target="externalLinks/externalLink111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64.xml"/><Relationship Id="rId237" Type="http://schemas.openxmlformats.org/officeDocument/2006/relationships/externalLink" Target="externalLinks/externalLink220.xml"/><Relationship Id="rId279" Type="http://schemas.openxmlformats.org/officeDocument/2006/relationships/externalLink" Target="externalLinks/externalLink262.xml"/><Relationship Id="rId43" Type="http://schemas.openxmlformats.org/officeDocument/2006/relationships/externalLink" Target="externalLinks/externalLink26.xml"/><Relationship Id="rId139" Type="http://schemas.openxmlformats.org/officeDocument/2006/relationships/externalLink" Target="externalLinks/externalLink122.xml"/><Relationship Id="rId290" Type="http://schemas.openxmlformats.org/officeDocument/2006/relationships/externalLink" Target="externalLinks/externalLink273.xml"/><Relationship Id="rId304" Type="http://schemas.openxmlformats.org/officeDocument/2006/relationships/externalLink" Target="externalLinks/externalLink287.xml"/><Relationship Id="rId85" Type="http://schemas.openxmlformats.org/officeDocument/2006/relationships/externalLink" Target="externalLinks/externalLink68.xml"/><Relationship Id="rId150" Type="http://schemas.openxmlformats.org/officeDocument/2006/relationships/externalLink" Target="externalLinks/externalLink133.xml"/><Relationship Id="rId192" Type="http://schemas.openxmlformats.org/officeDocument/2006/relationships/externalLink" Target="externalLinks/externalLink175.xml"/><Relationship Id="rId206" Type="http://schemas.openxmlformats.org/officeDocument/2006/relationships/externalLink" Target="externalLinks/externalLink189.xml"/><Relationship Id="rId248" Type="http://schemas.openxmlformats.org/officeDocument/2006/relationships/externalLink" Target="externalLinks/externalLink231.xml"/><Relationship Id="rId12" Type="http://schemas.openxmlformats.org/officeDocument/2006/relationships/worksheet" Target="worksheets/sheet12.xml"/><Relationship Id="rId108" Type="http://schemas.openxmlformats.org/officeDocument/2006/relationships/externalLink" Target="externalLinks/externalLink91.xml"/><Relationship Id="rId315" Type="http://schemas.openxmlformats.org/officeDocument/2006/relationships/externalLink" Target="externalLinks/externalLink298.xml"/><Relationship Id="rId54" Type="http://schemas.openxmlformats.org/officeDocument/2006/relationships/externalLink" Target="externalLinks/externalLink37.xml"/><Relationship Id="rId96" Type="http://schemas.openxmlformats.org/officeDocument/2006/relationships/externalLink" Target="externalLinks/externalLink79.xml"/><Relationship Id="rId161" Type="http://schemas.openxmlformats.org/officeDocument/2006/relationships/externalLink" Target="externalLinks/externalLink144.xml"/><Relationship Id="rId217" Type="http://schemas.openxmlformats.org/officeDocument/2006/relationships/externalLink" Target="externalLinks/externalLink200.xml"/><Relationship Id="rId259" Type="http://schemas.openxmlformats.org/officeDocument/2006/relationships/externalLink" Target="externalLinks/externalLink242.xml"/><Relationship Id="rId23" Type="http://schemas.openxmlformats.org/officeDocument/2006/relationships/externalLink" Target="externalLinks/externalLink6.xml"/><Relationship Id="rId119" Type="http://schemas.openxmlformats.org/officeDocument/2006/relationships/externalLink" Target="externalLinks/externalLink102.xml"/><Relationship Id="rId270" Type="http://schemas.openxmlformats.org/officeDocument/2006/relationships/externalLink" Target="externalLinks/externalLink253.xml"/><Relationship Id="rId65" Type="http://schemas.openxmlformats.org/officeDocument/2006/relationships/externalLink" Target="externalLinks/externalLink48.xml"/><Relationship Id="rId130" Type="http://schemas.openxmlformats.org/officeDocument/2006/relationships/externalLink" Target="externalLinks/externalLink113.xml"/><Relationship Id="rId172" Type="http://schemas.openxmlformats.org/officeDocument/2006/relationships/externalLink" Target="externalLinks/externalLink155.xml"/><Relationship Id="rId228" Type="http://schemas.openxmlformats.org/officeDocument/2006/relationships/externalLink" Target="externalLinks/externalLink211.xml"/><Relationship Id="rId281" Type="http://schemas.openxmlformats.org/officeDocument/2006/relationships/externalLink" Target="externalLinks/externalLink264.xml"/><Relationship Id="rId34" Type="http://schemas.openxmlformats.org/officeDocument/2006/relationships/externalLink" Target="externalLinks/externalLink17.xml"/><Relationship Id="rId55" Type="http://schemas.openxmlformats.org/officeDocument/2006/relationships/externalLink" Target="externalLinks/externalLink38.xml"/><Relationship Id="rId76" Type="http://schemas.openxmlformats.org/officeDocument/2006/relationships/externalLink" Target="externalLinks/externalLink59.xml"/><Relationship Id="rId97" Type="http://schemas.openxmlformats.org/officeDocument/2006/relationships/externalLink" Target="externalLinks/externalLink80.xml"/><Relationship Id="rId120" Type="http://schemas.openxmlformats.org/officeDocument/2006/relationships/externalLink" Target="externalLinks/externalLink103.xml"/><Relationship Id="rId141" Type="http://schemas.openxmlformats.org/officeDocument/2006/relationships/externalLink" Target="externalLinks/externalLink124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5.xml"/><Relationship Id="rId183" Type="http://schemas.openxmlformats.org/officeDocument/2006/relationships/externalLink" Target="externalLinks/externalLink166.xml"/><Relationship Id="rId218" Type="http://schemas.openxmlformats.org/officeDocument/2006/relationships/externalLink" Target="externalLinks/externalLink201.xml"/><Relationship Id="rId239" Type="http://schemas.openxmlformats.org/officeDocument/2006/relationships/externalLink" Target="externalLinks/externalLink222.xml"/><Relationship Id="rId250" Type="http://schemas.openxmlformats.org/officeDocument/2006/relationships/externalLink" Target="externalLinks/externalLink233.xml"/><Relationship Id="rId271" Type="http://schemas.openxmlformats.org/officeDocument/2006/relationships/externalLink" Target="externalLinks/externalLink254.xml"/><Relationship Id="rId292" Type="http://schemas.openxmlformats.org/officeDocument/2006/relationships/externalLink" Target="externalLinks/externalLink275.xml"/><Relationship Id="rId306" Type="http://schemas.openxmlformats.org/officeDocument/2006/relationships/externalLink" Target="externalLinks/externalLink289.xml"/><Relationship Id="rId24" Type="http://schemas.openxmlformats.org/officeDocument/2006/relationships/externalLink" Target="externalLinks/externalLink7.xml"/><Relationship Id="rId45" Type="http://schemas.openxmlformats.org/officeDocument/2006/relationships/externalLink" Target="externalLinks/externalLink28.xml"/><Relationship Id="rId66" Type="http://schemas.openxmlformats.org/officeDocument/2006/relationships/externalLink" Target="externalLinks/externalLink49.xml"/><Relationship Id="rId87" Type="http://schemas.openxmlformats.org/officeDocument/2006/relationships/externalLink" Target="externalLinks/externalLink70.xml"/><Relationship Id="rId110" Type="http://schemas.openxmlformats.org/officeDocument/2006/relationships/externalLink" Target="externalLinks/externalLink93.xml"/><Relationship Id="rId131" Type="http://schemas.openxmlformats.org/officeDocument/2006/relationships/externalLink" Target="externalLinks/externalLink114.xml"/><Relationship Id="rId152" Type="http://schemas.openxmlformats.org/officeDocument/2006/relationships/externalLink" Target="externalLinks/externalLink135.xml"/><Relationship Id="rId173" Type="http://schemas.openxmlformats.org/officeDocument/2006/relationships/externalLink" Target="externalLinks/externalLink156.xml"/><Relationship Id="rId194" Type="http://schemas.openxmlformats.org/officeDocument/2006/relationships/externalLink" Target="externalLinks/externalLink177.xml"/><Relationship Id="rId208" Type="http://schemas.openxmlformats.org/officeDocument/2006/relationships/externalLink" Target="externalLinks/externalLink191.xml"/><Relationship Id="rId229" Type="http://schemas.openxmlformats.org/officeDocument/2006/relationships/externalLink" Target="externalLinks/externalLink212.xml"/><Relationship Id="rId240" Type="http://schemas.openxmlformats.org/officeDocument/2006/relationships/externalLink" Target="externalLinks/externalLink223.xml"/><Relationship Id="rId261" Type="http://schemas.openxmlformats.org/officeDocument/2006/relationships/externalLink" Target="externalLinks/externalLink244.xml"/><Relationship Id="rId14" Type="http://schemas.openxmlformats.org/officeDocument/2006/relationships/worksheet" Target="worksheets/sheet14.xml"/><Relationship Id="rId35" Type="http://schemas.openxmlformats.org/officeDocument/2006/relationships/externalLink" Target="externalLinks/externalLink18.xml"/><Relationship Id="rId56" Type="http://schemas.openxmlformats.org/officeDocument/2006/relationships/externalLink" Target="externalLinks/externalLink39.xml"/><Relationship Id="rId77" Type="http://schemas.openxmlformats.org/officeDocument/2006/relationships/externalLink" Target="externalLinks/externalLink60.xml"/><Relationship Id="rId100" Type="http://schemas.openxmlformats.org/officeDocument/2006/relationships/externalLink" Target="externalLinks/externalLink83.xml"/><Relationship Id="rId282" Type="http://schemas.openxmlformats.org/officeDocument/2006/relationships/externalLink" Target="externalLinks/externalLink265.xml"/><Relationship Id="rId317" Type="http://schemas.openxmlformats.org/officeDocument/2006/relationships/externalLink" Target="externalLinks/externalLink300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81.xml"/><Relationship Id="rId121" Type="http://schemas.openxmlformats.org/officeDocument/2006/relationships/externalLink" Target="externalLinks/externalLink104.xml"/><Relationship Id="rId142" Type="http://schemas.openxmlformats.org/officeDocument/2006/relationships/externalLink" Target="externalLinks/externalLink125.xml"/><Relationship Id="rId163" Type="http://schemas.openxmlformats.org/officeDocument/2006/relationships/externalLink" Target="externalLinks/externalLink146.xml"/><Relationship Id="rId184" Type="http://schemas.openxmlformats.org/officeDocument/2006/relationships/externalLink" Target="externalLinks/externalLink167.xml"/><Relationship Id="rId219" Type="http://schemas.openxmlformats.org/officeDocument/2006/relationships/externalLink" Target="externalLinks/externalLink202.xml"/><Relationship Id="rId230" Type="http://schemas.openxmlformats.org/officeDocument/2006/relationships/externalLink" Target="externalLinks/externalLink213.xml"/><Relationship Id="rId251" Type="http://schemas.openxmlformats.org/officeDocument/2006/relationships/externalLink" Target="externalLinks/externalLink234.xml"/><Relationship Id="rId25" Type="http://schemas.openxmlformats.org/officeDocument/2006/relationships/externalLink" Target="externalLinks/externalLink8.xml"/><Relationship Id="rId46" Type="http://schemas.openxmlformats.org/officeDocument/2006/relationships/externalLink" Target="externalLinks/externalLink29.xml"/><Relationship Id="rId67" Type="http://schemas.openxmlformats.org/officeDocument/2006/relationships/externalLink" Target="externalLinks/externalLink50.xml"/><Relationship Id="rId272" Type="http://schemas.openxmlformats.org/officeDocument/2006/relationships/externalLink" Target="externalLinks/externalLink255.xml"/><Relationship Id="rId293" Type="http://schemas.openxmlformats.org/officeDocument/2006/relationships/externalLink" Target="externalLinks/externalLink276.xml"/><Relationship Id="rId307" Type="http://schemas.openxmlformats.org/officeDocument/2006/relationships/externalLink" Target="externalLinks/externalLink290.xml"/><Relationship Id="rId88" Type="http://schemas.openxmlformats.org/officeDocument/2006/relationships/externalLink" Target="externalLinks/externalLink71.xml"/><Relationship Id="rId111" Type="http://schemas.openxmlformats.org/officeDocument/2006/relationships/externalLink" Target="externalLinks/externalLink94.xml"/><Relationship Id="rId132" Type="http://schemas.openxmlformats.org/officeDocument/2006/relationships/externalLink" Target="externalLinks/externalLink115.xml"/><Relationship Id="rId153" Type="http://schemas.openxmlformats.org/officeDocument/2006/relationships/externalLink" Target="externalLinks/externalLink136.xml"/><Relationship Id="rId174" Type="http://schemas.openxmlformats.org/officeDocument/2006/relationships/externalLink" Target="externalLinks/externalLink157.xml"/><Relationship Id="rId195" Type="http://schemas.openxmlformats.org/officeDocument/2006/relationships/externalLink" Target="externalLinks/externalLink178.xml"/><Relationship Id="rId209" Type="http://schemas.openxmlformats.org/officeDocument/2006/relationships/externalLink" Target="externalLinks/externalLink192.xml"/><Relationship Id="rId220" Type="http://schemas.openxmlformats.org/officeDocument/2006/relationships/externalLink" Target="externalLinks/externalLink203.xml"/><Relationship Id="rId241" Type="http://schemas.openxmlformats.org/officeDocument/2006/relationships/externalLink" Target="externalLinks/externalLink224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9.xml"/><Relationship Id="rId57" Type="http://schemas.openxmlformats.org/officeDocument/2006/relationships/externalLink" Target="externalLinks/externalLink40.xml"/><Relationship Id="rId262" Type="http://schemas.openxmlformats.org/officeDocument/2006/relationships/externalLink" Target="externalLinks/externalLink245.xml"/><Relationship Id="rId283" Type="http://schemas.openxmlformats.org/officeDocument/2006/relationships/externalLink" Target="externalLinks/externalLink266.xml"/><Relationship Id="rId318" Type="http://schemas.openxmlformats.org/officeDocument/2006/relationships/externalLink" Target="externalLinks/externalLink301.xml"/><Relationship Id="rId78" Type="http://schemas.openxmlformats.org/officeDocument/2006/relationships/externalLink" Target="externalLinks/externalLink61.xml"/><Relationship Id="rId99" Type="http://schemas.openxmlformats.org/officeDocument/2006/relationships/externalLink" Target="externalLinks/externalLink82.xml"/><Relationship Id="rId101" Type="http://schemas.openxmlformats.org/officeDocument/2006/relationships/externalLink" Target="externalLinks/externalLink84.xml"/><Relationship Id="rId122" Type="http://schemas.openxmlformats.org/officeDocument/2006/relationships/externalLink" Target="externalLinks/externalLink105.xml"/><Relationship Id="rId143" Type="http://schemas.openxmlformats.org/officeDocument/2006/relationships/externalLink" Target="externalLinks/externalLink126.xml"/><Relationship Id="rId164" Type="http://schemas.openxmlformats.org/officeDocument/2006/relationships/externalLink" Target="externalLinks/externalLink147.xml"/><Relationship Id="rId185" Type="http://schemas.openxmlformats.org/officeDocument/2006/relationships/externalLink" Target="externalLinks/externalLink168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93.xml"/><Relationship Id="rId26" Type="http://schemas.openxmlformats.org/officeDocument/2006/relationships/externalLink" Target="externalLinks/externalLink9.xml"/><Relationship Id="rId231" Type="http://schemas.openxmlformats.org/officeDocument/2006/relationships/externalLink" Target="externalLinks/externalLink214.xml"/><Relationship Id="rId252" Type="http://schemas.openxmlformats.org/officeDocument/2006/relationships/externalLink" Target="externalLinks/externalLink235.xml"/><Relationship Id="rId273" Type="http://schemas.openxmlformats.org/officeDocument/2006/relationships/externalLink" Target="externalLinks/externalLink256.xml"/><Relationship Id="rId294" Type="http://schemas.openxmlformats.org/officeDocument/2006/relationships/externalLink" Target="externalLinks/externalLink277.xml"/><Relationship Id="rId308" Type="http://schemas.openxmlformats.org/officeDocument/2006/relationships/externalLink" Target="externalLinks/externalLink291.xml"/><Relationship Id="rId47" Type="http://schemas.openxmlformats.org/officeDocument/2006/relationships/externalLink" Target="externalLinks/externalLink30.xml"/><Relationship Id="rId68" Type="http://schemas.openxmlformats.org/officeDocument/2006/relationships/externalLink" Target="externalLinks/externalLink51.xml"/><Relationship Id="rId89" Type="http://schemas.openxmlformats.org/officeDocument/2006/relationships/externalLink" Target="externalLinks/externalLink72.xml"/><Relationship Id="rId112" Type="http://schemas.openxmlformats.org/officeDocument/2006/relationships/externalLink" Target="externalLinks/externalLink95.xml"/><Relationship Id="rId133" Type="http://schemas.openxmlformats.org/officeDocument/2006/relationships/externalLink" Target="externalLinks/externalLink116.xml"/><Relationship Id="rId154" Type="http://schemas.openxmlformats.org/officeDocument/2006/relationships/externalLink" Target="externalLinks/externalLink137.xml"/><Relationship Id="rId175" Type="http://schemas.openxmlformats.org/officeDocument/2006/relationships/externalLink" Target="externalLinks/externalLink158.xml"/><Relationship Id="rId196" Type="http://schemas.openxmlformats.org/officeDocument/2006/relationships/externalLink" Target="externalLinks/externalLink179.xml"/><Relationship Id="rId200" Type="http://schemas.openxmlformats.org/officeDocument/2006/relationships/externalLink" Target="externalLinks/externalLink183.xml"/><Relationship Id="rId16" Type="http://schemas.openxmlformats.org/officeDocument/2006/relationships/worksheet" Target="worksheets/sheet16.xml"/><Relationship Id="rId221" Type="http://schemas.openxmlformats.org/officeDocument/2006/relationships/externalLink" Target="externalLinks/externalLink204.xml"/><Relationship Id="rId242" Type="http://schemas.openxmlformats.org/officeDocument/2006/relationships/externalLink" Target="externalLinks/externalLink225.xml"/><Relationship Id="rId263" Type="http://schemas.openxmlformats.org/officeDocument/2006/relationships/externalLink" Target="externalLinks/externalLink246.xml"/><Relationship Id="rId284" Type="http://schemas.openxmlformats.org/officeDocument/2006/relationships/externalLink" Target="externalLinks/externalLink267.xml"/><Relationship Id="rId319" Type="http://schemas.openxmlformats.org/officeDocument/2006/relationships/externalLink" Target="externalLinks/externalLink302.xml"/><Relationship Id="rId37" Type="http://schemas.openxmlformats.org/officeDocument/2006/relationships/externalLink" Target="externalLinks/externalLink20.xml"/><Relationship Id="rId58" Type="http://schemas.openxmlformats.org/officeDocument/2006/relationships/externalLink" Target="externalLinks/externalLink41.xml"/><Relationship Id="rId79" Type="http://schemas.openxmlformats.org/officeDocument/2006/relationships/externalLink" Target="externalLinks/externalLink62.xml"/><Relationship Id="rId102" Type="http://schemas.openxmlformats.org/officeDocument/2006/relationships/externalLink" Target="externalLinks/externalLink85.xml"/><Relationship Id="rId123" Type="http://schemas.openxmlformats.org/officeDocument/2006/relationships/externalLink" Target="externalLinks/externalLink106.xml"/><Relationship Id="rId144" Type="http://schemas.openxmlformats.org/officeDocument/2006/relationships/externalLink" Target="externalLinks/externalLink127.xml"/><Relationship Id="rId90" Type="http://schemas.openxmlformats.org/officeDocument/2006/relationships/externalLink" Target="externalLinks/externalLink73.xml"/><Relationship Id="rId165" Type="http://schemas.openxmlformats.org/officeDocument/2006/relationships/externalLink" Target="externalLinks/externalLink148.xml"/><Relationship Id="rId186" Type="http://schemas.openxmlformats.org/officeDocument/2006/relationships/externalLink" Target="externalLinks/externalLink169.xml"/><Relationship Id="rId211" Type="http://schemas.openxmlformats.org/officeDocument/2006/relationships/externalLink" Target="externalLinks/externalLink194.xml"/><Relationship Id="rId232" Type="http://schemas.openxmlformats.org/officeDocument/2006/relationships/externalLink" Target="externalLinks/externalLink215.xml"/><Relationship Id="rId253" Type="http://schemas.openxmlformats.org/officeDocument/2006/relationships/externalLink" Target="externalLinks/externalLink236.xml"/><Relationship Id="rId274" Type="http://schemas.openxmlformats.org/officeDocument/2006/relationships/externalLink" Target="externalLinks/externalLink257.xml"/><Relationship Id="rId295" Type="http://schemas.openxmlformats.org/officeDocument/2006/relationships/externalLink" Target="externalLinks/externalLink278.xml"/><Relationship Id="rId309" Type="http://schemas.openxmlformats.org/officeDocument/2006/relationships/externalLink" Target="externalLinks/externalLink292.xml"/><Relationship Id="rId27" Type="http://schemas.openxmlformats.org/officeDocument/2006/relationships/externalLink" Target="externalLinks/externalLink10.xml"/><Relationship Id="rId48" Type="http://schemas.openxmlformats.org/officeDocument/2006/relationships/externalLink" Target="externalLinks/externalLink31.xml"/><Relationship Id="rId69" Type="http://schemas.openxmlformats.org/officeDocument/2006/relationships/externalLink" Target="externalLinks/externalLink52.xml"/><Relationship Id="rId113" Type="http://schemas.openxmlformats.org/officeDocument/2006/relationships/externalLink" Target="externalLinks/externalLink96.xml"/><Relationship Id="rId134" Type="http://schemas.openxmlformats.org/officeDocument/2006/relationships/externalLink" Target="externalLinks/externalLink117.xml"/><Relationship Id="rId320" Type="http://schemas.openxmlformats.org/officeDocument/2006/relationships/externalLink" Target="externalLinks/externalLink303.xml"/><Relationship Id="rId80" Type="http://schemas.openxmlformats.org/officeDocument/2006/relationships/externalLink" Target="externalLinks/externalLink63.xml"/><Relationship Id="rId155" Type="http://schemas.openxmlformats.org/officeDocument/2006/relationships/externalLink" Target="externalLinks/externalLink138.xml"/><Relationship Id="rId176" Type="http://schemas.openxmlformats.org/officeDocument/2006/relationships/externalLink" Target="externalLinks/externalLink159.xml"/><Relationship Id="rId197" Type="http://schemas.openxmlformats.org/officeDocument/2006/relationships/externalLink" Target="externalLinks/externalLink180.xml"/><Relationship Id="rId201" Type="http://schemas.openxmlformats.org/officeDocument/2006/relationships/externalLink" Target="externalLinks/externalLink184.xml"/><Relationship Id="rId222" Type="http://schemas.openxmlformats.org/officeDocument/2006/relationships/externalLink" Target="externalLinks/externalLink205.xml"/><Relationship Id="rId243" Type="http://schemas.openxmlformats.org/officeDocument/2006/relationships/externalLink" Target="externalLinks/externalLink226.xml"/><Relationship Id="rId264" Type="http://schemas.openxmlformats.org/officeDocument/2006/relationships/externalLink" Target="externalLinks/externalLink247.xml"/><Relationship Id="rId285" Type="http://schemas.openxmlformats.org/officeDocument/2006/relationships/externalLink" Target="externalLinks/externalLink268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21.xml"/><Relationship Id="rId59" Type="http://schemas.openxmlformats.org/officeDocument/2006/relationships/externalLink" Target="externalLinks/externalLink42.xml"/><Relationship Id="rId103" Type="http://schemas.openxmlformats.org/officeDocument/2006/relationships/externalLink" Target="externalLinks/externalLink86.xml"/><Relationship Id="rId124" Type="http://schemas.openxmlformats.org/officeDocument/2006/relationships/externalLink" Target="externalLinks/externalLink107.xml"/><Relationship Id="rId310" Type="http://schemas.openxmlformats.org/officeDocument/2006/relationships/externalLink" Target="externalLinks/externalLink293.xml"/><Relationship Id="rId70" Type="http://schemas.openxmlformats.org/officeDocument/2006/relationships/externalLink" Target="externalLinks/externalLink53.xml"/><Relationship Id="rId91" Type="http://schemas.openxmlformats.org/officeDocument/2006/relationships/externalLink" Target="externalLinks/externalLink74.xml"/><Relationship Id="rId145" Type="http://schemas.openxmlformats.org/officeDocument/2006/relationships/externalLink" Target="externalLinks/externalLink128.xml"/><Relationship Id="rId166" Type="http://schemas.openxmlformats.org/officeDocument/2006/relationships/externalLink" Target="externalLinks/externalLink149.xml"/><Relationship Id="rId187" Type="http://schemas.openxmlformats.org/officeDocument/2006/relationships/externalLink" Target="externalLinks/externalLink170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95.xml"/><Relationship Id="rId233" Type="http://schemas.openxmlformats.org/officeDocument/2006/relationships/externalLink" Target="externalLinks/externalLink216.xml"/><Relationship Id="rId254" Type="http://schemas.openxmlformats.org/officeDocument/2006/relationships/externalLink" Target="externalLinks/externalLink237.xml"/><Relationship Id="rId28" Type="http://schemas.openxmlformats.org/officeDocument/2006/relationships/externalLink" Target="externalLinks/externalLink11.xml"/><Relationship Id="rId49" Type="http://schemas.openxmlformats.org/officeDocument/2006/relationships/externalLink" Target="externalLinks/externalLink32.xml"/><Relationship Id="rId114" Type="http://schemas.openxmlformats.org/officeDocument/2006/relationships/externalLink" Target="externalLinks/externalLink97.xml"/><Relationship Id="rId275" Type="http://schemas.openxmlformats.org/officeDocument/2006/relationships/externalLink" Target="externalLinks/externalLink258.xml"/><Relationship Id="rId296" Type="http://schemas.openxmlformats.org/officeDocument/2006/relationships/externalLink" Target="externalLinks/externalLink279.xml"/><Relationship Id="rId300" Type="http://schemas.openxmlformats.org/officeDocument/2006/relationships/externalLink" Target="externalLinks/externalLink283.xml"/><Relationship Id="rId60" Type="http://schemas.openxmlformats.org/officeDocument/2006/relationships/externalLink" Target="externalLinks/externalLink43.xml"/><Relationship Id="rId81" Type="http://schemas.openxmlformats.org/officeDocument/2006/relationships/externalLink" Target="externalLinks/externalLink64.xml"/><Relationship Id="rId135" Type="http://schemas.openxmlformats.org/officeDocument/2006/relationships/externalLink" Target="externalLinks/externalLink118.xml"/><Relationship Id="rId156" Type="http://schemas.openxmlformats.org/officeDocument/2006/relationships/externalLink" Target="externalLinks/externalLink139.xml"/><Relationship Id="rId177" Type="http://schemas.openxmlformats.org/officeDocument/2006/relationships/externalLink" Target="externalLinks/externalLink160.xml"/><Relationship Id="rId198" Type="http://schemas.openxmlformats.org/officeDocument/2006/relationships/externalLink" Target="externalLinks/externalLink181.xml"/><Relationship Id="rId321" Type="http://schemas.openxmlformats.org/officeDocument/2006/relationships/theme" Target="theme/theme1.xml"/><Relationship Id="rId202" Type="http://schemas.openxmlformats.org/officeDocument/2006/relationships/externalLink" Target="externalLinks/externalLink185.xml"/><Relationship Id="rId223" Type="http://schemas.openxmlformats.org/officeDocument/2006/relationships/externalLink" Target="externalLinks/externalLink206.xml"/><Relationship Id="rId244" Type="http://schemas.openxmlformats.org/officeDocument/2006/relationships/externalLink" Target="externalLinks/externalLink227.xml"/><Relationship Id="rId18" Type="http://schemas.openxmlformats.org/officeDocument/2006/relationships/externalLink" Target="externalLinks/externalLink1.xml"/><Relationship Id="rId39" Type="http://schemas.openxmlformats.org/officeDocument/2006/relationships/externalLink" Target="externalLinks/externalLink22.xml"/><Relationship Id="rId265" Type="http://schemas.openxmlformats.org/officeDocument/2006/relationships/externalLink" Target="externalLinks/externalLink248.xml"/><Relationship Id="rId286" Type="http://schemas.openxmlformats.org/officeDocument/2006/relationships/externalLink" Target="externalLinks/externalLink269.xml"/><Relationship Id="rId50" Type="http://schemas.openxmlformats.org/officeDocument/2006/relationships/externalLink" Target="externalLinks/externalLink33.xml"/><Relationship Id="rId104" Type="http://schemas.openxmlformats.org/officeDocument/2006/relationships/externalLink" Target="externalLinks/externalLink87.xml"/><Relationship Id="rId125" Type="http://schemas.openxmlformats.org/officeDocument/2006/relationships/externalLink" Target="externalLinks/externalLink108.xml"/><Relationship Id="rId146" Type="http://schemas.openxmlformats.org/officeDocument/2006/relationships/externalLink" Target="externalLinks/externalLink129.xml"/><Relationship Id="rId167" Type="http://schemas.openxmlformats.org/officeDocument/2006/relationships/externalLink" Target="externalLinks/externalLink150.xml"/><Relationship Id="rId188" Type="http://schemas.openxmlformats.org/officeDocument/2006/relationships/externalLink" Target="externalLinks/externalLink171.xml"/><Relationship Id="rId311" Type="http://schemas.openxmlformats.org/officeDocument/2006/relationships/externalLink" Target="externalLinks/externalLink294.xml"/><Relationship Id="rId71" Type="http://schemas.openxmlformats.org/officeDocument/2006/relationships/externalLink" Target="externalLinks/externalLink54.xml"/><Relationship Id="rId92" Type="http://schemas.openxmlformats.org/officeDocument/2006/relationships/externalLink" Target="externalLinks/externalLink75.xml"/><Relationship Id="rId213" Type="http://schemas.openxmlformats.org/officeDocument/2006/relationships/externalLink" Target="externalLinks/externalLink196.xml"/><Relationship Id="rId234" Type="http://schemas.openxmlformats.org/officeDocument/2006/relationships/externalLink" Target="externalLinks/externalLink21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2.xml"/><Relationship Id="rId255" Type="http://schemas.openxmlformats.org/officeDocument/2006/relationships/externalLink" Target="externalLinks/externalLink238.xml"/><Relationship Id="rId276" Type="http://schemas.openxmlformats.org/officeDocument/2006/relationships/externalLink" Target="externalLinks/externalLink259.xml"/><Relationship Id="rId297" Type="http://schemas.openxmlformats.org/officeDocument/2006/relationships/externalLink" Target="externalLinks/externalLink280.xml"/><Relationship Id="rId40" Type="http://schemas.openxmlformats.org/officeDocument/2006/relationships/externalLink" Target="externalLinks/externalLink23.xml"/><Relationship Id="rId115" Type="http://schemas.openxmlformats.org/officeDocument/2006/relationships/externalLink" Target="externalLinks/externalLink98.xml"/><Relationship Id="rId136" Type="http://schemas.openxmlformats.org/officeDocument/2006/relationships/externalLink" Target="externalLinks/externalLink119.xml"/><Relationship Id="rId157" Type="http://schemas.openxmlformats.org/officeDocument/2006/relationships/externalLink" Target="externalLinks/externalLink140.xml"/><Relationship Id="rId178" Type="http://schemas.openxmlformats.org/officeDocument/2006/relationships/externalLink" Target="externalLinks/externalLink161.xml"/><Relationship Id="rId301" Type="http://schemas.openxmlformats.org/officeDocument/2006/relationships/externalLink" Target="externalLinks/externalLink284.xml"/><Relationship Id="rId322" Type="http://schemas.openxmlformats.org/officeDocument/2006/relationships/styles" Target="styles.xml"/><Relationship Id="rId61" Type="http://schemas.openxmlformats.org/officeDocument/2006/relationships/externalLink" Target="externalLinks/externalLink44.xml"/><Relationship Id="rId82" Type="http://schemas.openxmlformats.org/officeDocument/2006/relationships/externalLink" Target="externalLinks/externalLink65.xml"/><Relationship Id="rId199" Type="http://schemas.openxmlformats.org/officeDocument/2006/relationships/externalLink" Target="externalLinks/externalLink182.xml"/><Relationship Id="rId203" Type="http://schemas.openxmlformats.org/officeDocument/2006/relationships/externalLink" Target="externalLinks/externalLink186.xml"/><Relationship Id="rId19" Type="http://schemas.openxmlformats.org/officeDocument/2006/relationships/externalLink" Target="externalLinks/externalLink2.xml"/><Relationship Id="rId224" Type="http://schemas.openxmlformats.org/officeDocument/2006/relationships/externalLink" Target="externalLinks/externalLink207.xml"/><Relationship Id="rId245" Type="http://schemas.openxmlformats.org/officeDocument/2006/relationships/externalLink" Target="externalLinks/externalLink228.xml"/><Relationship Id="rId266" Type="http://schemas.openxmlformats.org/officeDocument/2006/relationships/externalLink" Target="externalLinks/externalLink249.xml"/><Relationship Id="rId287" Type="http://schemas.openxmlformats.org/officeDocument/2006/relationships/externalLink" Target="externalLinks/externalLink270.xml"/><Relationship Id="rId30" Type="http://schemas.openxmlformats.org/officeDocument/2006/relationships/externalLink" Target="externalLinks/externalLink13.xml"/><Relationship Id="rId105" Type="http://schemas.openxmlformats.org/officeDocument/2006/relationships/externalLink" Target="externalLinks/externalLink88.xml"/><Relationship Id="rId126" Type="http://schemas.openxmlformats.org/officeDocument/2006/relationships/externalLink" Target="externalLinks/externalLink109.xml"/><Relationship Id="rId147" Type="http://schemas.openxmlformats.org/officeDocument/2006/relationships/externalLink" Target="externalLinks/externalLink130.xml"/><Relationship Id="rId168" Type="http://schemas.openxmlformats.org/officeDocument/2006/relationships/externalLink" Target="externalLinks/externalLink151.xml"/><Relationship Id="rId312" Type="http://schemas.openxmlformats.org/officeDocument/2006/relationships/externalLink" Target="externalLinks/externalLink295.xml"/><Relationship Id="rId51" Type="http://schemas.openxmlformats.org/officeDocument/2006/relationships/externalLink" Target="externalLinks/externalLink34.xml"/><Relationship Id="rId72" Type="http://schemas.openxmlformats.org/officeDocument/2006/relationships/externalLink" Target="externalLinks/externalLink55.xml"/><Relationship Id="rId93" Type="http://schemas.openxmlformats.org/officeDocument/2006/relationships/externalLink" Target="externalLinks/externalLink76.xml"/><Relationship Id="rId189" Type="http://schemas.openxmlformats.org/officeDocument/2006/relationships/externalLink" Target="externalLinks/externalLink172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197.xml"/><Relationship Id="rId235" Type="http://schemas.openxmlformats.org/officeDocument/2006/relationships/externalLink" Target="externalLinks/externalLink218.xml"/><Relationship Id="rId256" Type="http://schemas.openxmlformats.org/officeDocument/2006/relationships/externalLink" Target="externalLinks/externalLink239.xml"/><Relationship Id="rId277" Type="http://schemas.openxmlformats.org/officeDocument/2006/relationships/externalLink" Target="externalLinks/externalLink260.xml"/><Relationship Id="rId298" Type="http://schemas.openxmlformats.org/officeDocument/2006/relationships/externalLink" Target="externalLinks/externalLink281.xml"/><Relationship Id="rId116" Type="http://schemas.openxmlformats.org/officeDocument/2006/relationships/externalLink" Target="externalLinks/externalLink99.xml"/><Relationship Id="rId137" Type="http://schemas.openxmlformats.org/officeDocument/2006/relationships/externalLink" Target="externalLinks/externalLink120.xml"/><Relationship Id="rId158" Type="http://schemas.openxmlformats.org/officeDocument/2006/relationships/externalLink" Target="externalLinks/externalLink141.xml"/><Relationship Id="rId302" Type="http://schemas.openxmlformats.org/officeDocument/2006/relationships/externalLink" Target="externalLinks/externalLink285.xml"/><Relationship Id="rId323" Type="http://schemas.openxmlformats.org/officeDocument/2006/relationships/sharedStrings" Target="sharedStrings.xml"/><Relationship Id="rId20" Type="http://schemas.openxmlformats.org/officeDocument/2006/relationships/externalLink" Target="externalLinks/externalLink3.xml"/><Relationship Id="rId41" Type="http://schemas.openxmlformats.org/officeDocument/2006/relationships/externalLink" Target="externalLinks/externalLink24.xml"/><Relationship Id="rId62" Type="http://schemas.openxmlformats.org/officeDocument/2006/relationships/externalLink" Target="externalLinks/externalLink45.xml"/><Relationship Id="rId83" Type="http://schemas.openxmlformats.org/officeDocument/2006/relationships/externalLink" Target="externalLinks/externalLink66.xml"/><Relationship Id="rId179" Type="http://schemas.openxmlformats.org/officeDocument/2006/relationships/externalLink" Target="externalLinks/externalLink162.xml"/><Relationship Id="rId190" Type="http://schemas.openxmlformats.org/officeDocument/2006/relationships/externalLink" Target="externalLinks/externalLink173.xml"/><Relationship Id="rId204" Type="http://schemas.openxmlformats.org/officeDocument/2006/relationships/externalLink" Target="externalLinks/externalLink187.xml"/><Relationship Id="rId225" Type="http://schemas.openxmlformats.org/officeDocument/2006/relationships/externalLink" Target="externalLinks/externalLink208.xml"/><Relationship Id="rId246" Type="http://schemas.openxmlformats.org/officeDocument/2006/relationships/externalLink" Target="externalLinks/externalLink229.xml"/><Relationship Id="rId267" Type="http://schemas.openxmlformats.org/officeDocument/2006/relationships/externalLink" Target="externalLinks/externalLink250.xml"/><Relationship Id="rId288" Type="http://schemas.openxmlformats.org/officeDocument/2006/relationships/externalLink" Target="externalLinks/externalLink271.xml"/><Relationship Id="rId106" Type="http://schemas.openxmlformats.org/officeDocument/2006/relationships/externalLink" Target="externalLinks/externalLink89.xml"/><Relationship Id="rId127" Type="http://schemas.openxmlformats.org/officeDocument/2006/relationships/externalLink" Target="externalLinks/externalLink110.xml"/><Relationship Id="rId313" Type="http://schemas.openxmlformats.org/officeDocument/2006/relationships/externalLink" Target="externalLinks/externalLink296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4.xml"/><Relationship Id="rId52" Type="http://schemas.openxmlformats.org/officeDocument/2006/relationships/externalLink" Target="externalLinks/externalLink35.xml"/><Relationship Id="rId73" Type="http://schemas.openxmlformats.org/officeDocument/2006/relationships/externalLink" Target="externalLinks/externalLink56.xml"/><Relationship Id="rId94" Type="http://schemas.openxmlformats.org/officeDocument/2006/relationships/externalLink" Target="externalLinks/externalLink77.xml"/><Relationship Id="rId148" Type="http://schemas.openxmlformats.org/officeDocument/2006/relationships/externalLink" Target="externalLinks/externalLink131.xml"/><Relationship Id="rId169" Type="http://schemas.openxmlformats.org/officeDocument/2006/relationships/externalLink" Target="externalLinks/externalLink152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63.xml"/><Relationship Id="rId215" Type="http://schemas.openxmlformats.org/officeDocument/2006/relationships/externalLink" Target="externalLinks/externalLink198.xml"/><Relationship Id="rId236" Type="http://schemas.openxmlformats.org/officeDocument/2006/relationships/externalLink" Target="externalLinks/externalLink219.xml"/><Relationship Id="rId257" Type="http://schemas.openxmlformats.org/officeDocument/2006/relationships/externalLink" Target="externalLinks/externalLink240.xml"/><Relationship Id="rId278" Type="http://schemas.openxmlformats.org/officeDocument/2006/relationships/externalLink" Target="externalLinks/externalLink261.xml"/><Relationship Id="rId303" Type="http://schemas.openxmlformats.org/officeDocument/2006/relationships/externalLink" Target="externalLinks/externalLink286.xml"/><Relationship Id="rId42" Type="http://schemas.openxmlformats.org/officeDocument/2006/relationships/externalLink" Target="externalLinks/externalLink25.xml"/><Relationship Id="rId84" Type="http://schemas.openxmlformats.org/officeDocument/2006/relationships/externalLink" Target="externalLinks/externalLink67.xml"/><Relationship Id="rId138" Type="http://schemas.openxmlformats.org/officeDocument/2006/relationships/externalLink" Target="externalLinks/externalLink121.xml"/><Relationship Id="rId191" Type="http://schemas.openxmlformats.org/officeDocument/2006/relationships/externalLink" Target="externalLinks/externalLink174.xml"/><Relationship Id="rId205" Type="http://schemas.openxmlformats.org/officeDocument/2006/relationships/externalLink" Target="externalLinks/externalLink188.xml"/><Relationship Id="rId247" Type="http://schemas.openxmlformats.org/officeDocument/2006/relationships/externalLink" Target="externalLinks/externalLink230.xml"/><Relationship Id="rId107" Type="http://schemas.openxmlformats.org/officeDocument/2006/relationships/externalLink" Target="externalLinks/externalLink90.xml"/><Relationship Id="rId289" Type="http://schemas.openxmlformats.org/officeDocument/2006/relationships/externalLink" Target="externalLinks/externalLink272.xml"/><Relationship Id="rId11" Type="http://schemas.openxmlformats.org/officeDocument/2006/relationships/worksheet" Target="worksheets/sheet11.xml"/><Relationship Id="rId53" Type="http://schemas.openxmlformats.org/officeDocument/2006/relationships/externalLink" Target="externalLinks/externalLink36.xml"/><Relationship Id="rId149" Type="http://schemas.openxmlformats.org/officeDocument/2006/relationships/externalLink" Target="externalLinks/externalLink132.xml"/><Relationship Id="rId314" Type="http://schemas.openxmlformats.org/officeDocument/2006/relationships/externalLink" Target="externalLinks/externalLink297.xml"/><Relationship Id="rId95" Type="http://schemas.openxmlformats.org/officeDocument/2006/relationships/externalLink" Target="externalLinks/externalLink78.xml"/><Relationship Id="rId160" Type="http://schemas.openxmlformats.org/officeDocument/2006/relationships/externalLink" Target="externalLinks/externalLink143.xml"/><Relationship Id="rId216" Type="http://schemas.openxmlformats.org/officeDocument/2006/relationships/externalLink" Target="externalLinks/externalLink199.xml"/><Relationship Id="rId258" Type="http://schemas.openxmlformats.org/officeDocument/2006/relationships/externalLink" Target="externalLinks/externalLink241.xml"/><Relationship Id="rId22" Type="http://schemas.openxmlformats.org/officeDocument/2006/relationships/externalLink" Target="externalLinks/externalLink5.xml"/><Relationship Id="rId64" Type="http://schemas.openxmlformats.org/officeDocument/2006/relationships/externalLink" Target="externalLinks/externalLink47.xml"/><Relationship Id="rId118" Type="http://schemas.openxmlformats.org/officeDocument/2006/relationships/externalLink" Target="externalLinks/externalLink101.xml"/><Relationship Id="rId171" Type="http://schemas.openxmlformats.org/officeDocument/2006/relationships/externalLink" Target="externalLinks/externalLink154.xml"/><Relationship Id="rId227" Type="http://schemas.openxmlformats.org/officeDocument/2006/relationships/externalLink" Target="externalLinks/externalLink210.xml"/><Relationship Id="rId269" Type="http://schemas.openxmlformats.org/officeDocument/2006/relationships/externalLink" Target="externalLinks/externalLink252.xml"/><Relationship Id="rId33" Type="http://schemas.openxmlformats.org/officeDocument/2006/relationships/externalLink" Target="externalLinks/externalLink16.xml"/><Relationship Id="rId129" Type="http://schemas.openxmlformats.org/officeDocument/2006/relationships/externalLink" Target="externalLinks/externalLink112.xml"/><Relationship Id="rId280" Type="http://schemas.openxmlformats.org/officeDocument/2006/relationships/externalLink" Target="externalLinks/externalLink263.xml"/><Relationship Id="rId75" Type="http://schemas.openxmlformats.org/officeDocument/2006/relationships/externalLink" Target="externalLinks/externalLink58.xml"/><Relationship Id="rId140" Type="http://schemas.openxmlformats.org/officeDocument/2006/relationships/externalLink" Target="externalLinks/externalLink123.xml"/><Relationship Id="rId182" Type="http://schemas.openxmlformats.org/officeDocument/2006/relationships/externalLink" Target="externalLinks/externalLink165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21.xml"/><Relationship Id="rId291" Type="http://schemas.openxmlformats.org/officeDocument/2006/relationships/externalLink" Target="externalLinks/externalLink274.xml"/><Relationship Id="rId305" Type="http://schemas.openxmlformats.org/officeDocument/2006/relationships/externalLink" Target="externalLinks/externalLink288.xml"/><Relationship Id="rId44" Type="http://schemas.openxmlformats.org/officeDocument/2006/relationships/externalLink" Target="externalLinks/externalLink27.xml"/><Relationship Id="rId86" Type="http://schemas.openxmlformats.org/officeDocument/2006/relationships/externalLink" Target="externalLinks/externalLink69.xml"/><Relationship Id="rId151" Type="http://schemas.openxmlformats.org/officeDocument/2006/relationships/externalLink" Target="externalLinks/externalLink134.xml"/><Relationship Id="rId193" Type="http://schemas.openxmlformats.org/officeDocument/2006/relationships/externalLink" Target="externalLinks/externalLink176.xml"/><Relationship Id="rId207" Type="http://schemas.openxmlformats.org/officeDocument/2006/relationships/externalLink" Target="externalLinks/externalLink190.xml"/><Relationship Id="rId249" Type="http://schemas.openxmlformats.org/officeDocument/2006/relationships/externalLink" Target="externalLinks/externalLink232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2.xml"/><Relationship Id="rId260" Type="http://schemas.openxmlformats.org/officeDocument/2006/relationships/externalLink" Target="externalLinks/externalLink243.xml"/><Relationship Id="rId316" Type="http://schemas.openxmlformats.org/officeDocument/2006/relationships/externalLink" Target="externalLinks/externalLink29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0</xdr:rowOff>
    </xdr:from>
    <xdr:to>
      <xdr:col>2</xdr:col>
      <xdr:colOff>209550</xdr:colOff>
      <xdr:row>0</xdr:row>
      <xdr:rowOff>0</xdr:rowOff>
    </xdr:to>
    <xdr:sp macro="" textlink="">
      <xdr:nvSpPr>
        <xdr:cNvPr id="9217" name="Text 3">
          <a:extLst>
            <a:ext uri="{FF2B5EF4-FFF2-40B4-BE49-F238E27FC236}">
              <a16:creationId xmlns:a16="http://schemas.microsoft.com/office/drawing/2014/main" id="{00000000-0008-0000-0000-000001240000}"/>
            </a:ext>
          </a:extLst>
        </xdr:cNvPr>
        <xdr:cNvSpPr txBox="1">
          <a:spLocks noChangeArrowheads="1"/>
        </xdr:cNvSpPr>
      </xdr:nvSpPr>
      <xdr:spPr bwMode="auto">
        <a:xfrm>
          <a:off x="628650" y="0"/>
          <a:ext cx="190500" cy="0"/>
        </a:xfrm>
        <a:prstGeom prst="rect">
          <a:avLst/>
        </a:prstGeom>
        <a:solidFill>
          <a:srgbClr val="FFFFFF"/>
        </a:solidFill>
        <a:ln w="1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안</a:t>
          </a:r>
        </a:p>
      </xdr:txBody>
    </xdr:sp>
    <xdr:clientData/>
  </xdr:twoCellAnchor>
  <xdr:twoCellAnchor>
    <xdr:from>
      <xdr:col>2</xdr:col>
      <xdr:colOff>19050</xdr:colOff>
      <xdr:row>0</xdr:row>
      <xdr:rowOff>0</xdr:rowOff>
    </xdr:from>
    <xdr:to>
      <xdr:col>2</xdr:col>
      <xdr:colOff>209550</xdr:colOff>
      <xdr:row>0</xdr:row>
      <xdr:rowOff>0</xdr:rowOff>
    </xdr:to>
    <xdr:sp macro="" textlink="">
      <xdr:nvSpPr>
        <xdr:cNvPr id="9218" name="Text 4">
          <a:extLst>
            <a:ext uri="{FF2B5EF4-FFF2-40B4-BE49-F238E27FC236}">
              <a16:creationId xmlns:a16="http://schemas.microsoft.com/office/drawing/2014/main" id="{00000000-0008-0000-0000-000002240000}"/>
            </a:ext>
          </a:extLst>
        </xdr:cNvPr>
        <xdr:cNvSpPr txBox="1">
          <a:spLocks noChangeArrowheads="1"/>
        </xdr:cNvSpPr>
      </xdr:nvSpPr>
      <xdr:spPr bwMode="auto">
        <a:xfrm>
          <a:off x="628650" y="0"/>
          <a:ext cx="190500" cy="0"/>
        </a:xfrm>
        <a:prstGeom prst="rect">
          <a:avLst/>
        </a:prstGeom>
        <a:solidFill>
          <a:srgbClr val="FFFFFF"/>
        </a:solidFill>
        <a:ln w="1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전</a:t>
          </a:r>
        </a:p>
      </xdr:txBody>
    </xdr:sp>
    <xdr:clientData/>
  </xdr:twoCellAnchor>
  <xdr:twoCellAnchor>
    <xdr:from>
      <xdr:col>2</xdr:col>
      <xdr:colOff>238125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44576" name="Drawing 7">
          <a:extLst>
            <a:ext uri="{FF2B5EF4-FFF2-40B4-BE49-F238E27FC236}">
              <a16:creationId xmlns:a16="http://schemas.microsoft.com/office/drawing/2014/main" id="{00000000-0008-0000-0000-000020AE0000}"/>
            </a:ext>
          </a:extLst>
        </xdr:cNvPr>
        <xdr:cNvSpPr>
          <a:spLocks/>
        </xdr:cNvSpPr>
      </xdr:nvSpPr>
      <xdr:spPr bwMode="auto">
        <a:xfrm>
          <a:off x="8477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60000 65536"/>
            <a:gd name="T5" fmla="*/ 0 60000 65536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0</xdr:row>
      <xdr:rowOff>0</xdr:rowOff>
    </xdr:from>
    <xdr:to>
      <xdr:col>2</xdr:col>
      <xdr:colOff>238125</xdr:colOff>
      <xdr:row>0</xdr:row>
      <xdr:rowOff>0</xdr:rowOff>
    </xdr:to>
    <xdr:sp macro="" textlink="">
      <xdr:nvSpPr>
        <xdr:cNvPr id="44577" name="Drawing 13">
          <a:extLst>
            <a:ext uri="{FF2B5EF4-FFF2-40B4-BE49-F238E27FC236}">
              <a16:creationId xmlns:a16="http://schemas.microsoft.com/office/drawing/2014/main" id="{00000000-0008-0000-0000-000021AE0000}"/>
            </a:ext>
          </a:extLst>
        </xdr:cNvPr>
        <xdr:cNvSpPr>
          <a:spLocks/>
        </xdr:cNvSpPr>
      </xdr:nvSpPr>
      <xdr:spPr bwMode="auto">
        <a:xfrm>
          <a:off x="8477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60000 65536"/>
            <a:gd name="T5" fmla="*/ 0 60000 65536"/>
          </a:gdLst>
          <a:ahLst/>
          <a:cxnLst>
            <a:cxn ang="T4">
              <a:pos x="T0" y="T1"/>
            </a:cxn>
            <a:cxn ang="T5">
              <a:pos x="T2" y="T3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4578" name="Drawing 15">
          <a:extLst>
            <a:ext uri="{FF2B5EF4-FFF2-40B4-BE49-F238E27FC236}">
              <a16:creationId xmlns:a16="http://schemas.microsoft.com/office/drawing/2014/main" id="{00000000-0008-0000-0000-000022AE00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579" name="Drawing 16">
          <a:extLst>
            <a:ext uri="{FF2B5EF4-FFF2-40B4-BE49-F238E27FC236}">
              <a16:creationId xmlns:a16="http://schemas.microsoft.com/office/drawing/2014/main" id="{00000000-0008-0000-0000-000023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580" name="Drawing 19">
          <a:extLst>
            <a:ext uri="{FF2B5EF4-FFF2-40B4-BE49-F238E27FC236}">
              <a16:creationId xmlns:a16="http://schemas.microsoft.com/office/drawing/2014/main" id="{00000000-0008-0000-0000-000024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581" name="Drawing 20">
          <a:extLst>
            <a:ext uri="{FF2B5EF4-FFF2-40B4-BE49-F238E27FC236}">
              <a16:creationId xmlns:a16="http://schemas.microsoft.com/office/drawing/2014/main" id="{00000000-0008-0000-0000-000025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582" name="Drawing 22">
          <a:extLst>
            <a:ext uri="{FF2B5EF4-FFF2-40B4-BE49-F238E27FC236}">
              <a16:creationId xmlns:a16="http://schemas.microsoft.com/office/drawing/2014/main" id="{00000000-0008-0000-0000-000026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4583" name="Drawing 23">
          <a:extLst>
            <a:ext uri="{FF2B5EF4-FFF2-40B4-BE49-F238E27FC236}">
              <a16:creationId xmlns:a16="http://schemas.microsoft.com/office/drawing/2014/main" id="{00000000-0008-0000-0000-000027AE00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4584" name="Drawing 24">
          <a:extLst>
            <a:ext uri="{FF2B5EF4-FFF2-40B4-BE49-F238E27FC236}">
              <a16:creationId xmlns:a16="http://schemas.microsoft.com/office/drawing/2014/main" id="{00000000-0008-0000-0000-000028AE00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4585" name="Drawing 25">
          <a:extLst>
            <a:ext uri="{FF2B5EF4-FFF2-40B4-BE49-F238E27FC236}">
              <a16:creationId xmlns:a16="http://schemas.microsoft.com/office/drawing/2014/main" id="{00000000-0008-0000-0000-000029AE00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586" name="Drawing 27">
          <a:extLst>
            <a:ext uri="{FF2B5EF4-FFF2-40B4-BE49-F238E27FC236}">
              <a16:creationId xmlns:a16="http://schemas.microsoft.com/office/drawing/2014/main" id="{00000000-0008-0000-0000-00002AAE00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587" name="Drawing 29">
          <a:extLst>
            <a:ext uri="{FF2B5EF4-FFF2-40B4-BE49-F238E27FC236}">
              <a16:creationId xmlns:a16="http://schemas.microsoft.com/office/drawing/2014/main" id="{00000000-0008-0000-0000-00002BAE00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588" name="Drawing 32">
          <a:extLst>
            <a:ext uri="{FF2B5EF4-FFF2-40B4-BE49-F238E27FC236}">
              <a16:creationId xmlns:a16="http://schemas.microsoft.com/office/drawing/2014/main" id="{00000000-0008-0000-0000-00002C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4589" name="Drawing 36">
          <a:extLst>
            <a:ext uri="{FF2B5EF4-FFF2-40B4-BE49-F238E27FC236}">
              <a16:creationId xmlns:a16="http://schemas.microsoft.com/office/drawing/2014/main" id="{00000000-0008-0000-0000-00002DAE00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590" name="Drawing 39">
          <a:extLst>
            <a:ext uri="{FF2B5EF4-FFF2-40B4-BE49-F238E27FC236}">
              <a16:creationId xmlns:a16="http://schemas.microsoft.com/office/drawing/2014/main" id="{00000000-0008-0000-0000-00002EAE00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591" name="Drawing 40">
          <a:extLst>
            <a:ext uri="{FF2B5EF4-FFF2-40B4-BE49-F238E27FC236}">
              <a16:creationId xmlns:a16="http://schemas.microsoft.com/office/drawing/2014/main" id="{00000000-0008-0000-0000-00002FAE00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44592" name="Drawing 42">
          <a:extLst>
            <a:ext uri="{FF2B5EF4-FFF2-40B4-BE49-F238E27FC236}">
              <a16:creationId xmlns:a16="http://schemas.microsoft.com/office/drawing/2014/main" id="{00000000-0008-0000-0000-000030AE00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44593" name="Drawing 44">
          <a:extLst>
            <a:ext uri="{FF2B5EF4-FFF2-40B4-BE49-F238E27FC236}">
              <a16:creationId xmlns:a16="http://schemas.microsoft.com/office/drawing/2014/main" id="{00000000-0008-0000-0000-000031AE00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44594" name="Drawing 46">
          <a:extLst>
            <a:ext uri="{FF2B5EF4-FFF2-40B4-BE49-F238E27FC236}">
              <a16:creationId xmlns:a16="http://schemas.microsoft.com/office/drawing/2014/main" id="{00000000-0008-0000-0000-000032AE00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595" name="Drawing 50">
          <a:extLst>
            <a:ext uri="{FF2B5EF4-FFF2-40B4-BE49-F238E27FC236}">
              <a16:creationId xmlns:a16="http://schemas.microsoft.com/office/drawing/2014/main" id="{00000000-0008-0000-0000-000033AE00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596" name="Drawing 52">
          <a:extLst>
            <a:ext uri="{FF2B5EF4-FFF2-40B4-BE49-F238E27FC236}">
              <a16:creationId xmlns:a16="http://schemas.microsoft.com/office/drawing/2014/main" id="{00000000-0008-0000-0000-000034AE00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597" name="Drawing 54">
          <a:extLst>
            <a:ext uri="{FF2B5EF4-FFF2-40B4-BE49-F238E27FC236}">
              <a16:creationId xmlns:a16="http://schemas.microsoft.com/office/drawing/2014/main" id="{00000000-0008-0000-0000-000035AE00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598" name="Drawing 57">
          <a:extLst>
            <a:ext uri="{FF2B5EF4-FFF2-40B4-BE49-F238E27FC236}">
              <a16:creationId xmlns:a16="http://schemas.microsoft.com/office/drawing/2014/main" id="{00000000-0008-0000-0000-000036AE00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599" name="Drawing 58">
          <a:extLst>
            <a:ext uri="{FF2B5EF4-FFF2-40B4-BE49-F238E27FC236}">
              <a16:creationId xmlns:a16="http://schemas.microsoft.com/office/drawing/2014/main" id="{00000000-0008-0000-0000-000037AE00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600" name="Drawing 59">
          <a:extLst>
            <a:ext uri="{FF2B5EF4-FFF2-40B4-BE49-F238E27FC236}">
              <a16:creationId xmlns:a16="http://schemas.microsoft.com/office/drawing/2014/main" id="{00000000-0008-0000-0000-000038AE00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601" name="Drawing 63">
          <a:extLst>
            <a:ext uri="{FF2B5EF4-FFF2-40B4-BE49-F238E27FC236}">
              <a16:creationId xmlns:a16="http://schemas.microsoft.com/office/drawing/2014/main" id="{00000000-0008-0000-0000-000039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602" name="Drawing 64">
          <a:extLst>
            <a:ext uri="{FF2B5EF4-FFF2-40B4-BE49-F238E27FC236}">
              <a16:creationId xmlns:a16="http://schemas.microsoft.com/office/drawing/2014/main" id="{00000000-0008-0000-0000-00003A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603" name="Drawing 65">
          <a:extLst>
            <a:ext uri="{FF2B5EF4-FFF2-40B4-BE49-F238E27FC236}">
              <a16:creationId xmlns:a16="http://schemas.microsoft.com/office/drawing/2014/main" id="{00000000-0008-0000-0000-00003B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1438275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604" name="Drawing 67">
          <a:extLst>
            <a:ext uri="{FF2B5EF4-FFF2-40B4-BE49-F238E27FC236}">
              <a16:creationId xmlns:a16="http://schemas.microsoft.com/office/drawing/2014/main" id="{00000000-0008-0000-0000-00003CAE0000}"/>
            </a:ext>
          </a:extLst>
        </xdr:cNvPr>
        <xdr:cNvSpPr>
          <a:spLocks/>
        </xdr:cNvSpPr>
      </xdr:nvSpPr>
      <xdr:spPr bwMode="auto">
        <a:xfrm>
          <a:off x="449580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44605" name="Line 32">
          <a:extLst>
            <a:ext uri="{FF2B5EF4-FFF2-40B4-BE49-F238E27FC236}">
              <a16:creationId xmlns:a16="http://schemas.microsoft.com/office/drawing/2014/main" id="{00000000-0008-0000-0000-00003DAE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30575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606" name="Drawing 92">
          <a:extLst>
            <a:ext uri="{FF2B5EF4-FFF2-40B4-BE49-F238E27FC236}">
              <a16:creationId xmlns:a16="http://schemas.microsoft.com/office/drawing/2014/main" id="{00000000-0008-0000-0000-00003E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4607" name="Drawing 96">
          <a:extLst>
            <a:ext uri="{FF2B5EF4-FFF2-40B4-BE49-F238E27FC236}">
              <a16:creationId xmlns:a16="http://schemas.microsoft.com/office/drawing/2014/main" id="{00000000-0008-0000-0000-00003FAE00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4608" name="Drawing 98">
          <a:extLst>
            <a:ext uri="{FF2B5EF4-FFF2-40B4-BE49-F238E27FC236}">
              <a16:creationId xmlns:a16="http://schemas.microsoft.com/office/drawing/2014/main" id="{00000000-0008-0000-0000-000040AE0000}"/>
            </a:ext>
          </a:extLst>
        </xdr:cNvPr>
        <xdr:cNvSpPr>
          <a:spLocks/>
        </xdr:cNvSpPr>
      </xdr:nvSpPr>
      <xdr:spPr bwMode="auto">
        <a:xfrm>
          <a:off x="48577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609" name="Drawing 100">
          <a:extLst>
            <a:ext uri="{FF2B5EF4-FFF2-40B4-BE49-F238E27FC236}">
              <a16:creationId xmlns:a16="http://schemas.microsoft.com/office/drawing/2014/main" id="{00000000-0008-0000-0000-000041AE00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44610" name="Drawing 101">
          <a:extLst>
            <a:ext uri="{FF2B5EF4-FFF2-40B4-BE49-F238E27FC236}">
              <a16:creationId xmlns:a16="http://schemas.microsoft.com/office/drawing/2014/main" id="{00000000-0008-0000-0000-000042AE00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44611" name="Drawing 102">
          <a:extLst>
            <a:ext uri="{FF2B5EF4-FFF2-40B4-BE49-F238E27FC236}">
              <a16:creationId xmlns:a16="http://schemas.microsoft.com/office/drawing/2014/main" id="{00000000-0008-0000-0000-000043AE0000}"/>
            </a:ext>
          </a:extLst>
        </xdr:cNvPr>
        <xdr:cNvSpPr>
          <a:spLocks/>
        </xdr:cNvSpPr>
      </xdr:nvSpPr>
      <xdr:spPr bwMode="auto">
        <a:xfrm>
          <a:off x="30575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1266825</xdr:colOff>
      <xdr:row>0</xdr:row>
      <xdr:rowOff>0</xdr:rowOff>
    </xdr:from>
    <xdr:to>
      <xdr:col>6</xdr:col>
      <xdr:colOff>1190625</xdr:colOff>
      <xdr:row>0</xdr:row>
      <xdr:rowOff>0</xdr:rowOff>
    </xdr:to>
    <xdr:sp macro="" textlink="">
      <xdr:nvSpPr>
        <xdr:cNvPr id="44612" name="Drawing 104">
          <a:extLst>
            <a:ext uri="{FF2B5EF4-FFF2-40B4-BE49-F238E27FC236}">
              <a16:creationId xmlns:a16="http://schemas.microsoft.com/office/drawing/2014/main" id="{00000000-0008-0000-0000-000044AE0000}"/>
            </a:ext>
          </a:extLst>
        </xdr:cNvPr>
        <xdr:cNvSpPr>
          <a:spLocks/>
        </xdr:cNvSpPr>
      </xdr:nvSpPr>
      <xdr:spPr bwMode="auto">
        <a:xfrm>
          <a:off x="4324350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13" name="Drawing 107">
          <a:extLst>
            <a:ext uri="{FF2B5EF4-FFF2-40B4-BE49-F238E27FC236}">
              <a16:creationId xmlns:a16="http://schemas.microsoft.com/office/drawing/2014/main" id="{00000000-0008-0000-0000-000045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14" name="Drawing 110">
          <a:extLst>
            <a:ext uri="{FF2B5EF4-FFF2-40B4-BE49-F238E27FC236}">
              <a16:creationId xmlns:a16="http://schemas.microsoft.com/office/drawing/2014/main" id="{00000000-0008-0000-0000-000046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0</xdr:rowOff>
    </xdr:from>
    <xdr:to>
      <xdr:col>6</xdr:col>
      <xdr:colOff>0</xdr:colOff>
      <xdr:row>31</xdr:row>
      <xdr:rowOff>0</xdr:rowOff>
    </xdr:to>
    <xdr:sp macro="" textlink="">
      <xdr:nvSpPr>
        <xdr:cNvPr id="44615" name="Drawing 116">
          <a:extLst>
            <a:ext uri="{FF2B5EF4-FFF2-40B4-BE49-F238E27FC236}">
              <a16:creationId xmlns:a16="http://schemas.microsoft.com/office/drawing/2014/main" id="{00000000-0008-0000-0000-000047AE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0</xdr:rowOff>
    </xdr:from>
    <xdr:to>
      <xdr:col>6</xdr:col>
      <xdr:colOff>0</xdr:colOff>
      <xdr:row>31</xdr:row>
      <xdr:rowOff>0</xdr:rowOff>
    </xdr:to>
    <xdr:sp macro="" textlink="">
      <xdr:nvSpPr>
        <xdr:cNvPr id="44616" name="Drawing 117">
          <a:extLst>
            <a:ext uri="{FF2B5EF4-FFF2-40B4-BE49-F238E27FC236}">
              <a16:creationId xmlns:a16="http://schemas.microsoft.com/office/drawing/2014/main" id="{00000000-0008-0000-0000-000048AE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17" name="Drawing 122">
          <a:extLst>
            <a:ext uri="{FF2B5EF4-FFF2-40B4-BE49-F238E27FC236}">
              <a16:creationId xmlns:a16="http://schemas.microsoft.com/office/drawing/2014/main" id="{00000000-0008-0000-0000-000049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18" name="Drawing 125">
          <a:extLst>
            <a:ext uri="{FF2B5EF4-FFF2-40B4-BE49-F238E27FC236}">
              <a16:creationId xmlns:a16="http://schemas.microsoft.com/office/drawing/2014/main" id="{00000000-0008-0000-0000-00004A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19" name="Drawing 126">
          <a:extLst>
            <a:ext uri="{FF2B5EF4-FFF2-40B4-BE49-F238E27FC236}">
              <a16:creationId xmlns:a16="http://schemas.microsoft.com/office/drawing/2014/main" id="{00000000-0008-0000-0000-00004B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20" name="Drawing 128">
          <a:extLst>
            <a:ext uri="{FF2B5EF4-FFF2-40B4-BE49-F238E27FC236}">
              <a16:creationId xmlns:a16="http://schemas.microsoft.com/office/drawing/2014/main" id="{00000000-0008-0000-0000-00004C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21" name="Drawing 131">
          <a:extLst>
            <a:ext uri="{FF2B5EF4-FFF2-40B4-BE49-F238E27FC236}">
              <a16:creationId xmlns:a16="http://schemas.microsoft.com/office/drawing/2014/main" id="{00000000-0008-0000-0000-00004D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22" name="Drawing 132">
          <a:extLst>
            <a:ext uri="{FF2B5EF4-FFF2-40B4-BE49-F238E27FC236}">
              <a16:creationId xmlns:a16="http://schemas.microsoft.com/office/drawing/2014/main" id="{00000000-0008-0000-0000-00004E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23" name="Drawing 123">
          <a:extLst>
            <a:ext uri="{FF2B5EF4-FFF2-40B4-BE49-F238E27FC236}">
              <a16:creationId xmlns:a16="http://schemas.microsoft.com/office/drawing/2014/main" id="{00000000-0008-0000-0000-00004F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24" name="Drawing 92">
          <a:extLst>
            <a:ext uri="{FF2B5EF4-FFF2-40B4-BE49-F238E27FC236}">
              <a16:creationId xmlns:a16="http://schemas.microsoft.com/office/drawing/2014/main" id="{00000000-0008-0000-0000-000050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25" name="Drawing 94">
          <a:extLst>
            <a:ext uri="{FF2B5EF4-FFF2-40B4-BE49-F238E27FC236}">
              <a16:creationId xmlns:a16="http://schemas.microsoft.com/office/drawing/2014/main" id="{00000000-0008-0000-0000-000051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26" name="Drawing 95">
          <a:extLst>
            <a:ext uri="{FF2B5EF4-FFF2-40B4-BE49-F238E27FC236}">
              <a16:creationId xmlns:a16="http://schemas.microsoft.com/office/drawing/2014/main" id="{00000000-0008-0000-0000-000052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27" name="Drawing 96">
          <a:extLst>
            <a:ext uri="{FF2B5EF4-FFF2-40B4-BE49-F238E27FC236}">
              <a16:creationId xmlns:a16="http://schemas.microsoft.com/office/drawing/2014/main" id="{00000000-0008-0000-0000-000053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28" name="Drawing 98">
          <a:extLst>
            <a:ext uri="{FF2B5EF4-FFF2-40B4-BE49-F238E27FC236}">
              <a16:creationId xmlns:a16="http://schemas.microsoft.com/office/drawing/2014/main" id="{00000000-0008-0000-0000-000054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29" name="Drawing 101">
          <a:extLst>
            <a:ext uri="{FF2B5EF4-FFF2-40B4-BE49-F238E27FC236}">
              <a16:creationId xmlns:a16="http://schemas.microsoft.com/office/drawing/2014/main" id="{00000000-0008-0000-0000-000055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30" name="Drawing 102">
          <a:extLst>
            <a:ext uri="{FF2B5EF4-FFF2-40B4-BE49-F238E27FC236}">
              <a16:creationId xmlns:a16="http://schemas.microsoft.com/office/drawing/2014/main" id="{00000000-0008-0000-0000-000056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31" name="Drawing 94">
          <a:extLst>
            <a:ext uri="{FF2B5EF4-FFF2-40B4-BE49-F238E27FC236}">
              <a16:creationId xmlns:a16="http://schemas.microsoft.com/office/drawing/2014/main" id="{00000000-0008-0000-0000-000057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32" name="Drawing 92">
          <a:extLst>
            <a:ext uri="{FF2B5EF4-FFF2-40B4-BE49-F238E27FC236}">
              <a16:creationId xmlns:a16="http://schemas.microsoft.com/office/drawing/2014/main" id="{00000000-0008-0000-0000-000058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33" name="Drawing 94">
          <a:extLst>
            <a:ext uri="{FF2B5EF4-FFF2-40B4-BE49-F238E27FC236}">
              <a16:creationId xmlns:a16="http://schemas.microsoft.com/office/drawing/2014/main" id="{00000000-0008-0000-0000-000059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34" name="Drawing 95">
          <a:extLst>
            <a:ext uri="{FF2B5EF4-FFF2-40B4-BE49-F238E27FC236}">
              <a16:creationId xmlns:a16="http://schemas.microsoft.com/office/drawing/2014/main" id="{00000000-0008-0000-0000-00005A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35" name="Drawing 96">
          <a:extLst>
            <a:ext uri="{FF2B5EF4-FFF2-40B4-BE49-F238E27FC236}">
              <a16:creationId xmlns:a16="http://schemas.microsoft.com/office/drawing/2014/main" id="{00000000-0008-0000-0000-00005B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36" name="Drawing 98">
          <a:extLst>
            <a:ext uri="{FF2B5EF4-FFF2-40B4-BE49-F238E27FC236}">
              <a16:creationId xmlns:a16="http://schemas.microsoft.com/office/drawing/2014/main" id="{00000000-0008-0000-0000-00005C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37" name="Drawing 101">
          <a:extLst>
            <a:ext uri="{FF2B5EF4-FFF2-40B4-BE49-F238E27FC236}">
              <a16:creationId xmlns:a16="http://schemas.microsoft.com/office/drawing/2014/main" id="{00000000-0008-0000-0000-00005D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38" name="Drawing 102">
          <a:extLst>
            <a:ext uri="{FF2B5EF4-FFF2-40B4-BE49-F238E27FC236}">
              <a16:creationId xmlns:a16="http://schemas.microsoft.com/office/drawing/2014/main" id="{00000000-0008-0000-0000-00005E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39" name="Drawing 94">
          <a:extLst>
            <a:ext uri="{FF2B5EF4-FFF2-40B4-BE49-F238E27FC236}">
              <a16:creationId xmlns:a16="http://schemas.microsoft.com/office/drawing/2014/main" id="{00000000-0008-0000-0000-00005F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40" name="Drawing 96">
          <a:extLst>
            <a:ext uri="{FF2B5EF4-FFF2-40B4-BE49-F238E27FC236}">
              <a16:creationId xmlns:a16="http://schemas.microsoft.com/office/drawing/2014/main" id="{00000000-0008-0000-0000-000060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41" name="Drawing 98">
          <a:extLst>
            <a:ext uri="{FF2B5EF4-FFF2-40B4-BE49-F238E27FC236}">
              <a16:creationId xmlns:a16="http://schemas.microsoft.com/office/drawing/2014/main" id="{00000000-0008-0000-0000-000061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42" name="Drawing 101">
          <a:extLst>
            <a:ext uri="{FF2B5EF4-FFF2-40B4-BE49-F238E27FC236}">
              <a16:creationId xmlns:a16="http://schemas.microsoft.com/office/drawing/2014/main" id="{00000000-0008-0000-0000-000062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43" name="Drawing 102">
          <a:extLst>
            <a:ext uri="{FF2B5EF4-FFF2-40B4-BE49-F238E27FC236}">
              <a16:creationId xmlns:a16="http://schemas.microsoft.com/office/drawing/2014/main" id="{00000000-0008-0000-0000-000063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44" name="Drawing 94">
          <a:extLst>
            <a:ext uri="{FF2B5EF4-FFF2-40B4-BE49-F238E27FC236}">
              <a16:creationId xmlns:a16="http://schemas.microsoft.com/office/drawing/2014/main" id="{00000000-0008-0000-0000-000064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45" name="Drawing 92">
          <a:extLst>
            <a:ext uri="{FF2B5EF4-FFF2-40B4-BE49-F238E27FC236}">
              <a16:creationId xmlns:a16="http://schemas.microsoft.com/office/drawing/2014/main" id="{00000000-0008-0000-0000-000065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46" name="Drawing 96">
          <a:extLst>
            <a:ext uri="{FF2B5EF4-FFF2-40B4-BE49-F238E27FC236}">
              <a16:creationId xmlns:a16="http://schemas.microsoft.com/office/drawing/2014/main" id="{00000000-0008-0000-0000-000066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4647" name="Drawing 98">
          <a:extLst>
            <a:ext uri="{FF2B5EF4-FFF2-40B4-BE49-F238E27FC236}">
              <a16:creationId xmlns:a16="http://schemas.microsoft.com/office/drawing/2014/main" id="{00000000-0008-0000-0000-000067AE0000}"/>
            </a:ext>
          </a:extLst>
        </xdr:cNvPr>
        <xdr:cNvSpPr>
          <a:spLocks/>
        </xdr:cNvSpPr>
      </xdr:nvSpPr>
      <xdr:spPr bwMode="auto">
        <a:xfrm>
          <a:off x="4857750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48" name="Drawing 101">
          <a:extLst>
            <a:ext uri="{FF2B5EF4-FFF2-40B4-BE49-F238E27FC236}">
              <a16:creationId xmlns:a16="http://schemas.microsoft.com/office/drawing/2014/main" id="{00000000-0008-0000-0000-000068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0</xdr:colOff>
      <xdr:row>32</xdr:row>
      <xdr:rowOff>0</xdr:rowOff>
    </xdr:to>
    <xdr:sp macro="" textlink="">
      <xdr:nvSpPr>
        <xdr:cNvPr id="44649" name="Drawing 102">
          <a:extLst>
            <a:ext uri="{FF2B5EF4-FFF2-40B4-BE49-F238E27FC236}">
              <a16:creationId xmlns:a16="http://schemas.microsoft.com/office/drawing/2014/main" id="{00000000-0008-0000-0000-000069AE0000}"/>
            </a:ext>
          </a:extLst>
        </xdr:cNvPr>
        <xdr:cNvSpPr>
          <a:spLocks/>
        </xdr:cNvSpPr>
      </xdr:nvSpPr>
      <xdr:spPr bwMode="auto">
        <a:xfrm>
          <a:off x="30575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44650" name="Drawing 94">
          <a:extLst>
            <a:ext uri="{FF2B5EF4-FFF2-40B4-BE49-F238E27FC236}">
              <a16:creationId xmlns:a16="http://schemas.microsoft.com/office/drawing/2014/main" id="{00000000-0008-0000-0000-00006AAE0000}"/>
            </a:ext>
          </a:extLst>
        </xdr:cNvPr>
        <xdr:cNvSpPr>
          <a:spLocks/>
        </xdr:cNvSpPr>
      </xdr:nvSpPr>
      <xdr:spPr bwMode="auto">
        <a:xfrm>
          <a:off x="10258425" y="6600825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651" name="Drawing 100">
          <a:extLst>
            <a:ext uri="{FF2B5EF4-FFF2-40B4-BE49-F238E27FC236}">
              <a16:creationId xmlns:a16="http://schemas.microsoft.com/office/drawing/2014/main" id="{00000000-0008-0000-0000-00006B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4652" name="Drawing 104">
          <a:extLst>
            <a:ext uri="{FF2B5EF4-FFF2-40B4-BE49-F238E27FC236}">
              <a16:creationId xmlns:a16="http://schemas.microsoft.com/office/drawing/2014/main" id="{00000000-0008-0000-0000-00006CAE0000}"/>
            </a:ext>
          </a:extLst>
        </xdr:cNvPr>
        <xdr:cNvSpPr>
          <a:spLocks/>
        </xdr:cNvSpPr>
      </xdr:nvSpPr>
      <xdr:spPr bwMode="auto">
        <a:xfrm>
          <a:off x="10258425" y="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53" name="Drawing 92">
          <a:extLst>
            <a:ext uri="{FF2B5EF4-FFF2-40B4-BE49-F238E27FC236}">
              <a16:creationId xmlns:a16="http://schemas.microsoft.com/office/drawing/2014/main" id="{00000000-0008-0000-0000-00006D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44654" name="Drawing 96">
          <a:extLst>
            <a:ext uri="{FF2B5EF4-FFF2-40B4-BE49-F238E27FC236}">
              <a16:creationId xmlns:a16="http://schemas.microsoft.com/office/drawing/2014/main" id="{00000000-0008-0000-0000-00006EAE0000}"/>
            </a:ext>
          </a:extLst>
        </xdr:cNvPr>
        <xdr:cNvSpPr>
          <a:spLocks/>
        </xdr:cNvSpPr>
      </xdr:nvSpPr>
      <xdr:spPr bwMode="auto">
        <a:xfrm>
          <a:off x="4857750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44655" name="Drawing 98">
          <a:extLst>
            <a:ext uri="{FF2B5EF4-FFF2-40B4-BE49-F238E27FC236}">
              <a16:creationId xmlns:a16="http://schemas.microsoft.com/office/drawing/2014/main" id="{00000000-0008-0000-0000-00006FAE0000}"/>
            </a:ext>
          </a:extLst>
        </xdr:cNvPr>
        <xdr:cNvSpPr>
          <a:spLocks/>
        </xdr:cNvSpPr>
      </xdr:nvSpPr>
      <xdr:spPr bwMode="auto">
        <a:xfrm>
          <a:off x="4857750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0</xdr:rowOff>
    </xdr:from>
    <xdr:to>
      <xdr:col>6</xdr:col>
      <xdr:colOff>0</xdr:colOff>
      <xdr:row>31</xdr:row>
      <xdr:rowOff>0</xdr:rowOff>
    </xdr:to>
    <xdr:sp macro="" textlink="">
      <xdr:nvSpPr>
        <xdr:cNvPr id="44656" name="Drawing 101">
          <a:extLst>
            <a:ext uri="{FF2B5EF4-FFF2-40B4-BE49-F238E27FC236}">
              <a16:creationId xmlns:a16="http://schemas.microsoft.com/office/drawing/2014/main" id="{00000000-0008-0000-0000-000070AE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0</xdr:rowOff>
    </xdr:from>
    <xdr:to>
      <xdr:col>6</xdr:col>
      <xdr:colOff>0</xdr:colOff>
      <xdr:row>31</xdr:row>
      <xdr:rowOff>0</xdr:rowOff>
    </xdr:to>
    <xdr:sp macro="" textlink="">
      <xdr:nvSpPr>
        <xdr:cNvPr id="44657" name="Drawing 102">
          <a:extLst>
            <a:ext uri="{FF2B5EF4-FFF2-40B4-BE49-F238E27FC236}">
              <a16:creationId xmlns:a16="http://schemas.microsoft.com/office/drawing/2014/main" id="{00000000-0008-0000-0000-000071AE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58" name="Drawing 100">
          <a:extLst>
            <a:ext uri="{FF2B5EF4-FFF2-40B4-BE49-F238E27FC236}">
              <a16:creationId xmlns:a16="http://schemas.microsoft.com/office/drawing/2014/main" id="{00000000-0008-0000-0000-000072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59" name="Drawing 104">
          <a:extLst>
            <a:ext uri="{FF2B5EF4-FFF2-40B4-BE49-F238E27FC236}">
              <a16:creationId xmlns:a16="http://schemas.microsoft.com/office/drawing/2014/main" id="{00000000-0008-0000-0000-000073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60" name="Drawing 92">
          <a:extLst>
            <a:ext uri="{FF2B5EF4-FFF2-40B4-BE49-F238E27FC236}">
              <a16:creationId xmlns:a16="http://schemas.microsoft.com/office/drawing/2014/main" id="{00000000-0008-0000-0000-000074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44661" name="Drawing 96">
          <a:extLst>
            <a:ext uri="{FF2B5EF4-FFF2-40B4-BE49-F238E27FC236}">
              <a16:creationId xmlns:a16="http://schemas.microsoft.com/office/drawing/2014/main" id="{00000000-0008-0000-0000-000075AE0000}"/>
            </a:ext>
          </a:extLst>
        </xdr:cNvPr>
        <xdr:cNvSpPr>
          <a:spLocks/>
        </xdr:cNvSpPr>
      </xdr:nvSpPr>
      <xdr:spPr bwMode="auto">
        <a:xfrm>
          <a:off x="4857750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44662" name="Drawing 98">
          <a:extLst>
            <a:ext uri="{FF2B5EF4-FFF2-40B4-BE49-F238E27FC236}">
              <a16:creationId xmlns:a16="http://schemas.microsoft.com/office/drawing/2014/main" id="{00000000-0008-0000-0000-000076AE0000}"/>
            </a:ext>
          </a:extLst>
        </xdr:cNvPr>
        <xdr:cNvSpPr>
          <a:spLocks/>
        </xdr:cNvSpPr>
      </xdr:nvSpPr>
      <xdr:spPr bwMode="auto">
        <a:xfrm>
          <a:off x="4857750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0</xdr:rowOff>
    </xdr:from>
    <xdr:to>
      <xdr:col>6</xdr:col>
      <xdr:colOff>0</xdr:colOff>
      <xdr:row>31</xdr:row>
      <xdr:rowOff>0</xdr:rowOff>
    </xdr:to>
    <xdr:sp macro="" textlink="">
      <xdr:nvSpPr>
        <xdr:cNvPr id="44663" name="Drawing 101">
          <a:extLst>
            <a:ext uri="{FF2B5EF4-FFF2-40B4-BE49-F238E27FC236}">
              <a16:creationId xmlns:a16="http://schemas.microsoft.com/office/drawing/2014/main" id="{00000000-0008-0000-0000-000077AE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31</xdr:row>
      <xdr:rowOff>0</xdr:rowOff>
    </xdr:from>
    <xdr:to>
      <xdr:col>6</xdr:col>
      <xdr:colOff>0</xdr:colOff>
      <xdr:row>31</xdr:row>
      <xdr:rowOff>0</xdr:rowOff>
    </xdr:to>
    <xdr:sp macro="" textlink="">
      <xdr:nvSpPr>
        <xdr:cNvPr id="44664" name="Drawing 102">
          <a:extLst>
            <a:ext uri="{FF2B5EF4-FFF2-40B4-BE49-F238E27FC236}">
              <a16:creationId xmlns:a16="http://schemas.microsoft.com/office/drawing/2014/main" id="{00000000-0008-0000-0000-000078AE0000}"/>
            </a:ext>
          </a:extLst>
        </xdr:cNvPr>
        <xdr:cNvSpPr>
          <a:spLocks/>
        </xdr:cNvSpPr>
      </xdr:nvSpPr>
      <xdr:spPr bwMode="auto">
        <a:xfrm>
          <a:off x="30575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65" name="Drawing 100">
          <a:extLst>
            <a:ext uri="{FF2B5EF4-FFF2-40B4-BE49-F238E27FC236}">
              <a16:creationId xmlns:a16="http://schemas.microsoft.com/office/drawing/2014/main" id="{00000000-0008-0000-0000-000079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66" name="Drawing 104">
          <a:extLst>
            <a:ext uri="{FF2B5EF4-FFF2-40B4-BE49-F238E27FC236}">
              <a16:creationId xmlns:a16="http://schemas.microsoft.com/office/drawing/2014/main" id="{00000000-0008-0000-0000-00007A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67" name="Drawing 100">
          <a:extLst>
            <a:ext uri="{FF2B5EF4-FFF2-40B4-BE49-F238E27FC236}">
              <a16:creationId xmlns:a16="http://schemas.microsoft.com/office/drawing/2014/main" id="{00000000-0008-0000-0000-00007B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68" name="Drawing 104">
          <a:extLst>
            <a:ext uri="{FF2B5EF4-FFF2-40B4-BE49-F238E27FC236}">
              <a16:creationId xmlns:a16="http://schemas.microsoft.com/office/drawing/2014/main" id="{00000000-0008-0000-0000-00007C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69" name="Drawing 100">
          <a:extLst>
            <a:ext uri="{FF2B5EF4-FFF2-40B4-BE49-F238E27FC236}">
              <a16:creationId xmlns:a16="http://schemas.microsoft.com/office/drawing/2014/main" id="{00000000-0008-0000-0000-00007D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0" name="Drawing 104">
          <a:extLst>
            <a:ext uri="{FF2B5EF4-FFF2-40B4-BE49-F238E27FC236}">
              <a16:creationId xmlns:a16="http://schemas.microsoft.com/office/drawing/2014/main" id="{00000000-0008-0000-0000-00007E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1" name="Drawing 100">
          <a:extLst>
            <a:ext uri="{FF2B5EF4-FFF2-40B4-BE49-F238E27FC236}">
              <a16:creationId xmlns:a16="http://schemas.microsoft.com/office/drawing/2014/main" id="{00000000-0008-0000-0000-00007F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2" name="Drawing 104">
          <a:extLst>
            <a:ext uri="{FF2B5EF4-FFF2-40B4-BE49-F238E27FC236}">
              <a16:creationId xmlns:a16="http://schemas.microsoft.com/office/drawing/2014/main" id="{00000000-0008-0000-0000-000080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3" name="Drawing 100">
          <a:extLst>
            <a:ext uri="{FF2B5EF4-FFF2-40B4-BE49-F238E27FC236}">
              <a16:creationId xmlns:a16="http://schemas.microsoft.com/office/drawing/2014/main" id="{00000000-0008-0000-0000-000081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4" name="Drawing 104">
          <a:extLst>
            <a:ext uri="{FF2B5EF4-FFF2-40B4-BE49-F238E27FC236}">
              <a16:creationId xmlns:a16="http://schemas.microsoft.com/office/drawing/2014/main" id="{00000000-0008-0000-0000-000082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5" name="Drawing 100">
          <a:extLst>
            <a:ext uri="{FF2B5EF4-FFF2-40B4-BE49-F238E27FC236}">
              <a16:creationId xmlns:a16="http://schemas.microsoft.com/office/drawing/2014/main" id="{00000000-0008-0000-0000-000083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6" name="Drawing 104">
          <a:extLst>
            <a:ext uri="{FF2B5EF4-FFF2-40B4-BE49-F238E27FC236}">
              <a16:creationId xmlns:a16="http://schemas.microsoft.com/office/drawing/2014/main" id="{00000000-0008-0000-0000-000084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7" name="Drawing 100">
          <a:extLst>
            <a:ext uri="{FF2B5EF4-FFF2-40B4-BE49-F238E27FC236}">
              <a16:creationId xmlns:a16="http://schemas.microsoft.com/office/drawing/2014/main" id="{00000000-0008-0000-0000-000085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8" name="Drawing 104">
          <a:extLst>
            <a:ext uri="{FF2B5EF4-FFF2-40B4-BE49-F238E27FC236}">
              <a16:creationId xmlns:a16="http://schemas.microsoft.com/office/drawing/2014/main" id="{00000000-0008-0000-0000-000086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79" name="Drawing 100">
          <a:extLst>
            <a:ext uri="{FF2B5EF4-FFF2-40B4-BE49-F238E27FC236}">
              <a16:creationId xmlns:a16="http://schemas.microsoft.com/office/drawing/2014/main" id="{00000000-0008-0000-0000-000087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0" name="Drawing 104">
          <a:extLst>
            <a:ext uri="{FF2B5EF4-FFF2-40B4-BE49-F238E27FC236}">
              <a16:creationId xmlns:a16="http://schemas.microsoft.com/office/drawing/2014/main" id="{00000000-0008-0000-0000-000088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1" name="Drawing 100">
          <a:extLst>
            <a:ext uri="{FF2B5EF4-FFF2-40B4-BE49-F238E27FC236}">
              <a16:creationId xmlns:a16="http://schemas.microsoft.com/office/drawing/2014/main" id="{00000000-0008-0000-0000-000089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2" name="Drawing 104">
          <a:extLst>
            <a:ext uri="{FF2B5EF4-FFF2-40B4-BE49-F238E27FC236}">
              <a16:creationId xmlns:a16="http://schemas.microsoft.com/office/drawing/2014/main" id="{00000000-0008-0000-0000-00008A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3" name="Drawing 100">
          <a:extLst>
            <a:ext uri="{FF2B5EF4-FFF2-40B4-BE49-F238E27FC236}">
              <a16:creationId xmlns:a16="http://schemas.microsoft.com/office/drawing/2014/main" id="{00000000-0008-0000-0000-00008B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4" name="Drawing 104">
          <a:extLst>
            <a:ext uri="{FF2B5EF4-FFF2-40B4-BE49-F238E27FC236}">
              <a16:creationId xmlns:a16="http://schemas.microsoft.com/office/drawing/2014/main" id="{00000000-0008-0000-0000-00008C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5" name="Drawing 100">
          <a:extLst>
            <a:ext uri="{FF2B5EF4-FFF2-40B4-BE49-F238E27FC236}">
              <a16:creationId xmlns:a16="http://schemas.microsoft.com/office/drawing/2014/main" id="{00000000-0008-0000-0000-00008D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6" name="Drawing 104">
          <a:extLst>
            <a:ext uri="{FF2B5EF4-FFF2-40B4-BE49-F238E27FC236}">
              <a16:creationId xmlns:a16="http://schemas.microsoft.com/office/drawing/2014/main" id="{00000000-0008-0000-0000-00008E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7" name="Drawing 100">
          <a:extLst>
            <a:ext uri="{FF2B5EF4-FFF2-40B4-BE49-F238E27FC236}">
              <a16:creationId xmlns:a16="http://schemas.microsoft.com/office/drawing/2014/main" id="{00000000-0008-0000-0000-00008F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8" name="Drawing 104">
          <a:extLst>
            <a:ext uri="{FF2B5EF4-FFF2-40B4-BE49-F238E27FC236}">
              <a16:creationId xmlns:a16="http://schemas.microsoft.com/office/drawing/2014/main" id="{00000000-0008-0000-0000-000090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89" name="Drawing 100">
          <a:extLst>
            <a:ext uri="{FF2B5EF4-FFF2-40B4-BE49-F238E27FC236}">
              <a16:creationId xmlns:a16="http://schemas.microsoft.com/office/drawing/2014/main" id="{00000000-0008-0000-0000-000091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90" name="Drawing 104">
          <a:extLst>
            <a:ext uri="{FF2B5EF4-FFF2-40B4-BE49-F238E27FC236}">
              <a16:creationId xmlns:a16="http://schemas.microsoft.com/office/drawing/2014/main" id="{00000000-0008-0000-0000-000092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91" name="Drawing 100">
          <a:extLst>
            <a:ext uri="{FF2B5EF4-FFF2-40B4-BE49-F238E27FC236}">
              <a16:creationId xmlns:a16="http://schemas.microsoft.com/office/drawing/2014/main" id="{00000000-0008-0000-0000-000093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92" name="Drawing 104">
          <a:extLst>
            <a:ext uri="{FF2B5EF4-FFF2-40B4-BE49-F238E27FC236}">
              <a16:creationId xmlns:a16="http://schemas.microsoft.com/office/drawing/2014/main" id="{00000000-0008-0000-0000-000094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93" name="Drawing 100">
          <a:extLst>
            <a:ext uri="{FF2B5EF4-FFF2-40B4-BE49-F238E27FC236}">
              <a16:creationId xmlns:a16="http://schemas.microsoft.com/office/drawing/2014/main" id="{00000000-0008-0000-0000-000095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94" name="Drawing 104">
          <a:extLst>
            <a:ext uri="{FF2B5EF4-FFF2-40B4-BE49-F238E27FC236}">
              <a16:creationId xmlns:a16="http://schemas.microsoft.com/office/drawing/2014/main" id="{00000000-0008-0000-0000-000096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95" name="Drawing 100">
          <a:extLst>
            <a:ext uri="{FF2B5EF4-FFF2-40B4-BE49-F238E27FC236}">
              <a16:creationId xmlns:a16="http://schemas.microsoft.com/office/drawing/2014/main" id="{00000000-0008-0000-0000-000097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96" name="Drawing 104">
          <a:extLst>
            <a:ext uri="{FF2B5EF4-FFF2-40B4-BE49-F238E27FC236}">
              <a16:creationId xmlns:a16="http://schemas.microsoft.com/office/drawing/2014/main" id="{00000000-0008-0000-0000-000098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697" name="Drawing 100">
          <a:extLst>
            <a:ext uri="{FF2B5EF4-FFF2-40B4-BE49-F238E27FC236}">
              <a16:creationId xmlns:a16="http://schemas.microsoft.com/office/drawing/2014/main" id="{00000000-0008-0000-0000-000099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30</xdr:row>
      <xdr:rowOff>200025</xdr:rowOff>
    </xdr:from>
    <xdr:to>
      <xdr:col>10</xdr:col>
      <xdr:colOff>0</xdr:colOff>
      <xdr:row>30</xdr:row>
      <xdr:rowOff>200025</xdr:rowOff>
    </xdr:to>
    <xdr:sp macro="" textlink="">
      <xdr:nvSpPr>
        <xdr:cNvPr id="44698" name="Drawing 104">
          <a:extLst>
            <a:ext uri="{FF2B5EF4-FFF2-40B4-BE49-F238E27FC236}">
              <a16:creationId xmlns:a16="http://schemas.microsoft.com/office/drawing/2014/main" id="{00000000-0008-0000-0000-00009A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0</xdr:col>
      <xdr:colOff>9525</xdr:colOff>
      <xdr:row>5</xdr:row>
      <xdr:rowOff>28575</xdr:rowOff>
    </xdr:from>
    <xdr:to>
      <xdr:col>6</xdr:col>
      <xdr:colOff>9525</xdr:colOff>
      <xdr:row>6</xdr:row>
      <xdr:rowOff>219075</xdr:rowOff>
    </xdr:to>
    <xdr:sp macro="" textlink="">
      <xdr:nvSpPr>
        <xdr:cNvPr id="44699" name="Line 135">
          <a:extLst>
            <a:ext uri="{FF2B5EF4-FFF2-40B4-BE49-F238E27FC236}">
              <a16:creationId xmlns:a16="http://schemas.microsoft.com/office/drawing/2014/main" id="{00000000-0008-0000-0000-00009BAE0000}"/>
            </a:ext>
          </a:extLst>
        </xdr:cNvPr>
        <xdr:cNvSpPr>
          <a:spLocks noChangeShapeType="1"/>
        </xdr:cNvSpPr>
      </xdr:nvSpPr>
      <xdr:spPr bwMode="auto">
        <a:xfrm>
          <a:off x="9525" y="1228725"/>
          <a:ext cx="3057525" cy="371475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700" name="Drawing 100">
          <a:extLst>
            <a:ext uri="{FF2B5EF4-FFF2-40B4-BE49-F238E27FC236}">
              <a16:creationId xmlns:a16="http://schemas.microsoft.com/office/drawing/2014/main" id="{00000000-0008-0000-0000-00009C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701" name="Drawing 104">
          <a:extLst>
            <a:ext uri="{FF2B5EF4-FFF2-40B4-BE49-F238E27FC236}">
              <a16:creationId xmlns:a16="http://schemas.microsoft.com/office/drawing/2014/main" id="{00000000-0008-0000-0000-00009D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702" name="Drawing 100">
          <a:extLst>
            <a:ext uri="{FF2B5EF4-FFF2-40B4-BE49-F238E27FC236}">
              <a16:creationId xmlns:a16="http://schemas.microsoft.com/office/drawing/2014/main" id="{00000000-0008-0000-0000-00009E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44703" name="Drawing 104">
          <a:extLst>
            <a:ext uri="{FF2B5EF4-FFF2-40B4-BE49-F238E27FC236}">
              <a16:creationId xmlns:a16="http://schemas.microsoft.com/office/drawing/2014/main" id="{00000000-0008-0000-0000-00009FAE0000}"/>
            </a:ext>
          </a:extLst>
        </xdr:cNvPr>
        <xdr:cNvSpPr>
          <a:spLocks/>
        </xdr:cNvSpPr>
      </xdr:nvSpPr>
      <xdr:spPr bwMode="auto">
        <a:xfrm>
          <a:off x="10258425" y="64008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0</xdr:rowOff>
    </xdr:from>
    <xdr:to>
      <xdr:col>6</xdr:col>
      <xdr:colOff>219075</xdr:colOff>
      <xdr:row>4</xdr:row>
      <xdr:rowOff>9525</xdr:rowOff>
    </xdr:to>
    <xdr:sp macro="" textlink="">
      <xdr:nvSpPr>
        <xdr:cNvPr id="4511" name="Line 1">
          <a:extLst>
            <a:ext uri="{FF2B5EF4-FFF2-40B4-BE49-F238E27FC236}">
              <a16:creationId xmlns:a16="http://schemas.microsoft.com/office/drawing/2014/main" id="{00000000-0008-0000-0500-00009F110000}"/>
            </a:ext>
          </a:extLst>
        </xdr:cNvPr>
        <xdr:cNvSpPr>
          <a:spLocks noChangeShapeType="1"/>
        </xdr:cNvSpPr>
      </xdr:nvSpPr>
      <xdr:spPr bwMode="auto">
        <a:xfrm>
          <a:off x="133350" y="800100"/>
          <a:ext cx="289560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512" name="Line 2">
          <a:extLst>
            <a:ext uri="{FF2B5EF4-FFF2-40B4-BE49-F238E27FC236}">
              <a16:creationId xmlns:a16="http://schemas.microsoft.com/office/drawing/2014/main" id="{00000000-0008-0000-0500-0000A0110000}"/>
            </a:ext>
          </a:extLst>
        </xdr:cNvPr>
        <xdr:cNvSpPr>
          <a:spLocks noChangeShapeType="1"/>
        </xdr:cNvSpPr>
      </xdr:nvSpPr>
      <xdr:spPr bwMode="auto">
        <a:xfrm>
          <a:off x="133350" y="0"/>
          <a:ext cx="2895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513" name="Line 3">
          <a:extLst>
            <a:ext uri="{FF2B5EF4-FFF2-40B4-BE49-F238E27FC236}">
              <a16:creationId xmlns:a16="http://schemas.microsoft.com/office/drawing/2014/main" id="{00000000-0008-0000-0500-0000A1110000}"/>
            </a:ext>
          </a:extLst>
        </xdr:cNvPr>
        <xdr:cNvSpPr>
          <a:spLocks noChangeShapeType="1"/>
        </xdr:cNvSpPr>
      </xdr:nvSpPr>
      <xdr:spPr bwMode="auto">
        <a:xfrm>
          <a:off x="133350" y="0"/>
          <a:ext cx="2895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8512;&#45824;&#5461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7928;&#52268;&#55148;\&#44277;&#44048;\&#47928;&#54868;&#47560;&#51012;\&#44277;&#49457;\&#48320;&#44221;\&#44277;&#49457;&#48320;&#44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7197;\&#47196;&#52972;%20&#46356;&#49828;&#53356;%20(d)\My%20Documents\&#51204;&#44592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My%20Documents\data\My%20Documents\&#50641;&#49472;&#51088;&#47308;\&#45453;&#50629;&#44592;&#48152;&#44277;&#49324;\&#50868;&#49328;&#51648;&#44396;\2002&#48372;&#50756;\MSOffice\Excel\work\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724;%20&#49437;&#54788;%20\D\DWG1\2008\1766\1790\179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592;&#53440;\C\1766\1790\17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150241\AppData\Local\Temp\BZ264513C\1766\1790\179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724;&#49437;&#54788;\E\DWG1\2008\1766\1790\179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150241\AppData\Local\Temp\BZ264513C\DWG1\2008\1766\1790\179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&#51452;&#44256;&#48155;&#44592;\2003&#54616;&#48152;&#44592;&#51089;&#50629;\&#46041;&#51089;&#50864;&#52404;&#44397;\0926\&#44228;&#49328;&#49436;\&#51312;&#46020;&#44228;&#49328;&#49436;F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41\C\&#49552;&#50689;&#54840;\&#47928;&#54868;&#47560;&#51012;\&#45224;&#54616;\&#50857;&#51648;&#47588;&#49688;&#51312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7928;&#55148;\&#51228;1&#54840;\1&#54840;&#48176;&#49688;&#44049;&#479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45236;%20&#49436;&#47448;%20&#44032;&#48169;\My%20Documents\&#54616;&#46041;&#44400;\&#45453;&#51648;&#44228;\&#45824;&#52824;&#48169;&#51312;&#51228;\&#45824;&#52824;1&#48169;&#51312;&#512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r-wmail2.mail.lycos.co.kr/My%20Documents/&#53440;&#44204;&#51201;&#49436;/SK&#44544;&#47196;&#4815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My%20Documents\&#45800;&#44032;(&#47564;&#54868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My%20Documents\00-&#49688;&#47049;&#49328;&#52636;\04-&#48512;&#45824;&#44277;\&#48512;&#45824;&#44277;-&#44608;&#54644;&#44288;&#44305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224;&#44053;&#45840;&#49345;&#49688;&#46020;/My%20Documents/&#51652;&#54665;&#51473;&#51064;&#44277;&#49324;/&#46041;&#48512;&#44428;&#45453;&#49328;&#47932;&#49884;&#51109;/&#51088;&#51116;&#54788;&#5488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XECELL\&#49548;&#50577;2-P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724;&#49688;&#50857;\&#47784;&#47196;&#51648;&#44396;&#44592;&#44228;&#48372;&#50756;&#45236;&#50669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51077;&#49345;/&#51077;&#49345;&#48372;&#50756;(2000.5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DATA\PHUNGTAK\&#44592;&#44592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4228;&#54925;&#48372;&#50756;\&#45824;&#49328;\98&#45380;\&#45236;&#50669;12&#50900;\2&#52264;&#44228;&#54925;&#48372;&#50756;\&#44277;&#53685;&#45800;&#44032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4228;&#54925;&#48372;&#50756;\&#45824;&#49328;\98&#45380;\&#45236;&#50669;12&#50900;\&#44277;&#53685;&#45800;&#4403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4228;&#54925;&#48372;&#50756;\&#45824;&#49328;\'99\&#44277;&#53685;&#45800;&#44032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Startup" Target="&#51109;&#50689;&#51456;/2001/&#45453;&#44592;&#44277;/&#44228;&#50557;PJT/&#48512;&#50504;&#51648;&#44396;/&#44228;&#50557;&#49436;&#47448;/&#44228;&#50557;&#45236;&#50669;/2001&#45380;&#48516;/&#51088;&#46041;&#51312;&#54633;/20010917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&#48512;&#4932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CADATA\YANGPYUN\FINEL0\CALC\K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-CD2/&#49345;&#51452;&#49884;&#50864;&#54924;&#46020;&#47196;-&#51060;&#44144;&#50500;&#45784;/&#49688;&#47049;&#49328;&#52636;&#49436;/10.&#48513;&#52380;&#44368;/&#48513;&#52380;&#44368;-&#44368;&#44033;-&#54616;&#45208;&#54616;&#4520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224;&#44053;&#45840;&#49345;&#49688;&#46020;/KDS/PROJECT/&#52628;%20&#54413;%20&#47161;/&#52628;&#54413;&#52572;&#51333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0865;\&#45936;&#51060;&#53440;1%20(d)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PROJECT\ELLWORD\98HABAN\518\NEAYUK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\&#49444;&#44228;&#51204;&#49328;\&#46356;&#51648;&#53560;&#53440;&#50892;\&#49884;&#5474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3&#52572;&#51333;&#49444;&#44228;\DATA\0COMPANY\GEONHOA\PAENGSEO\YESAN\Y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3&#45380;\002%20&#49688;&#50896;&#44048;&#49884;&#51228;&#50612;&#49444;&#48708;&#44368;&#52404;&#44277;&#49324;(&#49457;&#44284;&#54408;&#54252;&#54632;)\&#49457;&#44284;&#54408;\02%20&#45236;&#50669;&#49436;\&#45236;&#50669;&#49436;\PROJECT\&#49688;&#50896;&#44048;&#49884;&#51228;&#50612;&#49444;&#48708;&#44368;&#52404;&#44277;&#49324;\&#49457;&#44284;&#54408;\&#45236;&#50669;&#49436;\&#49688;&#49888;&#54632;(1111)\001%20&#48512;&#49328;&#49884;%20&#51333;&#54633;&#49345;&#54889;&#49892;%201&#45800;&#44228;%20&#44277;&#4932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&#49836;&#46972;&#48652;\&#54620;&#44221;\&#51473;&#49328;&#443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NT01\design\juns1107\&#45236;&#50669;&#49436;\&#50900;&#48324;&#49444;&#44228;&#45236;&#50669;\99&#49444;&#44228;&#51032;&#47280;&#45236;&#50669;\&#44277;&#49324;&#48708;99-1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NT01\design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&#49324;&#50629;&#47749;\&#49340;&#49457;\&#49892;&#49884;&#49444;&#44228;\&#51204;&#44592;\&#44228;&#49328;&#49436;\LOAD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\My%20Documents\&#49444;&#44228;\&#51088;&#47308;\&#44221;&#51648;&#51221;&#47532;&#47932;&#47049;&#49328;&#52636;\&#49688;&#47196;&#4436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\d\&#49688;&#48169;&#54788;&#45824;&#54868;\&#50641;&#49472;&#47928;&#49436;\&#48149;&#51452;&#54868;\&#46321;&#50864;&#49328;&#50629;\&#50577;&#49688;&#51109;&#47924;&#49440;&#50896;&#44201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&#44277;&#47924;&#48512;\wm(&#44277;&#49324;&#44288;&#47532;)\&#50641;&#49472;&#47928;&#49436;\&#44277;&#49324;2&#44284;\&#46041;&#51652;&#45453;&#51312;\&#44277;&#47924;&#44284;\&#44228;&#54868;&#51648;&#44396;\99\99&#47932;&#47049;&#48372;\99&#44228;&#54868;&#49884;&#54665;&#48320;&#44221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7197;\&#47196;&#52972;%20&#46356;&#49828;&#53356;%20(d)\&#51089;&#50629;&#48169;\&#44228;&#49328;&#49436;\&#48156;&#51204;&#44592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PIER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608;&#48337;&#49437;\03&#45380;%20&#50629;&#47924;\&#49457;&#44396;&#51648;&#44396;\03&#45380;\&#44228;&#54925;&#48372;&#50756;\My%20Documents\&#44277;&#44048;&#50577;&#49885;\&#49324;&#50629;&#51648;&#44396;\&#48176;&#49688;&#44060;&#49440;&#49324;&#50629;\&#44396;&#48120;&#51648;&#48512;\&#50724;&#47196;\&#45800;&#44032;&#48320;&#44221;&#54980;\&#48176;&#49688;&#51109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2004_Project\02.&#51204;&#51452;&#44256;&#46020;&#52376;&#47532;&#49892;&#49884;&#49444;&#44228;\02.%20&#51204;&#51452;&#54616;&#49688;&#52376;&#47532;&#51109;%20&#51204;&#44592;&#44228;&#49328;&#49436;\&#48512;&#54616;&#44228;&#49328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4620;&#44508;\&#51452;&#49436;&#49884;&#49436;&#51648;&#50836;\&#44277;&#50976;\&#51032;&#49457;&#51204;&#44592;&#44228;&#51109;&#48372;&#44256;&#49436;\L-LIS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44396;&#51020;/samj/KIKE/&#44592;&#44228;&#45800;&#440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&#45824;&#44257;&#45840;&#49548;&#49688;&#47141;(2002.8.20)\2002.10(&#44228;&#51109;&#49444;&#48708;&#48736;&#51664;-&#52572;&#51333;)\DMPRO\DOWN\999\&#51068;&#50948;&#45824;&#44032;\ILWI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224;&#44053;&#45840;&#49345;&#49688;&#46020;/SHEET/EXCEL/KHS/&#48512;&#45824;&#53664;&#47785;/&#48512;&#49328;&#51652;&#50577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Ing\&#51064;&#52380;&#54617;&#51061;\&#44228;&#49328;&#49436;\&#51312;&#46020;&#44228;&#49328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689;&#54872;1\2003.03.25\&#47785;&#46041;IDC\&#44228;&#49328;&#49436;\&#44036;&#49440;&#44228;&#49328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3&#52572;&#51333;&#49444;&#44228;\&#49324;&#50629;&#47749;\&#54620;&#51333;\&#44032;&#52285;&#51221;&#49688;&#51109;\&#51204;&#44592;\&#50696;&#49328;&#49436;\4&#52264;&#50696;&#49328;\YE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d\WINDOWS\&#48148;&#53461;%20&#54868;&#47732;\LG&#54616;&#45224;&#51216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Startup" Target="&#47928;&#52268;&#55148;/&#44277;&#44048;/&#47928;&#54868;&#47560;&#51012;/&#44277;&#49457;/&#48320;&#44221;/&#44277;&#49457;&#48320;&#4422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NT01\design\wsim2002\02&#48372;&#50756;\&#46041;&#48169;\&#46041;&#48169;&#51648;&#44396;(2002.2&#48372;&#50756;&#44228;&#54925;&#50696;&#51221;)\MSOffice\Excel\work\&#45236;&#5066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7749;&#52980;\&#51312;&#47749;&#54016;&#51089;&#50629;\1&#49892;-&#44228;&#49328;&#49436;\3&#49892;&#51648;&#50896;\&#51204;&#46321;,&#51204;&#50676;%20&#48143;%20&#51204;&#47141;&#44036;&#49440;&#44228;&#49328;&#49436;-&#45436;&#4932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44592;\&#47196;&#52972;%20&#46356;&#49828;&#53356;%20(c)\Program%20Files\AutoCAD%20R14\1-PROJECT\APT-SAMPLE\&#44228;&#49328;&#49436;\&#48156;&#51204;&#44592;&#50857;&#47049;&#44228;&#49328;&#49436;\&#49328;&#44257;&#48156;&#51204;&#44592;&#50857;&#47049;&#44228;&#49328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ryu\RYU1\SINGLE\EMAIL\temp\02\980226%20&#54056;&#49496;MESA&#48716;&#46377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\Data\ExcelData\Prog\DGNCalc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\d\&#49688;&#48169;&#54788;&#45824;&#54868;\&#50641;&#49472;&#47928;&#49436;\&#48149;&#51452;&#54868;\&#46321;&#50864;&#49328;&#50629;\225-5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DATA\SGH\NAMGWANG\REP-NG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45208;&#51032;%20&#51089;&#50629;&#47928;&#49436;\&#45236;&#51089;&#50629;&#47928;&#49436;\&#45208;&#51032;&#47784;&#46304;&#51089;&#50629;&#47928;&#49436;&#46308;\&#51088;&#50976;&#54217;&#54868;&#44288;\KKK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453;&#50629;&#44592;&#48152;&#44277;&#49324;\My%20Documents\&#44277;&#50976;&#54260;&#45908;\&#49340;&#48393;&#48176;&#49688;&#4719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65;\D\PJT-99\W-POHANG\&#51204;&#44592;&#44277;&#49324;\REP\CALC\final\ELE\&#45800;&#46973;2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&#45824;&#44257;&#45840;&#49548;&#49688;&#47141;(2002.8.20)\2002.10(&#44228;&#51109;&#49444;&#48708;&#48736;&#51664;-&#52572;&#51333;)\DMPRO\DOWN\999\&#51068;&#50948;&#45824;&#44032;\YES-I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&#45236;&#50669;8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4221;&#52384;\&#50612;&#46020;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9;&#54788;\2003&#46020;&#47732;\&#49444;&#44228;\&#50896;&#45817;&#44060;&#48372;&#49688;\WD\&#48393;&#50516;&#48320;&#44221;\9909&#48393;&#5051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224;&#51221;&#50864;\&#54861;&#49328;&#52380;\&#45224;&#52492;&#51648;&#44396;\&#49688;&#47049;(&#45224;&#52492;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TEST\&#51473;&#49328;&#4436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DATA\0YEONGI\REPT-NG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305;&#54217;&#46020;&#47196;&#49688;&#54644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324;&#52380;&#45453;&#51312;\&#44552;&#44257;&#51648;&#44396;\&#44552;&#44257;&#51648;&#44396;&#44060;&#48372;&#49688;&#49324;&#5062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sin-woo/&#45236;&#50669;/final/OUT/Y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-2\020902\04-&#48169;&#51060;&#46041;&#50724;&#54588;&#49828;&#53588;(020909)\&#44228;&#49328;&#49436;(0909)\&#51204;&#44592;&#44228;&#49328;&#49436;-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10.124.95.25\&#50689;&#50629;&#54260;&#45908;\My%20Documents\&#53440;&#44204;&#51201;&#49436;\SK&#44544;&#47196;&#48156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j-lt\&#44277;&#50976;&#54868;&#51068;\id02\&#44033;&#51333;&#50577;&#49885;\KJM_WORK\&#44288;&#47532;&#48512;\MSOFFICE\HEXCEL\&#51088;&#51116;&#54788;&#54889;\KSSB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My%20Documents\EXCEL\&#44396;&#51312;\RAHMEN\&#54028;&#51060;&#54805;~1\&#46041;&#47932;&#51060;~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WORK\&#49345;&#48512;\steel\quantity\&#54665;&#52492;1&#44368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YOUNGDOC/CIVIL/EXCLE/DAT/&#44256;&#50577;&#44288;&#5111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dwg2000\&#49457;&#51068;\&#49884;&#45208;&#45769;&#49828;\PJT-97\R-SUWONJ\REP\P7-5-31\LX-CA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8393;\&#54616;&#46041;-&#50756;&#49324;2&#44396;\&#49457;&#44284;&#54408;\&#45236;&#50669;&#49436;\project%20&#52572;&#51333;\&#44592;&#53440;\&#48128;&#50577;&#49688;&#49688;\&#44592;&#53440;\ILWIPOH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6\c\My%20Documents\DATA\&#50872;&#49328;\DATA\&#54861;&#49688;&#50696;&#44221;&#48372;\YONGF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9;&#54788;\2003&#46020;&#47732;\KGB\&#44396;&#51020;\samj\KIKE\&#44592;&#44228;&#45800;&#4403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3664;&#47785;&#51201;&#49328;\3FORM\1form\&#49444;&#44228;&#49436;&#49885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0865;\&#45936;&#51060;&#53440;1%20(d)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PROJECT\ELLWORD\98HABAN\WONJU-BO\&#50896;&#51452;&#48373;~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KUP\OLD-E\1760\1766\1766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608;&#51652;&#50864;\E\BAKUP\OLD-E\1760\1766\1766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150241\AppData\Local\Temp\BZ264513C\BAKUP\OLD-E\1760\1766\1766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&#51204;&#44592;&#46041;&#54868;&#47932;&#44288;&#47532;\2003&#45380;&#46020;\&#49444;&#44228;&#48320;&#44221;\&#45224;&#50577;&#51648;&#44396;\My%20Documents\&#50672;&#44208;&#49325;&#5122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GB\&#47928;&#51032;\wondo\&#47928;&#51032;TMTC%20090327%20(&#52572;&#51333;)2009&#50984;&#47196;&#49688;&#51221;\&#51204;&#44592;&#46041;&#54868;&#47932;&#44288;&#47532;\2003&#45380;&#46020;\&#49444;&#44228;&#48320;&#44221;\&#45224;&#50577;&#51648;&#44396;\My%20Documents\&#50672;&#44208;&#49325;&#51228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7928;&#52268;&#55148;\My%20Documents\2005&#45380;%20&#47932;&#44288;&#47532;&#51088;&#46041;&#54868;&#49324;&#50629;\&#52384;&#50896;&#51648;&#44396;\&#52384;&#50896;&#51648;&#44396;&#45236;&#50669;\&#51204;&#44592;&#46041;&#54868;&#47932;&#44288;&#47532;\2003&#45380;&#46020;\&#49444;&#44228;&#48320;&#44221;\&#45224;&#50577;&#51648;&#44396;\My%20Documents\&#50672;&#44208;&#49325;&#5122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453;&#44592;&#48152;-&#49340;&#54617;\&#49444;&#44228;\&#50896;&#45817;&#44060;&#48372;&#49688;\WD\&#48393;&#50516;&#48320;&#44221;\9909&#48393;&#5051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1%20&#48149;&#50689;&#50885;%20DOWN(20041008)\&#44221;&#51452;%20&#45236;&#50669;\&#44277;&#53685;&#51068;&#50948;&#45824;&#44032;(&#44228;&#52769;&#51228;&#50612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ecwork\&#50724;&#50684;&#48512;&#51648;&#51221;&#54868;&#49324;&#50629;\&#47928;&#54788;&#45236;&#50669;&#49884;&#48169;\&#51116;&#47308;&#44050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54532;&#47004;(PLAN)\&#52397;&#52380;\200&#48156;&#51452;\2000&#52397;&#52380;-&#45909;&#54217;&#48156;&#51452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2292;&#51648;&#49437;\&#49444;&#48708;&#44288;&#47532;&#44284;\&#49688;&#46020;&#49444;&#44228;&#44148;&#49444;\&#44553;&#49688;&#52404;&#44228;&#44396;&#52629;(&#52397;&#50577;)\&#51204;&#44592;&#49884;&#49444;&#44277;&#49324;\&#49444;&#44228;&#46020;&#49436;(&#51068;&#49345;&#44048;&#49324;&#54980;)\&#44228;&#49328;&#49436;\&#52397;&#50896;&#48516;&#45544;&#44228;&#49328;&#49436;(&#52992;&#51060;&#48660;&#44405;&#44592;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473;&#50672;\&#54889;&#51473;&#50672;\&#54889;&#51473;&#50672;\&#44277;&#49324;&#44048;&#46021;\&#44397;&#46020;42&#54840;&#49440;(&#48152;&#50900;&#46041;)%20&#50672;&#44208;&#46020;&#47196;&#44277;&#49324;\TRIGEM\DMPRO\DOWN\TEST\&#45236;&#50669;&#51089;&#49457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3468;&#49437;\&#50980;&#53468;&#49437;&#51032;%20C\&#44592;&#51109;&#46020;&#49440;&#44288;&#51204;&#44592;\&#49892;&#49884;&#49444;&#44228;\CAL\POWER&amp;TEL\&#44148;&#52629;&#51204;&#44592;-ko\P-Iso\Calc-St2\ILLU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GB\&#48120;&#54840;TMTC\1&#48120;&#54840;&#49892;&#49884;\&#49884;&#49828;&#53596;&#44277;&#49324;\&#51204;&#44592;&#46041;&#54868;&#47932;&#44288;&#47532;\2003&#45380;&#46020;\&#49444;&#44228;&#48320;&#44221;\&#44305;&#54624;-&#50725;&#54252;&#45236;&#50669;(pinjack)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j-lt\&#44277;&#50976;&#54868;&#51068;\My%20Documents\&#44288;&#47532;&#48512;\&#50577;&#49885;\MSOFFICE\HEXCEL\&#50808;&#51452;&#54788;&#54889;\TEST2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46356;&#45768;\WORK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3&#45380;&#46020;%20&#51088;&#47308;\&#45432;&#49440;&#53664;&#51201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&#49345;\c\&#54620;&#51116;&#54984;\&#44305;&#49328;&#48176;&#49688;&#51109;\&#51665;&#51089;&#50629;\623\&#54620;&#51116;&#54984;\&#48176;&#49688;&#51109;\&#45224;&#54217;&#48176;&#49688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54788;\PROJECT\0-proj\&#45209;&#46041;&#44053;&#54616;&#44396;&#46161;\&#49688;&#47049;&#49328;&#44540;\&#54616;&#44396;&#46161;&#49688;&#47049;-1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333;&#52384;\&#47196;&#52972;%20&#46356;&#49828;&#53356;%20(e)\&#44204;&#51201;&#49436;\03&#45380;\02&#45380;\AE_GOING\PROJECT\GURO\GURO.XLW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dwg2000\&#49457;&#51068;\&#49884;&#45208;&#45769;&#49828;\P-Iso\Calc-St2\LX-JU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5148;\GIVE%20N%20TAKE\wk1\&#49436;&#50872;\&#54868;&#44257;&#48176;&#49688;&#51648;\&#49688;&#47049;&#49328;&#52636;&#49436;\&#53664;&#44277;C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50900;&#49457;&#50696;&#49328;&#49436;\project2001\&#54616;&#49688;&#46020;\&#54252;&#54637;STP\UPS&#50857;&#47049;\UP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1060;&#44508;&#47564;\My%20Documents\&#51060;&#44508;&#47564;&#51032;%20&#51060;&#44508;&#47564;\&#46020;&#44553;&#48516;\&#46021;&#45824;&#48176;&#49688;&#51109;\&#51456;&#44277;%20&#46020;&#49436;\&#49444;&#44228;(&#51228;&#52636;)&#49328;&#52636;&#45236;&#50669;&#49436;\windows\TEMP\_AZTMP3_\2000&#48177;&#44257;&#48176;&#49688;&#51204;&#44592;&#48372;&#50756;(&#48177;&#44257;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840;\XLS\USER\NAM\&#49688;&#47049;&#49328;&#52636;&#49436;\YOUNGDOC\CIVIL\EXCLE\DAT\&#44256;&#50577;&#44288;&#5111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9457;&#51068;\&#44032;-MY%20DOCUME\&#44060;&#48372;&#49688;&#44288;&#47144;\&#45733;&#51228;&#51648;&#44396;&#44060;&#48372;&#49688;\&#45733;&#51228;&#50577;&#49688;&#51109;&#51204;&#44592;&#45236;&#50669;&#4943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KGB\&#44396;&#51020;\samj\KIKE\&#44592;&#44228;&#45800;&#44032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9328;&#51648;&#44396;\&#44608;&#51333;&#44508;&#45824;&#49328;\&#45824;&#49328;&#51648;&#44396;\&#45824;&#49328;&#48372;&#50756;\2001&#45380;\&#44228;&#54925;&#48372;&#50756;\&#45824;&#49328;\98&#45380;\&#45236;&#50669;12&#50900;\2&#52264;&#44228;&#54925;&#48372;&#50756;\&#44277;&#53685;&#45800;&#44032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j-lt\&#44277;&#50976;&#54868;&#51068;\id02\&#44033;&#51333;&#50577;&#49885;\KJM_WORK\&#44288;&#47532;&#48512;\MSOFFICE\HEXCEL\&#50808;&#51452;&#54788;&#54889;\TEST2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\&#49436;&#48260;data%20&#51088;&#47308;\PARKSS\&#45236;&#51089;&#50629;\020-&#49888;&#54413;~&#50864;&#49457;\0104&#45225;&#54408;\&#49444;&#44228;&#50696;&#49328;&#49436;\&#44032;&#47196;&#46321;&#51665;&#44228;&#54364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52380;&#46020;\99&#45380;&#46020;\&#44400;&#44277;&#49324;2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6041;&#54252;&#51221;&#49328;&#48143;.&#44277;&#51221;&#44228;&#54925;(99&#45380;2&#50900;)\99&#44277;&#51221;(&#50504;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0;&#50864;\D\&#54632;&#50504;-&#44060;&#48372;&#49688;\&#49328;&#51221;&#51648;&#44396;&#49444;&#44228;\&#49437;&#52380;&#44277;&#49324;&#48708;&#52509;&#44292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&#47196;&#52972;%20&#46356;&#49828;&#53356;%20(c)\&#44608;&#51116;&#48393;\My%20Documents\&#54788;&#51109;&#48324;\&#54788;&#51109;&#48324;\&#49340;&#54617;&#51648;&#44396;\&#44277;&#51221;2003\PROGRAM%20FILES\CHOL2000\DOWN\WINDOWS\Personal\&#51060;&#48169;&#51648;&#44396;1\&#51060;&#48169;&#44277;&#49324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SOffice\Excel\work\&#45236;&#50669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My%20Documents\&#47928;&#49436;\&#49328;&#47749;&#54840;\2003&#45380;&#46020;&#48372;&#50756;\&#49328;&#47749;&#54840;&#48372;&#5075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55148;&#53469;\&#44228;&#45236;&#51648;&#49440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824;&#50857;\D\GANGDONG\&#44221;&#51032;&#49440;\&#44368;&#44033;\&#49688;&#47049;&#51665;&#44228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My%20Documents\2001&#44277;&#51221;&#54788;&#54889;(&#44592;&#44228;)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3&#51088;&#47308;\&#46041;&#51652;(2003.9)\&#46041;&#51652;TMTC\&#45236;&#50669;&#49436;\elecwork\&#50724;&#50684;&#48512;&#51648;&#51221;&#54868;&#49324;&#50629;\&#47928;&#54788;&#45236;&#50669;&#49884;&#48169;\&#51116;&#47308;&#44050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756;&#49453;\&#49440;&#50864;&#49444;&#44228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84;&#51109;&#45784;d&#48169;\&#51473;&#50521;&#49440;&#51228;&#52380;&#50669;&#44396;&#45236;\&#45236;&#50669;(&#52572;&#51333;&#48156;&#51452;)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&#47196;&#52972;%20&#46356;&#49828;&#53356;%20(c)\&#44608;&#51116;&#48393;\My%20Documents\&#54788;&#51109;&#48324;\&#54788;&#51109;&#48324;\&#49340;&#54617;&#51648;&#44396;\&#44277;&#51221;2003\ASH\&#49548;&#50556;&#51648;&#44396;\98&#45800;&#44032;&#48372;&#50756;&#51648;&#49324;('98&#54980;&#48152;)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16;&#44540;\'99&#45380;&#46020;\99&#45380;&#46020;\99&#49444;&#44228;\&#52397;&#50857;\&#52397;&#50857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water\Local%20Settings\Temporary%20Internet%20Files\Content.IE5\PJMCKOJA\&#51216;&#44160;&#51221;&#48708;-&#49892;&#49884;&#44036;-&#49444;&#44228;&#49436;22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00;&#51064;\C\DATA\CHISU\SUNG-GOK\&#49457;&#44257;&#51648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324;1&#44284;\&#49692;&#52285;\&#44608;&#55141;&#50672;\My%20Documents\&#44228;&#54925;&#48372;&#50756;\&#45824;&#49328;\98&#45380;\&#45236;&#50669;12&#50900;\&#44277;&#53685;&#45800;&#44032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124;\&#44608;&#51221;&#48124;\&#49444;&#44228;&#49436;\&#47564;&#44221;&#45824;&#44368;%20&#48372;&#49688;&#44277;&#49324;%20&#49892;&#49884;&#49444;&#44228;&#50857;&#50669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~1\&#50864;&#47532;&#51665;\LOCALS~1\Temp\&#50868;&#51221;&#50669;&#49324;.zip&#50640;%20&#45824;&#54620;%20&#51076;&#49884;%20&#46356;&#47113;&#53552;&#47532;%201\&#50868;&#51221;&#50696;&#49328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&#54620;&#51116;&#54984;\&#44305;&#49328;&#48176;&#49688;&#51109;\&#51665;&#51089;&#50629;\623\&#54620;&#51116;&#54984;\&#48176;&#49688;&#51109;\&#45224;&#54217;&#48176;&#49688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224;&#44053;&#45840;&#49345;&#49688;&#46020;/MYDOCU~1/A-&#49345;&#50857;/C0000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98&#45380;&#46020;\98&#49444;&#44228;\&#44396;&#47329;\&#44396;&#47329;2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DMPRO\DOWN\999\&#51068;&#50948;&#45824;&#44032;\YES-IL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DATA-DATA-DATA\&#51204;&#44592;\&#51204;&#44592;&#45236;&#50669;&#49436;\&#54616;&#49688;&#46020;\&#48337;&#52380;&#54616;&#49688;\&#44608;&#54252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DATA-DATA-DATA\&#51204;&#44592;\&#51204;&#44592;&#45236;&#50669;&#49436;\&#44592;&#53440;\&#51204;&#44592;&#51652;&#54616;&#45224;&#52285;(&#50872;&#49328;&#50724;&#49688;&#44288;&#44144;&#48156;&#51452;)\&#44608;&#50896;&#44600;(&#48156;&#51452;&#45236;&#50669;&#49436;&#52572;&#51333;2001.9.18)\&#44608;&#54252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DATA-DATA-DATA\&#44228;&#51109;\&#52572;&#51333;&#45236;&#50669;&#49436;(&#44592;&#51088;&#51116;)\&#44592;&#53440;\&#49436;&#50872;&#49884;(&#44397;&#49324;&#48393;,&#49345;&#46020;,&#49888;&#47548;&#48176;&#49688;&#51648;)\&#45209;&#49457;&#45824;(&#52572;&#51333;)\&#45209;&#49457;&#45824;\&#44608;&#54252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y%20Documents\2001&#51221;&#50672;\&#48512;&#50504;&#50577;&#49688;9910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08;&#51452;\C\&#51076;&#49884;&#54260;&#45908;\&#48176;&#49688;&#44277;33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&#54620;&#51116;&#54984;\&#44305;&#49328;&#48176;&#49688;&#51109;\&#51665;&#51089;&#50629;\623\My%20Documents\&#48152;&#54252;&#52832;&#54788;1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&#45824;&#44257;&#45840;&#49548;&#49688;&#47141;(2002.8.20)\2002.10(&#44228;&#51109;&#49444;&#48708;&#48736;&#51664;-&#52572;&#51333;)\&#45824;&#44257;&#49548;&#49688;&#47141;(2002.8.20)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sim2002\02&#48372;&#50756;\&#51109;&#44396;\My%20Documents\&#45453;&#50629;&#44592;&#48152;&#44277;&#49324;\&#46041;&#49324;&#51648;&#44396;\MSOffice\Excel\work\&#45236;&#50669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&#54028;&#51452;&#50668;&#51473;\&#54028;&#51452;&#50668;&#51473;&#44228;&#49328;&#49436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0865;\&#45936;&#51060;&#53440;1%20(d)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&#44277;&#49324;&#48143;%20&#44204;&#51201;\5,18\&#49444;&#44228;&#49436;\PROJECT\ELLWORD\98HABAN\518\NEAYUK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My%20Documents\Book3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8393;\&#53552;&#45328;\&#48277;&#44592;(&#50577;&#49328;&#46041;&#47732;)\&#50629;&#52404;&#51088;&#47308;\&#51088;&#46041;&#51228;&#50612;\&#45236;&#50669;&#49436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UL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windows\TEMP\&#51204;&#51088;&#49688;&#47049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89;&#55148;\C\&#49440;&#50864;\2002&#49444;&#44228;\&#49436;&#52285;\&#44148;&#52629;\&#51613;&#52629;2002.09\&#48373;&#49324;&#48376;%20&#49436;&#52285;&#51648;&#44396;(&#45817;&#52488;,&#48372;&#50756;1)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NT01\design\My%20Documents\&#51088;&#46041;&#54868;\MSOffice\Excel\work\&#45236;&#50669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DOWN\&#49328;&#52636;(1)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2&#45380;&#46020;\&#51228;&#51312;2002\My%20Documents\2001&#45380;&#46020;\&#51088;&#46041;&#51228;&#50612;\&#47560;&#51648;&#47561;\SINGLE\EMAIL\temp\02\980226%20&#54056;&#49496;MESA&#48716;&#46377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868;&#49689;\&#47196;&#52972;%20&#46356;&#49828;&#53356;%20(E)\My%20Documents\2001&#45380;&#46020;\&#51228;&#51312;2001\E01009%20&#44221;&#45824;&#52824;&#45824;&#49444;&#48708;&#51088;&#46041;&#51228;&#50612;&#49884;&#49828;&#53596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217;&#53469;%20&#49892;&#49884;&#49444;&#44228;\000%20&#44277;&#49324;&#48708;%20&#49328;&#52636;-&#52572;&#51333;&#51228;&#52636;&#51089;&#50629;&#50857;-&#54801;&#49345;&#44208;&#44284;&#48152;&#50689;\&#44277;&#49324;&#48708;&#51312;&#51221;%20&#54217;&#53469;&#49884;%20&#51228;&#52636;&#50857;\4.3%20(&#50504;&#51473;)-&#51204;&#44592;&#45236;&#50669;&#49436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TA\CHISU\SUNG-GOK\&#49457;&#44257;&#51648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517;&#47197;&#44368;/&#49688;&#47049;&#49328;&#52636;&#49436;/&#48513;&#52380;&#44368;-&#44368;&#44033;-&#54616;&#45208;&#54616;&#45208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id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456;&#50857;\1.job\1.JOB\2003\&#49884;&#55141;\&#49892;&#49884;&#49444;&#44228;\&#45800;&#46973;&#44228;&#49328;&#49436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&#51116;&#50857;&#51089;&#50629;&#49892;\2000&#54616;&#48152;&#44592;\&#49888;&#50504;&#54616;&#51032;&#45909;&#48393;\&#52572;&#51333;&#45225;&#54408;\&#51652;&#51676;&#52572;&#51333;\99\&#46021;&#47549;\Chol98\DOWN\KKK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4788;&#51109;&#48324;\&#45236;&#51064;&#51648;&#44396;(&#52280;&#44256;&#51088;&#47308;)\&#54632;&#50504;-&#44060;&#48372;&#49688;\2002&#45380;&#49569;&#51221;&#48176;&#49688;&#47196;,%20&#54616;&#49569;&#50857;&#49688;&#47196;\&#49444;&#44228;&#44288;&#47144;\&#49328;&#51064;2&#44060;&#48372;&#49688;&#45800;&#44032;&#54364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j-lt\&#44277;&#50976;&#54868;&#51068;\WINDOWS\TEMP\97&#50900;&#48324;&#44208;&#49328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1456;\C\My%20Documents\&#48177;&#44257;&#48176;&#49688;\&#45432;&#49440;&#53664;&#51201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&#47196;&#52972;%20&#46356;&#49828;&#53356;%20(c)\&#44608;&#51116;&#48393;\My%20Documents\&#54788;&#51109;&#48324;\&#54788;&#51109;&#48324;\&#49340;&#54617;&#51648;&#44396;\&#44277;&#51221;2003\My%20Documents\&#44608;&#51064;&#51473;\2000&#49444;&#44228;&#48320;&#44221;\&#49888;&#52380;&#51648;&#44396;\9909&#48372;&#50756;&#53664;&#51201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0865;\&#45936;&#51060;&#53440;1%20(d)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&#51109;&#49457;&#44400;\&#51109;&#49457;&#45236;&#50669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49828;\D\park\&#45453;&#52492;&#50857;&#49688;&#49324;&#50629;\&#48512;&#50504;&#50577;&#49688;\HIH\BATGIBAN\&#48173;&#44592;&#48152;97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176;&#51648;&#44144;&#52509;&#51116;&#47308;&#51665;&#44228;&#54364;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\&#49436;&#48260;data%20&#51088;&#47308;\PARKSS\&#45236;&#51089;&#50629;\020-&#49888;&#54413;~&#50864;&#49457;\0104&#45225;&#54408;\&#49444;&#44228;&#50696;&#49328;&#49436;\&#44368;&#53685;&#49888;&#54840;&#46321;&#49328;&#52636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788;&#49885;\D\ACAD%20DATA\&#44148;&#54868;\&#51453;%20&#51204;\Magpie\&#50857;&#51064;&#51453;&#51204;&#51648;&#44396;%20&#52572;&#51333;&#46020;&#47732;\&#47928;&#49436;\&#49688;&#47049;&#49328;&#52636;&#49436;\GOOMI\DOHWA03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WORK\~MF371B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&#47196;&#52972;%20&#46356;&#49828;&#53356;%20(c)\&#44608;&#51116;&#48393;\My%20Documents\&#54788;&#51109;&#48324;\&#54788;&#51109;&#48324;\&#49340;&#54617;&#51648;&#44396;\&#44277;&#51221;2003\PROGRAM%20FILES\CHOL2000\DOWN\&#48372;&#50756;&#48143;&#48372;&#44256;\&#44228;&#54925;&#48372;&#50756;(&#51060;&#48169;)\&#51060;&#48169;'99.10.25\&#51060;&#48169;&#44277;&#49324;&#48708;('99&#48372;&#50756;&#49436;)-99.10.15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3Form\&#48320;&#44221;&#49436;&#49885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9328;&#51648;&#44396;\&#44608;&#51333;&#44508;&#45824;&#49328;\&#45824;&#49328;&#51648;&#44396;\&#45824;&#49328;&#48372;&#50756;\2001&#45380;\&#44228;&#54925;&#48372;&#50756;\&#45824;&#49328;\'99\&#44277;&#53685;&#45800;&#44032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52380;&#46020;\99&#45380;&#46020;\&#54028;&#51068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224;&#44053;&#45840;&#49345;&#49688;&#46020;/&#44204;&#51201;/&#49688;&#49353;&#54868;&#51204;/&#49688;&#49353;&#54868;&#51204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224;&#44053;&#45840;&#49345;&#49688;&#46020;/hado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&#49688;&#46020;&#44288;&#47532;\&#51216;&#44160;&#51221;&#48708;\&#44277;&#53685;\2000&#49444;&#48708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008\c\EXCEL\DATA\&#44592;&#49457;\&#51064;&#52380;&#49933;&#51088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632;&#50504;&#49324;&#50629;\&#49324;&#50629;&#51648;&#44396;\&#51088;&#52404;&#49324;&#50629;\&#51228;&#51060;&#51648;&#44396;(&#49340;&#44033;&#51648;)\&#50976;&#51648;&#44288;&#47532;&#49444;&#44228;\06&#45380;&#44396;&#54812;&#50857;&#49688;&#51648;&#49440;&#49440;&#44060;&#44144;&#49709;&#49345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60;&#53468;&#46041;\&#46041;&#54252;&#44277;&#51221;(10&#50900;-22&#50613;)\&#49888;&#44277;&#51221;('97~'98)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orary%20Internet%20Files\Content.IE5\0LGHOP61\&#54632;&#49688;&#50672;&#49845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3664;&#47785;&#51201;&#49328;\&#45224;&#44053;&#45840;\2&#52264;&#48320;&#44221;\Ch1-2\1&#52509;&#44292;1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&#47196;&#52972;%20&#46356;&#49828;&#53356;%20(c)\&#44608;&#51116;&#48393;\My%20Documents\&#54788;&#51109;&#48324;\&#54788;&#51109;&#48324;\&#49340;&#54617;&#51648;&#44396;\&#44277;&#51221;2003\PROGRAM%20FILES\CHOL2000\DOWN\&#48372;&#50756;&#48143;&#48372;&#44256;\&#44228;&#54925;&#48372;&#50756;(&#44305;&#49328;'99)\My%20Document\&#51060;&#53468;&#46041;\&#49548;&#50556;\98&#44277;&#51221;2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&#50504;&#46041;&#45840;-&#48156;&#51204;&#49444;&#48708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/YOUNGDOC/CIVIL/EXCLE/DAT/&#44288;&#51116;&#47308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44;&#44228;&#51088;&#47308;\&#48176;&#49688;&#44060;&#49440;\&#48177;&#44257;&#48176;&#49688;\&#48177;&#44257;&#48176;&#49688;&#44060;&#49440;\&#44592;&#51204;&#44277;&#49324;&#49688;&#51221;\elecwork\&#50724;&#50684;&#48512;&#51648;&#51221;&#54868;&#49324;&#50629;\&#47928;&#54788;&#45236;&#50669;&#49884;&#48169;\&#51116;&#47308;&#44050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&#44592;&#51204;&#48512;&#52980;\&#49900;&#50864;&#50689;\&#49688;&#44257;%20&#51200;&#51648;&#45824;%20&#52840;&#49688;&#48169;&#51648;&#49884;&#49444;&#44277;&#49324;%20&#52572;&#51333;(&#44592;&#44228;,&#51204;&#44592;,&#44148;&#52629;)&#51228;&#52636;&#50857;\&#44592;&#44228;\&#49345;&#51060;&#48176;&#49688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&#54620;&#51116;&#54984;\&#44305;&#49328;&#48176;&#49688;&#51109;\&#51665;&#51089;&#50629;\623\&#54620;&#51116;&#54984;\&#44305;&#49328;&#48176;&#49688;&#51109;\&#51665;&#51089;&#50629;\617\&#49345;&#51060;&#48176;&#49688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6&#45380;\&#49444;&#44228;\&#50976;&#46041;&#52572;&#51333;\&#54217;&#52285;&#51648;&#44396;\&#50577;&#49688;&#51109;&#49688;&#48176;&#51204;&#48152;&#45236;&#50669;%20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&#51216;&#44160;&#51221;&#48708;\2000\&#44288;&#47196;20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5716;&#45208;\&#49444;&#44228;&#49436;\&#47928;&#54868;&#51648;&#44396;&#51452;&#44144;&#54872;&#44221;&#44060;&#49440;&#49324;&#50629;\&#49688;&#47049;\&#51204;&#52404;&#48516;\&#49548;3-11\&#49444;&#44228;&#54028;&#51068;&#47784;&#51020;\&#49444;&#44228;&#54532;&#47196;&#44536;&#47016;\&#51068;&#50948;&#45824;&#44032;&#54364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GB\&#48120;&#54840;TMTC\1&#48120;&#54840;&#49892;&#49884;\&#49884;&#49828;&#53596;&#44277;&#49324;\My%20Documents\&#49324;1&#44284;\&#49692;&#52285;\&#44608;&#55141;&#50672;\My%20Documents\&#49892;&#54665;\HNCDOC\&#52572;&#49849;&#54840;\&#54788;&#51109;&#48324;\&#49436;&#48393;&#51648;&#44396;\&#49436;&#48393;&#51648;&#44396;\&#49436;&#48393;\&#49436;&#48393;&#52280;&#51312;\DAN5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\&#44592;&#49457;\&#51064;&#52380;&#49933;&#51088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&#52824;&#50501;\&#50641;&#49472;\&#51204;&#47141;&#45236;&#50669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632;&#50504;&#49324;&#50629;\&#49324;&#50629;&#51648;&#44396;\&#51088;&#52404;&#49324;&#50629;\&#51228;&#51060;&#51648;&#44396;(&#49340;&#44033;&#51648;)\&#52832;&#48513;&#51060;&#45800;&#50577;&#49688;&#51109;\&#44592;&#44228;\&#54620;&#51116;&#54984;\&#44305;&#49328;&#48176;&#49688;&#51109;\&#51665;&#51089;&#50629;\623\My%20Documents\&#48152;&#54252;&#52832;&#54788;1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784;&#45784;\D\My%20Documents\&#45236;&#50669;&#49436;\MSOffice\Excel\work\&#45236;&#50669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NT01\design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9688;\D\&#48149;d&#48169;\HYUN-CAD\&#52397;&#54217;-&#44032;&#54217;&#44036;\&#51089;&#50629;&#54028;&#51068;\&#44033;&#51333;&#47928;&#49436;(2002&#45380;1&#50900;)\&#45236;&#50669;&#49436;\2002&#45236;&#50669;&#49436;%20&#50641;&#49472;&#48320;&#54872;\&#47588;&#44257;&#50669;&#49324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GB\&#48120;&#54840;TMTC\1&#48120;&#54840;&#49892;&#49884;\&#49884;&#49828;&#53596;&#44277;&#49324;\park\&#45453;&#52492;&#50857;&#49688;&#49324;&#50629;\&#48512;&#50504;&#50577;&#49688;\HIH\BATGIBAN\&#48173;&#44592;&#48152;97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473;&#50672;\&#54889;&#51473;&#50672;\EXCEL\YESTER\&#44540;&#44144;&#49436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4508;\&#44592;&#44228;&#54868;&#44221;&#51089;&#47196;\WINDOWS\&#48148;&#53461;%20&#54868;&#47732;\&#45236;%20&#49436;&#47448;%20&#44032;&#48169;\&#45824;&#54788;\&#48393;&#51032;&#51648;&#44396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8276;\dwg\User\Data\ExcelData\Prog\DGNCalc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&#49324;&#50629;&#51648;&#44396;\&#49688;&#54644;&#48373;&#44396;\&#50724;&#50868;&#48176;&#49688;&#44060;&#49440;%20&#51204;&#44592;&#44277;&#49324;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&#49324;&#50629;&#51648;&#44396;\&#49688;&#54644;&#48373;&#44396;\&#49688;&#54644;&#48373;&#44396;&#50900;&#54788;2&#48176;&#51204;&#44592;&#45236;&#50669;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52380;&#46020;\99&#45380;&#46020;\&#44400;&#44277;&#49324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&#47196;&#52972;%20&#46356;&#49828;&#53356;%20(c)\&#44608;&#51116;&#48393;\My%20Documents\&#54788;&#51109;&#48324;\&#54788;&#51109;&#48324;\&#49340;&#54617;&#51648;&#44396;\&#44277;&#51221;2003\My%20Documents\&#44608;&#51064;&#51473;\2000&#49444;&#44228;&#48320;&#44221;\&#49888;&#52380;&#51648;&#44396;\&#49888;&#52380;3&#54840;&#50857;&#49688;&#51648;&#49440;...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\&#49436;&#48260;data%20&#51088;&#47308;\PARKSS\&#45236;&#51089;&#50629;\020-&#49888;&#54413;~&#50864;&#49457;\0104&#45225;&#54408;\&#49444;&#44228;&#50696;&#49328;&#49436;\&#44053;&#44368;&#51665;&#44228;&#54364;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WINDOWS/TEMP/&#50577;&#51648;&#50500;/&#51216;&#44160;/99&#44228;&#51109;&#49328;&#52636;(&#51076;&#49884;)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6041;&#54252;&#51221;&#49328;&#48143;.&#44277;&#51221;&#44228;&#54925;(99&#45380;2&#50900;)\&#46041;&#54252;&#44277;&#51221;(10&#50900;-22&#50613;)\&#49888;&#44277;&#51221;('97~'98)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0865;\&#45936;&#51060;&#53440;1%20(d)\&#50689;%20&#50629;%20&#48512;\&#51312;&#51064;&#52384;\&#52285;&#50896;%20&#52996;&#48292;&#49496;%20&#49468;&#53552;\10&#50900;19&#51068;%20&#49688;&#51221;%20(-10%25)\&#45236;&#50669;&#49436;(10%25)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GB\&#44396;&#51020;\samj\KIKE\&#44592;&#44228;&#45800;&#44032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4053;&#50896;&#44368;&#50977;1\&#48148;&#53461;%20&#54868;&#47732;\2006\&#49444;&#44228;\&#54868;&#46041;,&#49457;&#46041;&#44428;&#50669;\&#45236;&#50669;\&#54868;&#46041;&#49457;&#46041;&#51204;&#44592;&#45236;&#50669;&#49436;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224;&#45909;&#50864;.SAMSUNG-1C9FDC9\Local%20Settings\Temporary%20Internet%20Files\Content.IE5\W9GHURCT\&#51109;&#49345;&#48373;\&#51216;&#44160;&#51221;&#48708;\2001\&#51204;&#51452;&#45236;&#50669;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My%20Documents\&#47784;&#49328;&#48513;&#48512;\MSOffice\Excel\JINDO\&#54868;&#49328;&#44277;&#51221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9328;&#51648;&#44396;\&#44608;&#51333;&#44508;&#45824;&#49328;\&#45824;&#49328;&#51648;&#44396;\&#45824;&#49328;&#48372;&#50756;\2001&#45380;\&#44228;&#54925;&#48372;&#50756;\&#45824;&#49328;\98&#45380;\&#45236;&#50669;12&#50900;\&#44277;&#53685;&#45800;&#44032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6;&#49884;\&#51652;&#46041;&#44277;&#49324;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724;&#48169;&#51648;&#44396;\2000&#48372;&#50756;\&#51652;&#46041;&#51648;&#44396;\&#51652;&#46041;&#51648;&#44396;&#49324;&#50629;&#49688;&#51648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\&#49436;&#48260;data%20&#51088;&#47308;\PARKSS\&#45236;&#51089;&#50629;\020-&#49888;&#54413;~&#50864;&#49457;\0104&#45225;&#54408;\&#49444;&#44228;&#50696;&#49328;&#49436;\&#49888;&#54413;&#50864;&#49457;data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NDAL\EXCEL\RAHMEN\RAHMEN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_SERVER\&#51204;&#44592;&#49444;&#44228;&#48512;\PARK.SS\&#45236;&#51089;&#50629;\24-&#48513;&#48512;&#50808;&#44285;&#46020;&#47196;&#44060;&#49444;&#44396;&#44036;2&#52264;\&#51089;&#50629;\&#44368;&#53685;&#49888;&#54840;&#44592;\&#48513;&#48512;&#50808;&#44285;&#45236;&#50669;&#49436;1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&#54620;&#51116;&#54984;\&#44305;&#49328;&#48176;&#49688;&#51109;\&#51665;&#51089;&#50629;\623\&#54620;&#51116;&#54984;\&#44305;&#49328;&#48176;&#49688;&#51109;\&#51665;&#51089;&#50629;\617\&#45824;&#51200;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900;&#50864;&#50689;\&#49900;&#50864;&#50689;\&#51089;&#50629;&#50857;\&#49324;&#48376;%20-%20&#44305;&#49328;&#48176;&#49688;&#51109;&#45236;&#50669;&#49436;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44;&#44228;&#51088;&#47308;\&#48176;&#49688;&#44060;&#49440;\&#47924;&#51204;&#51648;&#44396;\&#54616;&#45224;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909;&#49888;\C\&#50629;&#47924;\&#49444;&#44228;\&#51109;&#48169;\&#45436;&#48337;&#50500;&#47532;\&#54616;&#45224;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49569;&#48372;&#50756;%20%20(&#51652;&#49688;)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09;&#54788;\2003&#46020;&#47732;\&#49444;&#44228;\&#50896;&#45817;&#44060;&#48372;&#49688;\9911&#50896;&#45817;&#44060;&#48372;&#49688;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CHASUG\&#44600;&#44257;&#54616;&#49688;&#52376;&#47532;\ex&#49324;&#50629;&#48708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89;&#54872;&#51060;\&#50689;&#49328;&#44053;%20&#44592;&#48376;&#51312;&#49324;\&#50689;&#49328;&#44053;%20&#50857;&#47049;&#44228;&#49328;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GB\&#48120;&#54840;TMTC\1&#48120;&#54840;&#49892;&#49884;\&#49884;&#49828;&#53596;&#44277;&#49324;\park\&#45453;&#52492;&#50857;&#49688;&#49324;&#50629;\&#48512;&#50504;&#50577;&#49688;\&#48512;&#50504;&#50577;&#49688;9910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GB\&#48120;&#54840;TMTC\1&#48120;&#54840;&#49892;&#49884;\&#49884;&#49828;&#53596;&#44277;&#49324;\&#51204;&#44592;&#46041;&#54868;&#47932;&#44288;&#47532;\2003&#45380;&#46020;\&#49444;&#44228;&#48320;&#44221;\&#45224;&#50577;&#51648;&#44396;\My%20Documents\&#50672;&#44208;&#49325;&#51228;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620;&#51116;&#54984;\&#44305;&#49328;&#48176;&#49688;&#51109;\&#51665;&#51089;&#50629;\623\&#54620;&#51116;&#54984;\&#44305;&#49328;&#48176;&#49688;&#51109;\&#51665;&#51089;&#50629;\617\&#45824;&#51200;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\&#47196;&#52972;%20&#46356;&#49828;&#53356;%20(c)\&#44608;&#51116;&#48393;\My%20Documents\&#54788;&#51109;&#48324;\&#54788;&#51109;&#48324;\&#49340;&#54617;&#51648;&#44396;\&#44277;&#51221;2003\PROGRAM%20FILES\CHOL2000\DOWN\&#45224;&#51648;&#49324;&#50629;&#48708;(&#52280;&#44256;)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900;&#50864;&#50689;\&#49900;&#50864;&#50689;\&#47928;&#45824;&#51648;&#44396;(&#44592;&#44228;)&#52572;&#51333;(&#51228;&#52636;&#50857;%204.14)\&#47928;&#45824;&#45236;&#50669;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1\&#44608;&#54805;&#49688;\&#50689;&#51452;&#54413;&#44592;&#49345;&#49688;&#46020;%20&#49444;&#44228;&#49436;\&#44048;&#49884;&#51228;&#50612;%20&#49444;&#44228;&#50696;&#49328;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51312;&#51076;&#49345;\My%20Documents\&#47960;&#48400;-&#48372;&#51648;&#47560;&#50668;-\&#52380;&#50504;-&#46041;&#50864;&#50500;&#54028;&#53944;\&#51088;&#46041;&#51228;&#50612;\&#45236;&#50669;&#49436;-&#51088;&#46041;&#51228;&#50612;-&#46041;&#50864;&#50500;&#54028;&#53944;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NT01\design\2000&#52572;&#50980;&#47925;&#50629;&#47924;&#54260;&#45908;\&#51068;&#48152;&#50629;&#47924;\99&#49444;&#44228;&#51032;&#47280;&#45236;&#50669;\&#44277;&#49324;&#48708;99-10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224;&#44053;&#45840;&#49345;&#49688;&#46020;/&#44204;&#51201;/&#49324;&#45236;-&#51104;&#44257;/&#49324;&#45236;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224;&#44053;&#45840;&#49345;&#49688;&#46020;/&#44204;&#51201;/&#54840;&#45224;&#48373;&#49440;/&#53804;&#52272;&#48176;&#48512;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689;&#46041;\d\&#44397;&#54872;&#51060;&#54028;&#51068;\&#44397;&#54872;&#51060;&#51105;&#52384;\DAN97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0865;\&#45936;&#51060;&#53440;1%20(d)\CADKO\&#44204;&#51201;-&#44277;&#49324;\&#44305;&#51452;&#44277;&#50896;&#54788;&#52649;&#53457;&#48169;&#49569;&#49444;&#48708;&#49444;&#52824;&#44277;&#49324;\My%20Documents\1&#44277;&#49324;&#48143;%20&#44204;&#51201;\WORLD%20CUP\&#50900;&#46300;&#52981;3&#52264;&#49444;&#44228;&#48320;&#44221;\PROJECT\ELLWORD\99SANG\&#51109;&#49457;&#44400;\&#51109;&#49457;&#45236;&#50669;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6041;&#54252;&#51648;&#44396;\2000&#45380;&#44277;&#51221;&#44228;&#54925;\2000.2&#50900;&#44277;&#51221;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2001&#45380;%20&#50689;&#50629;&#49444;&#44228;&#51077;&#49688;&#51088;&#47308;\&#49688;&#46020;&#44592;&#49696;&#50672;&#44396;&#49548;\&#45236;&#50669;&#49436;\&#44221;&#48512;2&#48373;&#49440;%20&#52380;&#50504;&#51076;&#49884;&#50669;&#49324;(&#44032;&#44201;&#49328;&#52636;&#45236;&#50669;&#49436;)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nzipped\1&#44277;&#44396;&#44277;&#45236;&#50669;\&#51204;&#44592;&#44228;&#51109;\&#54032;&#51221;&#54364;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8;&#54785;(&#51652;&#51676;)\D\lee-work\work\&#50857;&#51064;-&#46041;&#48177;\&#47928;&#49436;%20&#51116;&#51089;&#50629;(030326)\&#45236;&#50669;&#49436;\&#45800;&#44032;,&#44032;&#49444;&#48708;&#54408;-1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6020;&#49457;&#54840;\03-&#49324;&#50629;\04-&#49688;&#54644;&#48373;&#44396;\04-&#47588;&#48120;&#49688;&#54644;&#48373;&#44396;&#49444;&#44228;&#49436;\(&#51452;)&#48372;&#44305;\&#51032;&#47161;(&#49436;&#46041;)\&#49436;&#46041;&#49849;&#49688;&#47196;&#48143;%20&#48176;&#49688;&#47196;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1;&#48276;\&#44256;&#49457;-&#45824;&#46021;&#44368;\GANGDONG\&#44221;&#51032;&#49440;\&#44368;&#44033;\&#49688;&#47049;&#51665;&#442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변경"/>
      <sheetName val="laroux"/>
      <sheetName val="기성표지"/>
      <sheetName val="기성갑지"/>
      <sheetName val="기성을지"/>
      <sheetName val="아파트집계"/>
      <sheetName val="APT 1동"/>
      <sheetName val="APT 4동"/>
      <sheetName val="APT 6동"/>
      <sheetName val="APT 7동"/>
      <sheetName val="APT 9동"/>
      <sheetName val="APT 11동"/>
      <sheetName val="APT 12동"/>
      <sheetName val="APT 13동"/>
      <sheetName val="주차장1"/>
      <sheetName val="주차장4"/>
      <sheetName val="주차장5"/>
      <sheetName val="상가1동"/>
      <sheetName val="유치원"/>
      <sheetName val="Sheet11"/>
      <sheetName val="Sheet12"/>
      <sheetName val="Sheet13"/>
      <sheetName val="Sheet14"/>
      <sheetName val="Sheet15"/>
      <sheetName val="Sheet16"/>
      <sheetName val="충돌 내용"/>
      <sheetName val="Sheet1"/>
      <sheetName val="Sheet2"/>
      <sheetName val="Sheet3"/>
      <sheetName val="설계개요"/>
      <sheetName val="결과조달"/>
      <sheetName val="견적내역서 (설비)"/>
      <sheetName val="견적내역서(건축)"/>
      <sheetName val="견적갑지"/>
      <sheetName val="표지"/>
      <sheetName val="장흥-을지"/>
      <sheetName val="I一般比"/>
      <sheetName val="N賃率_職"/>
      <sheetName val="취수탑"/>
      <sheetName val="일위대가"/>
      <sheetName val="#REF"/>
      <sheetName val="집계1"/>
      <sheetName val="요율"/>
      <sheetName val="단가산출"/>
      <sheetName val="APT_1동"/>
      <sheetName val="APT_4동"/>
      <sheetName val="APT_6동"/>
      <sheetName val="APT_7동"/>
      <sheetName val="APT_9동"/>
      <sheetName val="APT_11동"/>
      <sheetName val="APT_12동"/>
      <sheetName val="APT_13동"/>
      <sheetName val="충돌_내용"/>
      <sheetName val="교각계산"/>
      <sheetName val="전기일위목록"/>
      <sheetName val="진주방향"/>
      <sheetName val="guard(mac)"/>
      <sheetName val="마산방향철근집계"/>
      <sheetName val="부대내역"/>
      <sheetName val="횡배위치"/>
      <sheetName val="MOTOR"/>
      <sheetName val="부하LOAD"/>
      <sheetName val="DATA"/>
      <sheetName val="DATE"/>
      <sheetName val="터널조도"/>
      <sheetName val="노임"/>
      <sheetName val="8_석축단위(H=1_5M)"/>
      <sheetName val="데이타"/>
      <sheetName val="공사개요"/>
      <sheetName val="마산방향"/>
      <sheetName val="노임단가"/>
      <sheetName val="노무비"/>
      <sheetName val="단가조사"/>
      <sheetName val="단가최종"/>
      <sheetName val="대가목록"/>
      <sheetName val="일위목록"/>
      <sheetName val="을지"/>
      <sheetName val="화해(함평)"/>
      <sheetName val="화해(장성)"/>
      <sheetName val="시점교대"/>
      <sheetName val="식재인부"/>
      <sheetName val="자재단가"/>
      <sheetName val="1,2공구원가계산서"/>
      <sheetName val="인건비"/>
      <sheetName val="1공구산출내역서"/>
      <sheetName val="일위단가"/>
      <sheetName val="수량산출서"/>
      <sheetName val="조명율표"/>
      <sheetName val="입출재고현황 (2)"/>
      <sheetName val="품셈기준"/>
      <sheetName val="제출내역 (2)"/>
      <sheetName val="신우"/>
      <sheetName val="중기일위대가"/>
      <sheetName val="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  <sheetName val="수문일1"/>
      <sheetName val="노임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IW-LIST"/>
      <sheetName val="내역"/>
      <sheetName val="단가산출"/>
      <sheetName val="일위목록"/>
      <sheetName val="요율"/>
      <sheetName val="도"/>
      <sheetName val="자재단가"/>
      <sheetName val="내역서"/>
      <sheetName val="부하(성남)"/>
      <sheetName val="1~3월통계,정보"/>
      <sheetName val="정류기"/>
      <sheetName val="전략수주잔(3-31)"/>
      <sheetName val="갑지(추정)"/>
      <sheetName val="제진기"/>
      <sheetName val="S0"/>
      <sheetName val="HVAC"/>
      <sheetName val="일위(PN)"/>
      <sheetName val="일위"/>
      <sheetName val="가설공사비"/>
      <sheetName val="기성금내역서"/>
      <sheetName val="sw1"/>
      <sheetName val="NOMUBI"/>
      <sheetName val="단가사정"/>
      <sheetName val="교통대책내역"/>
      <sheetName val="환율"/>
      <sheetName val="갑지"/>
      <sheetName val="I一般比"/>
      <sheetName val="표지 (2)"/>
      <sheetName val="MACRO(전선관)"/>
      <sheetName val="천마갑지"/>
      <sheetName val="공종별자재"/>
      <sheetName val="401"/>
      <sheetName val="여과지동"/>
      <sheetName val="기초자료"/>
      <sheetName val="DATA"/>
      <sheetName val="공사노임"/>
      <sheetName val="단가대비표(SYS)"/>
      <sheetName val="제조노임"/>
      <sheetName val="대로근거"/>
      <sheetName val="중로근거"/>
      <sheetName val="(A)내역서"/>
      <sheetName val="2000전체분"/>
      <sheetName val="2000년1차"/>
      <sheetName val="조내역"/>
      <sheetName val="시설일위"/>
      <sheetName val="물가시세"/>
      <sheetName val="설계산출표지"/>
      <sheetName val="7.경제성결과"/>
      <sheetName val="지명송금"/>
      <sheetName val="불출요청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工완성공사율"/>
      <sheetName val="일위대가(계측기설치)"/>
      <sheetName val="총괄"/>
      <sheetName val="내역(을)"/>
      <sheetName val="견적조건"/>
      <sheetName val="과천MAIN"/>
      <sheetName val="MCC제원"/>
      <sheetName val="동해title"/>
      <sheetName val="노무비단가"/>
      <sheetName val="자료입력"/>
      <sheetName val="데이타"/>
      <sheetName val="식재인부"/>
      <sheetName val="실행내역서 "/>
      <sheetName val="기초일위"/>
      <sheetName val="조명일위"/>
      <sheetName val="RCSPlan"/>
      <sheetName val="LANGUAGE"/>
      <sheetName val="Macro(차단기)"/>
      <sheetName val="DI-ESTI"/>
      <sheetName val="DATASPEC(VT1)"/>
      <sheetName val="화재 탐지 설비"/>
      <sheetName val="HV, LV, CONTROL CABLE"/>
      <sheetName val="수량산출"/>
      <sheetName val="터널조도"/>
      <sheetName val="수배전반 을지"/>
      <sheetName val="타견적(을)"/>
      <sheetName val="일위대가표"/>
      <sheetName val="74,539,000 (2.22)"/>
      <sheetName val="인건비 "/>
      <sheetName val="방송(체육관)"/>
      <sheetName val="견적을"/>
      <sheetName val="전기공사일위대가"/>
      <sheetName val="부하계산서"/>
      <sheetName val="접지수량"/>
      <sheetName val="주경기-오배수"/>
      <sheetName val="약품공급2"/>
      <sheetName val="단가표"/>
      <sheetName val="가로등"/>
      <sheetName val="L1"/>
      <sheetName val="중기일위대가"/>
      <sheetName val="미드수량"/>
      <sheetName val="WORK"/>
      <sheetName val="날개벽수량표"/>
      <sheetName val="8.PILE  (돌출)"/>
      <sheetName val="자재"/>
      <sheetName val="노임단가"/>
      <sheetName val="단위수량"/>
      <sheetName val="BID"/>
      <sheetName val="정부노임단가"/>
      <sheetName val="철근단면적"/>
      <sheetName val="DATE"/>
      <sheetName val="Sheet2"/>
      <sheetName val="표지"/>
      <sheetName val="토목주소"/>
      <sheetName val="6PILE  (돌출)"/>
      <sheetName val="공사원가계산서"/>
      <sheetName val="기초자료입력"/>
      <sheetName val="05년"/>
      <sheetName val="공용정보"/>
      <sheetName val="설계조건"/>
      <sheetName val="재료값"/>
      <sheetName val="제품정보"/>
      <sheetName val="방송"/>
      <sheetName val="SLAB"/>
      <sheetName val="남양시작동010313100%"/>
      <sheetName val="통합"/>
      <sheetName val="wall"/>
      <sheetName val="노임,재료비"/>
      <sheetName val="산출내역서집계표"/>
      <sheetName val="샘플표지"/>
      <sheetName val="노무비산출"/>
      <sheetName val="TRE TABLE"/>
      <sheetName val="인건-측정"/>
      <sheetName val="suk(mac)"/>
      <sheetName val="1.설계기준"/>
      <sheetName val="건축내역"/>
      <sheetName val="노무비"/>
      <sheetName val="설계내역"/>
      <sheetName val="DATA1"/>
      <sheetName val="공량산출근거서_일위대가"/>
      <sheetName val="입출재고현황 (2)"/>
      <sheetName val="차액보증"/>
      <sheetName val="노임기준"/>
      <sheetName val="IW_LIST"/>
      <sheetName val="노단"/>
      <sheetName val="산출근거"/>
      <sheetName val="우수"/>
      <sheetName val="전기일위목록"/>
      <sheetName val="FB25JN"/>
      <sheetName val="입찰결과보고"/>
      <sheetName val="수출모델별원단위"/>
      <sheetName val="을"/>
      <sheetName val="예가표"/>
      <sheetName val="공통(20-91)"/>
      <sheetName val="A"/>
      <sheetName val="오억미만"/>
      <sheetName val="교각계산"/>
      <sheetName val="Sheet6"/>
      <sheetName val="허용전류-IEC DATA"/>
      <sheetName val="기둥(원형)"/>
      <sheetName val="설계명세서(선로)"/>
      <sheetName val=" 내역"/>
      <sheetName val="일반60"/>
      <sheetName val="일위대가목차"/>
      <sheetName val="설변내역서"/>
      <sheetName val="FAX_갑지1"/>
      <sheetName val="견적서_갑지1"/>
      <sheetName val="2_대외공문1"/>
      <sheetName val="빌딩_안내1"/>
      <sheetName val="표지_(2)1"/>
      <sheetName val="수량이동"/>
      <sheetName val="I一般˔"/>
      <sheetName val=""/>
      <sheetName val="별표"/>
      <sheetName val="단가조사"/>
      <sheetName val="토공"/>
      <sheetName val="실행간접비용"/>
      <sheetName val="b_balju_cho"/>
      <sheetName val="실행내역서_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지급자재내역서"/>
      <sheetName val="설계예산내역서"/>
      <sheetName val="일 위 대 가 표"/>
      <sheetName val="목표세부명세"/>
      <sheetName val="통신내역서"/>
      <sheetName val="입력"/>
      <sheetName val="자재대"/>
      <sheetName val="직접공사비집계표_7"/>
      <sheetName val="공통가설_8"/>
      <sheetName val="판매시설"/>
      <sheetName val="아파트_9"/>
      <sheetName val="주민복지관"/>
      <sheetName val="지하주차장"/>
      <sheetName val="98수문일위"/>
      <sheetName val="터파기및재료"/>
      <sheetName val="조립비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POOM_MOTO"/>
      <sheetName val="POOM_MOTO2"/>
      <sheetName val="원가계산"/>
      <sheetName val="공문"/>
      <sheetName val="구조물철거타공정이월"/>
      <sheetName val="자동제어"/>
      <sheetName val="XXXXXX"/>
      <sheetName val="7_경제성결과"/>
      <sheetName val="화재_탐지_설비"/>
      <sheetName val="HV,_LV,_CONTROL_CABLE"/>
      <sheetName val="인건비_"/>
      <sheetName val="74,539,000_(2_22)"/>
      <sheetName val="수배전반_을지"/>
      <sheetName val="8_PILE__(돌출)"/>
      <sheetName val="6PILE__(돌출)"/>
      <sheetName val="MOTOR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시중노임단가"/>
      <sheetName val="파일의이용"/>
      <sheetName val="무산소조"/>
      <sheetName val="외자배분"/>
      <sheetName val="cost"/>
      <sheetName val="6동"/>
      <sheetName val="98지급계획"/>
      <sheetName val="예산대비"/>
      <sheetName val="조건표"/>
      <sheetName val="산출집계표1"/>
      <sheetName val="우성교간선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프랜트면허"/>
      <sheetName val="KHEATEX"/>
      <sheetName val="손익분석"/>
      <sheetName val="INSTR"/>
      <sheetName val="CODE"/>
      <sheetName val="Y-WORK"/>
      <sheetName val="일위대가양식"/>
      <sheetName val="제출내역"/>
      <sheetName val="ABUT수량-A1"/>
      <sheetName val="교각(P1)수량"/>
      <sheetName val="현장지지물물량"/>
      <sheetName val="순환펌프"/>
      <sheetName val="저수조"/>
      <sheetName val="급,배기팬"/>
      <sheetName val="급탕순환펌프"/>
      <sheetName val="이름"/>
      <sheetName val="참조"/>
      <sheetName val="케이블류 OLD"/>
      <sheetName val="역사설비(1.증축공사)"/>
      <sheetName val="신규일위대가"/>
      <sheetName val="주식"/>
      <sheetName val="Sheet1 (2)"/>
      <sheetName val="DT매출"/>
      <sheetName val="MEXICO-C"/>
      <sheetName val="간접비"/>
      <sheetName val="S058FL01"/>
      <sheetName val="Pier 3"/>
      <sheetName val="집계표"/>
      <sheetName val="조명투자및환수계획"/>
      <sheetName val="제조중간결과"/>
      <sheetName val="r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기자료"/>
      <sheetName val="GEN"/>
      <sheetName val="#REF"/>
      <sheetName val="도체종-상수표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ABUT수량-A1"/>
      <sheetName val="기초공"/>
      <sheetName val="기둥(원형)"/>
      <sheetName val="간선계산"/>
      <sheetName val="양수장(기계)"/>
      <sheetName val="도장수량(하1)"/>
      <sheetName val="주형"/>
      <sheetName val="교각계산"/>
      <sheetName val="D-3109"/>
      <sheetName val="산출근거"/>
      <sheetName val="INPUT"/>
      <sheetName val="진주방향"/>
      <sheetName val="유림골조"/>
      <sheetName val="2.단면가정 "/>
      <sheetName val="A-4"/>
      <sheetName val="수로교총재료집계"/>
      <sheetName val="투찰"/>
      <sheetName val="공문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교각1"/>
      <sheetName val="Sheet3"/>
      <sheetName val="부서현황"/>
      <sheetName val="공사비예산서(토목분)"/>
      <sheetName val="data_dci"/>
      <sheetName val="data_mci"/>
      <sheetName val="behind"/>
      <sheetName val="Main"/>
      <sheetName val="#REF"/>
      <sheetName val="1.설계조건"/>
      <sheetName val="인건비"/>
      <sheetName val="품셈"/>
      <sheetName val="입찰안"/>
      <sheetName val="BID"/>
      <sheetName val="기성2"/>
      <sheetName val="장문교(대전)"/>
      <sheetName val="COPING"/>
      <sheetName val="포장복구집계"/>
      <sheetName val="실행철강하도"/>
      <sheetName val="AC포장수량"/>
      <sheetName val="내역서"/>
      <sheetName val="노임이"/>
      <sheetName val="단가 및 재료비"/>
      <sheetName val="도색집계"/>
      <sheetName val="관로토공집계표"/>
      <sheetName val="데이타"/>
      <sheetName val="DATA"/>
      <sheetName val="CABLE SIZE-3"/>
      <sheetName val="Sheet1"/>
      <sheetName val="배수내역 (2)"/>
      <sheetName val="집수정"/>
      <sheetName val="JUCKEYK"/>
      <sheetName val="날1"/>
      <sheetName val="수로BOX(시점부)"/>
      <sheetName val="SLIDES"/>
      <sheetName val="포장공"/>
      <sheetName val="맨홀토공(3)"/>
      <sheetName val="공사비총괄"/>
      <sheetName val="전차선로 물량표"/>
      <sheetName val="자재단가비교표"/>
      <sheetName val="총괄"/>
      <sheetName val="내역"/>
      <sheetName val="자재단가"/>
      <sheetName val="6PILE  (돌출)"/>
      <sheetName val="96보완계획7.12"/>
      <sheetName val="원내역"/>
      <sheetName val="전기일위대가"/>
      <sheetName val="내역서적용수량"/>
      <sheetName val="106C0300"/>
      <sheetName val="원가"/>
      <sheetName val="적용단위길이"/>
      <sheetName val="배수갑문"/>
      <sheetName val="주방환기"/>
      <sheetName val="Sheet1 (2)"/>
      <sheetName val="취수탑"/>
      <sheetName val="표지"/>
      <sheetName val="98수문일위"/>
      <sheetName val="원가계산서"/>
      <sheetName val="가정단면"/>
      <sheetName val="도장수량"/>
      <sheetName val="금액내역서"/>
      <sheetName val="소업1교"/>
      <sheetName val="5CHBDC"/>
      <sheetName val="전계가"/>
      <sheetName val="반중력식옹벽"/>
      <sheetName val="기둥"/>
      <sheetName val="저판(버림100)"/>
      <sheetName val="ASP포장"/>
      <sheetName val="일위대가목차"/>
      <sheetName val="2000.11월설계내역"/>
      <sheetName val="대비"/>
      <sheetName val="상수도토공집계표"/>
      <sheetName val="중기비"/>
      <sheetName val="공정양식(원본)"/>
      <sheetName val="ACUNIT"/>
      <sheetName val="더돋기량"/>
      <sheetName val="현장관리비내역서"/>
      <sheetName val="단가목록"/>
      <sheetName val="1호맨홀토공"/>
      <sheetName val="점수계산1-2"/>
      <sheetName val="집계표"/>
      <sheetName val="설계조건"/>
      <sheetName val="2.단면가정"/>
      <sheetName val="B부대공"/>
      <sheetName val="내역서(총)"/>
      <sheetName val="I.설계조건"/>
      <sheetName val="2F 회의실견적(5_14 일대)"/>
      <sheetName val="ITEM"/>
      <sheetName val="CONCRETE"/>
      <sheetName val="하수급견적대비"/>
      <sheetName val="일위대가"/>
      <sheetName val="INPUT_DATA_(2)"/>
      <sheetName val="단면_(2)"/>
      <sheetName val="BOX본체수량_(2)"/>
      <sheetName val="BOX토공_(2)"/>
      <sheetName val="2_단면가정_"/>
      <sheetName val="1_설계조건"/>
      <sheetName val="CABLE_SIZE-3"/>
      <sheetName val="BQ_List"/>
      <sheetName val="배수내역_(2)"/>
      <sheetName val="단가_및_재료비"/>
      <sheetName val="공통가설"/>
      <sheetName val="SLAB&quot;1&quot;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변경집계표"/>
      <sheetName val="전신환매도율"/>
      <sheetName val="준검 내역서"/>
      <sheetName val="SLAB근거-1"/>
      <sheetName val="4)유동표"/>
      <sheetName val="부대내역"/>
      <sheetName val="1-1"/>
      <sheetName val="카메라"/>
      <sheetName val="EQUIP-H"/>
      <sheetName val="3.공통공사대비"/>
      <sheetName val="설계개요"/>
      <sheetName val="단위수량"/>
      <sheetName val="단면가정"/>
      <sheetName val="Sheet2"/>
      <sheetName val="옹벽1"/>
      <sheetName val="화산경계"/>
      <sheetName val="2BOX본체"/>
      <sheetName val="Y-WORK"/>
      <sheetName val="AS복구"/>
      <sheetName val="중기터파기"/>
      <sheetName val="변수값"/>
      <sheetName val="중기상차"/>
      <sheetName val=" 상부공통집계(총괄)"/>
      <sheetName val="제-노임"/>
      <sheetName val="제직재"/>
      <sheetName val="양수장내역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건식PD설치현황표"/>
      <sheetName val="기초INPUT"/>
      <sheetName val="공사비증감"/>
      <sheetName val="표준계약서"/>
      <sheetName val="2000전체분"/>
      <sheetName val="2000년1차"/>
      <sheetName val="공사비내역"/>
      <sheetName val="전체도급"/>
      <sheetName val="철근량"/>
      <sheetName val="데리네이타현황"/>
      <sheetName val="현장관리비 산출내역"/>
      <sheetName val="물질수지(2011)"/>
      <sheetName val="플랜트 설치"/>
      <sheetName val="R.C RAHMEN 해석"/>
      <sheetName val="본체 설 계"/>
      <sheetName val="Sheet4"/>
      <sheetName val="갑지(추정)"/>
      <sheetName val="6.교좌면보강"/>
      <sheetName val="토사(PE)"/>
      <sheetName val="구조물포장"/>
      <sheetName val="최적단면"/>
      <sheetName val="오수관"/>
      <sheetName val="오수관토공"/>
      <sheetName val="공사비집계"/>
      <sheetName val="총괄집계 "/>
      <sheetName val="기흥하도용"/>
      <sheetName val="고창방향"/>
      <sheetName val="국공유지및사유지"/>
      <sheetName val="이기(집계)"/>
      <sheetName val="옹벽"/>
      <sheetName val="수량산출"/>
      <sheetName val="1호인버트수량"/>
      <sheetName val="전체내역"/>
      <sheetName val="노무비"/>
      <sheetName val="DATE"/>
      <sheetName val="말뚝설계"/>
      <sheetName val="AAA"/>
      <sheetName val="장비가동"/>
      <sheetName val="CODE"/>
      <sheetName val="타공종이기"/>
      <sheetName val="BOX단위철근"/>
      <sheetName val="예정(3)"/>
      <sheetName val="동원(3)"/>
      <sheetName val="횡배수관"/>
      <sheetName val="일  위  대  가  목  록"/>
      <sheetName val="7단가"/>
      <sheetName val="ⴭⴭⴭⴭⴭ"/>
      <sheetName val="자금청구"/>
      <sheetName val="guard(mac)"/>
      <sheetName val="노임"/>
      <sheetName val="중기"/>
      <sheetName val="제수변수량"/>
      <sheetName val="공기변수량"/>
      <sheetName val="98지급계획"/>
      <sheetName val="일위대가표"/>
      <sheetName val="U-TYPE(1)"/>
      <sheetName val="SLAB"/>
      <sheetName val="주beam"/>
      <sheetName val="예가표"/>
      <sheetName val="1.설계기준"/>
      <sheetName val="주빔의 설계"/>
      <sheetName val="입력DATA"/>
      <sheetName val="바닥판"/>
      <sheetName val="TOT"/>
      <sheetName val="건축내역"/>
      <sheetName val="우수공"/>
      <sheetName val="설계예산2"/>
      <sheetName val="안산기계장치"/>
      <sheetName val="기본DATA"/>
      <sheetName val="CTEMCOST"/>
      <sheetName val="말뚝지지력산정"/>
      <sheetName val="Sheet6"/>
      <sheetName val="마산방향"/>
      <sheetName val="INPUT-DATA"/>
      <sheetName val="투찰내역"/>
      <sheetName val="신공항A-9(원가수정)"/>
      <sheetName val="경상비"/>
      <sheetName val="전문하도급"/>
      <sheetName val="교량전기"/>
      <sheetName val="평가데이터"/>
      <sheetName val="단가"/>
      <sheetName val="DANGA"/>
      <sheetName val="MOTOR"/>
      <sheetName val="안정검토"/>
      <sheetName val="노원열병합  건축공사기성내역서"/>
      <sheetName val="지급자재"/>
      <sheetName val="CVT산정"/>
      <sheetName val="낙석방지망현황"/>
      <sheetName val="슬래브"/>
      <sheetName val="보현동3교종점측"/>
      <sheetName val="입력자료(노무비)"/>
      <sheetName val="총괄표"/>
      <sheetName val="설계명세서(선로)"/>
      <sheetName val="말뚝기초(안정검토)-외측"/>
      <sheetName val="터파기및재료"/>
      <sheetName val="교대(A1)"/>
      <sheetName val="옹벽철근"/>
      <sheetName val="sw1"/>
      <sheetName val="NOMUBI"/>
      <sheetName val="토공정보"/>
      <sheetName val="지장물조서"/>
      <sheetName val="DATA 입력란"/>
      <sheetName val="40총괄"/>
      <sheetName val="40집계"/>
      <sheetName val="CON포장수량"/>
      <sheetName val="도급"/>
      <sheetName val="인사자료총집계"/>
      <sheetName val="반중력식옹벽3.5"/>
      <sheetName val="XL4Poppy"/>
      <sheetName val="일위대가(가설)"/>
      <sheetName val="8.PILE  (돌출)"/>
      <sheetName val="일위대가(계측기설치)"/>
      <sheetName val="wall"/>
      <sheetName val="경영상태"/>
      <sheetName val="도장"/>
      <sheetName val="제수변수량H2.15"/>
      <sheetName val="_공기변수량"/>
      <sheetName val="갑지1"/>
      <sheetName val="뚝토공"/>
      <sheetName val="총괄내역서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자재 집계표"/>
      <sheetName val="토공계산서(부체도로)"/>
      <sheetName val="VXXXXXXX"/>
      <sheetName val="CCTV내역서"/>
      <sheetName val="수안보-MBR1"/>
      <sheetName val="세부내역(직접인건비)"/>
      <sheetName val="좌측"/>
      <sheetName val="협의단가"/>
      <sheetName val="구리토평1전기"/>
      <sheetName val="본체"/>
      <sheetName val="경비실"/>
      <sheetName val="판"/>
      <sheetName val="재료집계(분수관)"/>
      <sheetName val="BQMPALOC"/>
      <sheetName val="SG"/>
      <sheetName val="자료"/>
      <sheetName val="Ⅴ-2.공종별내역"/>
      <sheetName val="토적표"/>
      <sheetName val="재료"/>
      <sheetName val="관음목장(제출용)자105인97.5"/>
      <sheetName val="우수"/>
      <sheetName val="5.정산서"/>
      <sheetName val="본사S"/>
      <sheetName val="설산1.나"/>
      <sheetName val="기계내역"/>
      <sheetName val="목동1절주.bh01"/>
      <sheetName val="고유코드_설계"/>
      <sheetName val="정부노임단가"/>
      <sheetName val="갑지"/>
      <sheetName val="COVER"/>
      <sheetName val="토공사"/>
      <sheetName val="상행선"/>
      <sheetName val="IN"/>
      <sheetName val="백호우계수"/>
      <sheetName val="코드표"/>
      <sheetName val="맨홀토공수량"/>
      <sheetName val="수량"/>
      <sheetName val="가격조사서"/>
      <sheetName val="산출2-기기동력"/>
      <sheetName val="BOX형 교대"/>
      <sheetName val="P4-C"/>
      <sheetName val="날개벽수량표"/>
      <sheetName val="경비2내역"/>
      <sheetName val="combi(wall)"/>
      <sheetName val="INPUT(덕도방향-시점)"/>
      <sheetName val="AS포장복구 "/>
      <sheetName val="¿Á¿Üµî½Å¼³"/>
      <sheetName val="설직재-1"/>
      <sheetName val="TEL"/>
      <sheetName val="개요"/>
      <sheetName val="전체제잡비"/>
      <sheetName val="Sheet5"/>
      <sheetName val="제수"/>
      <sheetName val="공기"/>
      <sheetName val="산출근거1"/>
      <sheetName val="96까지"/>
      <sheetName val="97년"/>
      <sheetName val="98이후"/>
      <sheetName val="찍기"/>
      <sheetName val="ERECIN"/>
      <sheetName val="적격분석"/>
      <sheetName val="Pier 3"/>
      <sheetName val="가로등기초"/>
      <sheetName val="HANDHOLE(2)"/>
      <sheetName val="품셈TABLE"/>
      <sheetName val="PSV"/>
      <sheetName val="시설물"/>
      <sheetName val="대림경상68억"/>
      <sheetName val="직접경비"/>
      <sheetName val="자재조서"/>
      <sheetName val="철거총괄집계"/>
      <sheetName val="철근총괄집계"/>
      <sheetName val="차선도색현황"/>
      <sheetName val="BOX(1.5X1.5)"/>
      <sheetName val="4.장비손료"/>
      <sheetName val="석"/>
      <sheetName val="포장수량집계"/>
      <sheetName val="골재산출"/>
      <sheetName val="조명율표"/>
      <sheetName val="94"/>
      <sheetName val="맨홀수량산출"/>
      <sheetName val="L형옹벽단위수량(35)"/>
      <sheetName val="수량3"/>
      <sheetName val="일반전기"/>
      <sheetName val="전체_1설계"/>
      <sheetName val="견적대비표"/>
      <sheetName val="고분전시관"/>
      <sheetName val="적용환율"/>
      <sheetName val="수문일1"/>
      <sheetName val="제출내역 (2)"/>
      <sheetName val="합계금액"/>
      <sheetName val="전기"/>
      <sheetName val="CONUNIT"/>
      <sheetName val="간지(1)"/>
      <sheetName val="c_balju"/>
      <sheetName val="단가표"/>
      <sheetName val="252K444"/>
      <sheetName val="공주방향"/>
      <sheetName val="변경현황"/>
      <sheetName val="markup"/>
      <sheetName val="JOIN(2span)"/>
      <sheetName val="철근량산정및사용성검토"/>
      <sheetName val="TOTAL_BOQ"/>
      <sheetName val="7.PILE  (돌출)"/>
      <sheetName val="부대공"/>
      <sheetName val="토공"/>
      <sheetName val="시화점실행"/>
      <sheetName val="토목"/>
      <sheetName val="내역서(기성청구)"/>
      <sheetName val="Regenerator  Concrete Structure"/>
      <sheetName val="총수량집계표"/>
      <sheetName val="지장물건조서"/>
      <sheetName val="낙찰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처리단락"/>
      <sheetName val="수로단위수량"/>
      <sheetName val="건축공사"/>
      <sheetName val="준검_내역서"/>
      <sheetName val="유효폭의 계산"/>
      <sheetName val="비계,CON'C"/>
      <sheetName val="조명시설"/>
      <sheetName val="woo(mac)"/>
      <sheetName val="3BL공동구 수량"/>
      <sheetName val="방음벽기초"/>
      <sheetName val="산출내역서집계표"/>
      <sheetName val="조경"/>
      <sheetName val="단면기준"/>
      <sheetName val="ENE-CAL 1"/>
      <sheetName val="설 계"/>
      <sheetName val="Sheet17"/>
      <sheetName val="설계예산서"/>
      <sheetName val="배수통관(좌)"/>
      <sheetName val="가시설(TYPE-A)"/>
      <sheetName val="1-1평균터파기고(1)"/>
      <sheetName val="재집"/>
      <sheetName val="직재"/>
      <sheetName val="02자재"/>
      <sheetName val="공사개요"/>
      <sheetName val="언양휴게소배수관 흄관설치"/>
      <sheetName val="EACT10"/>
      <sheetName val="I一般比"/>
      <sheetName val="교통표지판기초자료"/>
      <sheetName val="제경비"/>
      <sheetName val="실적공사비"/>
      <sheetName val="입력(K0)"/>
      <sheetName val="장비기준"/>
      <sheetName val="재료비"/>
      <sheetName val="환율"/>
      <sheetName val="960318-1"/>
      <sheetName val="단면별연장"/>
      <sheetName val="TYPE-1"/>
      <sheetName val="교대(A1-A2)"/>
      <sheetName val="대운산출"/>
      <sheetName val="N賃率-職"/>
      <sheetName val="단가산출2"/>
      <sheetName val="부대비율"/>
      <sheetName val="MORTAR생산및타설(1;3)"/>
      <sheetName val="MAT"/>
      <sheetName val="기계경비일람"/>
      <sheetName val="SP-B1"/>
      <sheetName val="전체"/>
      <sheetName val="청주-교대(A1)"/>
      <sheetName val="D-623D"/>
      <sheetName val="CAL"/>
      <sheetName val="200"/>
      <sheetName val="FB25JN"/>
      <sheetName val="내역표지"/>
      <sheetName val="상-교대(A1-A2)"/>
      <sheetName val="기초코드"/>
      <sheetName val="을"/>
      <sheetName val="VENDOR LIST"/>
      <sheetName val="예산M12A"/>
      <sheetName val="설계"/>
      <sheetName val="유동표"/>
      <sheetName val="입출재고현황 (2)"/>
      <sheetName val="설계기준"/>
      <sheetName val="식재가격"/>
      <sheetName val="식재총괄"/>
      <sheetName val="단가산출"/>
      <sheetName val="차액보증"/>
      <sheetName val="수목데이타 "/>
      <sheetName val="수목표준대가"/>
      <sheetName val="단가대비표"/>
      <sheetName val="일위대가목록"/>
      <sheetName val="수토공단위당"/>
      <sheetName val="순서도"/>
      <sheetName val="전선"/>
      <sheetName val="내역서(삼호)"/>
      <sheetName val="CPM챠트"/>
      <sheetName val="2.공사비내역서(당초,변경)"/>
      <sheetName val="이토변실(A3-LINE)"/>
      <sheetName val="여흥"/>
      <sheetName val="unit 4"/>
      <sheetName val="2.계약외추가비계물량"/>
      <sheetName val="3.지하층끊어치기라스물량"/>
      <sheetName val="별표"/>
      <sheetName val="한강운반비"/>
      <sheetName val="자재"/>
      <sheetName val="공통(20-91)"/>
      <sheetName val="공사별총괄표(도급)"/>
      <sheetName val="남양시작동자105노65기1.3화1.2"/>
      <sheetName val="단면검토"/>
      <sheetName val="건축"/>
      <sheetName val="변경후-SHEET"/>
      <sheetName val="홍보비디오"/>
      <sheetName val="우배수"/>
      <sheetName val="암거공"/>
      <sheetName val="입상내역"/>
      <sheetName val="횡날개수집"/>
      <sheetName val="설계요율"/>
      <sheetName val="낙차공산출근거"/>
      <sheetName val="을지"/>
      <sheetName val="장비집계"/>
      <sheetName val="입찰"/>
      <sheetName val="현경"/>
      <sheetName val="수량산출서"/>
      <sheetName val="출자한도"/>
      <sheetName val="공사수행방안"/>
      <sheetName val="용산1(해보)"/>
      <sheetName val="총공비"/>
      <sheetName val="3.하중산정4.지지력"/>
      <sheetName val="계산내역"/>
      <sheetName val="토질별천공수량(2공구)"/>
      <sheetName val="설계명세서"/>
      <sheetName val="tggwan(mac)"/>
      <sheetName val="비탈면보호공수량산출"/>
      <sheetName val="토 목"/>
      <sheetName val="97년 추정"/>
      <sheetName val="배치계획"/>
      <sheetName val="법면단"/>
      <sheetName val="법면설면"/>
      <sheetName val="석축단"/>
      <sheetName val="법면수집"/>
      <sheetName val="석축설면"/>
      <sheetName val="상부공"/>
      <sheetName val="R_C_RAHMEN_해석"/>
      <sheetName val="본체_설_계"/>
      <sheetName val="Sheet1_(2)"/>
      <sheetName val="6PILE__(돌출)"/>
      <sheetName val="2000_11월설계내역"/>
      <sheetName val="날개벽(시점좌측)"/>
      <sheetName val="화해(함평)"/>
      <sheetName val="화해(장성)"/>
      <sheetName val="삼성전기"/>
      <sheetName val="경성자금"/>
      <sheetName val="정렬"/>
      <sheetName val="P5"/>
      <sheetName val="P6"/>
      <sheetName val="P7"/>
      <sheetName val="P8"/>
      <sheetName val="P14"/>
      <sheetName val="골조시행"/>
      <sheetName val="5.단면설계"/>
      <sheetName val="내역및총괄"/>
      <sheetName val="전신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IMPEADENCE MAP 취수장"/>
      <sheetName val="입력값"/>
      <sheetName val="단면치수"/>
      <sheetName val="측구집계"/>
      <sheetName val="설계기준 및 하중계산"/>
      <sheetName val="단면설계"/>
      <sheetName val="부대대비"/>
      <sheetName val="냉연집계"/>
      <sheetName val="발파유용(3)"/>
      <sheetName val="type-F"/>
      <sheetName val="약품공급2"/>
      <sheetName val="입력"/>
      <sheetName val="DAN"/>
      <sheetName val="C-직노1"/>
      <sheetName val="기별-공가용"/>
      <sheetName val="설계예산서(전체)"/>
      <sheetName val="깎기 4구간"/>
      <sheetName val="깎기 2-3구간"/>
      <sheetName val="조명일위"/>
      <sheetName val="금융비용"/>
      <sheetName val="노안2지구총(시행계획)"/>
      <sheetName val="특2호하천산근"/>
      <sheetName val="특2호부관하천산근"/>
      <sheetName val="방음벽 기초(H=2.0m)"/>
      <sheetName val="RAHMEN"/>
      <sheetName val="터널조도"/>
      <sheetName val="증감대비"/>
      <sheetName val="집계표(육상)"/>
      <sheetName val="음료실행"/>
      <sheetName val="역T형(H=6.0) (2)"/>
      <sheetName val="실행예산"/>
      <sheetName val="참고-설계변경검토(2012년예정분)-내부관리"/>
      <sheetName val="참고-예비비현황"/>
      <sheetName val="청천내"/>
      <sheetName val="부하(성남)"/>
      <sheetName val="포장면적산출"/>
      <sheetName val="식생블럭단위수량"/>
      <sheetName val="총공사내역서"/>
      <sheetName val="소산진입"/>
      <sheetName val="J형측구단위수량"/>
      <sheetName val="구조물철거타공정이월"/>
      <sheetName val="배수통관토공수량"/>
      <sheetName val="횡배수관토공수량"/>
      <sheetName val="TYPE A"/>
      <sheetName val="기계경비(시간당)"/>
      <sheetName val="반중력식옹벽3_5"/>
      <sheetName val="식재"/>
      <sheetName val="식재출력용"/>
      <sheetName val="유지관리"/>
      <sheetName val="철근단면적"/>
      <sheetName val="원가계산(총괄)"/>
      <sheetName val="지계"/>
      <sheetName val="건설성적"/>
      <sheetName val="직공비"/>
      <sheetName val="실행"/>
      <sheetName val="연돌일위집계"/>
      <sheetName val=" 노임단가"/>
      <sheetName val="당진1,2호기전선관설치및접지4차공사내역서-을지"/>
      <sheetName val="DHEQSUPT"/>
      <sheetName val="장부(05상)"/>
      <sheetName val="인구밀도산정"/>
      <sheetName val="근고 블록 유형별 수량"/>
      <sheetName val="동물이동경사현황"/>
      <sheetName val="통합"/>
      <sheetName val="예산변경사항"/>
      <sheetName val="공통부대비"/>
      <sheetName val="총집계표"/>
      <sheetName val="옹벽(수량)"/>
      <sheetName val="인수공규격"/>
      <sheetName val="시멘트"/>
      <sheetName val="깨기수량"/>
      <sheetName val="제잡비"/>
      <sheetName val="3.하중계산"/>
      <sheetName val="가격"/>
      <sheetName val="2공구산출내역"/>
      <sheetName val="suk(mac)"/>
      <sheetName val="MYUN(MAC)"/>
      <sheetName val="BQ"/>
      <sheetName val="해전배수"/>
      <sheetName val="종단계산"/>
      <sheetName val="본선 토공 분배표"/>
      <sheetName val="업무연락 갑지"/>
      <sheetName val="하중계산"/>
      <sheetName val="탑(을지)"/>
      <sheetName val="단위중량"/>
      <sheetName val="환경기계공정표 (3)"/>
      <sheetName val="본장"/>
      <sheetName val="1단계"/>
      <sheetName val="98비정기소모"/>
      <sheetName val="가로등내역서"/>
      <sheetName val="공정 (총괄) (2)"/>
      <sheetName val="배지거총재료집계표"/>
      <sheetName val="1_x0018_9"/>
      <sheetName val="耀㺇_x0000__x0000_Ā_x0000_ЈĀ부대내역_x0006_ā꧈Ҳ㣇璮েĀ배지거총재쓁⸹栀柹㑷"/>
      <sheetName val="표층포설및다짐"/>
      <sheetName val="1"/>
      <sheetName val="01"/>
      <sheetName val="토공집계(rp)"/>
      <sheetName val="교량하부공"/>
      <sheetName val="1.토공"/>
      <sheetName val="6공구(당초)"/>
      <sheetName val="토량1-1"/>
      <sheetName val="Macro1"/>
      <sheetName val="중기사용료산출근거"/>
      <sheetName val="단가산출1"/>
      <sheetName val="L형옹벽단위수량(25)"/>
      <sheetName val="노견단위수량"/>
      <sheetName val="GAEYO"/>
      <sheetName val="견적"/>
      <sheetName val="목표세부명세"/>
      <sheetName val="耀㺇_x0000__x0000_Ā_x0000_ЈĀ부대내역_"/>
      <sheetName val="단가비교표"/>
      <sheetName val="B"/>
      <sheetName val="TYPE-A"/>
      <sheetName val="포장공사"/>
      <sheetName val="관로경고2"/>
      <sheetName val="9GNG운반"/>
      <sheetName val="차수"/>
      <sheetName val="3.현장배치"/>
      <sheetName val="현장배치"/>
      <sheetName val="일위대가(출입)"/>
      <sheetName val="상부집계표"/>
      <sheetName val="배수관 제원표(DON'T PLOT)"/>
      <sheetName val="수로관단위수량"/>
      <sheetName val="배수관설치현황"/>
      <sheetName val="배수관단위수량"/>
      <sheetName val="8. 안정검토"/>
      <sheetName val="맨홀토공산출"/>
      <sheetName val="condition"/>
      <sheetName val="토공집계표"/>
      <sheetName val="부대공자재집계표"/>
      <sheetName val="6호기"/>
      <sheetName val="1호맨홀수량산출"/>
      <sheetName val="역T형"/>
      <sheetName val="수량이동"/>
      <sheetName val="시험물량산출"/>
      <sheetName val="토공 total"/>
      <sheetName val="예상"/>
      <sheetName val="지구단위계획"/>
      <sheetName val="sum"/>
      <sheetName val="단가산출서"/>
      <sheetName val="아스팔트포장재료 단위수량"/>
      <sheetName val="시멘트 및 골재량산출"/>
      <sheetName val="주현(해보)"/>
      <sheetName val="주현(영광)"/>
      <sheetName val="1,2,3,4,5단위수량"/>
      <sheetName val="공작물조직표(용배수)"/>
      <sheetName val="역T형교대-2수량"/>
      <sheetName val="착공계"/>
      <sheetName val="C.배수관공"/>
      <sheetName val="98NS-N"/>
      <sheetName val="용소리교"/>
      <sheetName val="1TL종점(1)"/>
      <sheetName val="날개벽"/>
      <sheetName val="1. 설계조건 2.단면가정 3. 하중계산"/>
      <sheetName val="공종"/>
      <sheetName val="POOM_MOTO"/>
      <sheetName val="각종장비전압강하계산"/>
      <sheetName val="전차선로_물량표"/>
      <sheetName val="중기조종사_단위단가"/>
      <sheetName val="계수시트"/>
      <sheetName val="노무비단가"/>
      <sheetName val="96노임기준"/>
      <sheetName val="식재인부"/>
      <sheetName val="빗물받이(910-510-410)"/>
      <sheetName val="4차원가계산서"/>
      <sheetName val="단가결정"/>
      <sheetName val="원가서"/>
      <sheetName val="안정계산"/>
      <sheetName val="집수정(600-700)"/>
      <sheetName val="전차선로_물량표1"/>
      <sheetName val="배수내역_(2)1"/>
      <sheetName val="1_설계조건1"/>
      <sheetName val="6PILE__(돌출)1"/>
      <sheetName val="중기조종사_단위단가1"/>
      <sheetName val="INPUT_DATA_(2)2"/>
      <sheetName val="단면_(2)2"/>
      <sheetName val="BOX본체수량_(2)2"/>
      <sheetName val="BOX토공_(2)2"/>
      <sheetName val="전차선로_물량표2"/>
      <sheetName val="2_단면가정_2"/>
      <sheetName val="BQ_List2"/>
      <sheetName val="배수내역_(2)2"/>
      <sheetName val="1_설계조건2"/>
      <sheetName val="6PILE__(돌출)2"/>
      <sheetName val="중기조종사_단위단가2"/>
      <sheetName val="INPUT_DATA_(2)4"/>
      <sheetName val="단면_(2)4"/>
      <sheetName val="BOX본체수량_(2)4"/>
      <sheetName val="BOX토공_(2)4"/>
      <sheetName val="전차선로_물량표4"/>
      <sheetName val="2_단면가정_4"/>
      <sheetName val="BQ_List4"/>
      <sheetName val="배수내역_(2)4"/>
      <sheetName val="1_설계조건4"/>
      <sheetName val="6PILE__(돌출)4"/>
      <sheetName val="INPUT_DATA_(2)3"/>
      <sheetName val="단면_(2)3"/>
      <sheetName val="BOX본체수량_(2)3"/>
      <sheetName val="BOX토공_(2)3"/>
      <sheetName val="전차선로_물량표3"/>
      <sheetName val="2_단면가정_3"/>
      <sheetName val="BQ_List3"/>
      <sheetName val="배수내역_(2)3"/>
      <sheetName val="1_설계조건3"/>
      <sheetName val="6PILE__(돌출)3"/>
      <sheetName val="견적사양비교표"/>
      <sheetName val="간지9)"/>
      <sheetName val="토공(우물통,기타) "/>
      <sheetName val="보차도낮춤경계석재료집계"/>
      <sheetName val="원형측구(B-type)"/>
      <sheetName val="수량집계표"/>
      <sheetName val="토목검측서"/>
      <sheetName val="총괄-1"/>
      <sheetName val="Eq. Mobilization"/>
      <sheetName val="사통"/>
      <sheetName val="철집"/>
      <sheetName val="물가자료"/>
      <sheetName val="내역1"/>
      <sheetName val="기본"/>
      <sheetName val="날개수량1.5"/>
      <sheetName val="자재조사표"/>
      <sheetName val="총사업비명세"/>
      <sheetName val="민감도"/>
      <sheetName val="Sens&amp;Anal"/>
      <sheetName val="총투자비산정"/>
      <sheetName val="NYS"/>
      <sheetName val="관리비현황"/>
      <sheetName val="건축원가"/>
      <sheetName val="중기사용료목록"/>
      <sheetName val="CABLE_SIZE-31"/>
      <sheetName val="3_공통공사대비"/>
      <sheetName val="총괄집계_"/>
      <sheetName val="일__위__대__가__목__록"/>
      <sheetName val="_상부공통집계(총괄)"/>
      <sheetName val="96보완계획7_12"/>
      <sheetName val="I_설계조건"/>
      <sheetName val="2F_회의실견적(5_14_일대)"/>
      <sheetName val="현장관리비_산출내역"/>
      <sheetName val="플랜트_설치"/>
      <sheetName val="6_교좌면보강"/>
      <sheetName val="Ⅴ-2_공종별내역"/>
      <sheetName val="2_단면가정"/>
      <sheetName val="노원열병합__건축공사기성내역서"/>
      <sheetName val="관음목장(제출용)자105인97_5"/>
      <sheetName val="5_정산서"/>
      <sheetName val="항목(1)"/>
      <sheetName val="조직"/>
      <sheetName val="TOWER 12TON"/>
      <sheetName val="TOWER 10TON"/>
      <sheetName val="1.취수장"/>
      <sheetName val="돌담교 상부수량"/>
      <sheetName val="토목주소"/>
      <sheetName val="70%"/>
      <sheetName val="대로근거"/>
      <sheetName val="중로근거"/>
      <sheetName val="소비자가"/>
      <sheetName val="내역서 "/>
      <sheetName val="RE9604"/>
      <sheetName val="밸브설치"/>
      <sheetName val="단가일람"/>
      <sheetName val="조경일람"/>
      <sheetName val="예정공정표"/>
      <sheetName val="총계"/>
      <sheetName val="예산내역서"/>
      <sheetName val="1,2공구원가계산서"/>
      <sheetName val="1공구산출내역서"/>
      <sheetName val="개거호형별수량"/>
      <sheetName val="수축이음"/>
      <sheetName val="신축이음"/>
      <sheetName val="상부수로교(입력용)"/>
      <sheetName val="양천현"/>
      <sheetName val="일위_파일"/>
      <sheetName val="3.빗물받이연결관"/>
      <sheetName val="1.우수맨홀"/>
      <sheetName val="(C)원내역"/>
      <sheetName val="일  위  _x0002__x0000_陀6_x0000__x0000__x0001_ࠀ 록"/>
      <sheetName val="내역서(䰍‶"/>
      <sheetName val="BOQ(전체)"/>
      <sheetName val="THPDMoi  (2)"/>
      <sheetName val="PAD TR보호대기초"/>
      <sheetName val="의뢰서"/>
      <sheetName val="실행대비"/>
      <sheetName val="형식 - 1-2-3"/>
      <sheetName val="조도"/>
      <sheetName val="발전기"/>
      <sheetName val="간선"/>
      <sheetName val="XXXXXX"/>
      <sheetName val="J直材4"/>
      <sheetName val="경산"/>
      <sheetName val="하수실행"/>
      <sheetName val="1SGATE97"/>
      <sheetName val="_x0000__x0000__x0000__x0000__x0000__x0000__x0000__x0000__x0000_"/>
      <sheetName val="3련 BOX"/>
      <sheetName val="IW-LIST"/>
      <sheetName val="충주"/>
      <sheetName val="대림정보통신"/>
      <sheetName val="현장관리비"/>
      <sheetName val="원형변실 단위수량"/>
      <sheetName val="마감사양"/>
      <sheetName val="건축원가계산서"/>
      <sheetName val="결재란"/>
      <sheetName val="물가시세"/>
      <sheetName val="설계내역일위"/>
      <sheetName val="1062-X방향 "/>
      <sheetName val="지주목시비량산출서"/>
      <sheetName val="견적서(대외) (2)"/>
      <sheetName val="DC-O-4-S(설명서)"/>
      <sheetName val="5지구단위"/>
      <sheetName val="input (2)"/>
      <sheetName val="기초계산 (2)"/>
      <sheetName val="시행후면적"/>
      <sheetName val="재료단가"/>
      <sheetName val="2"/>
      <sheetName val="아파트 "/>
      <sheetName val="전체철근집계"/>
      <sheetName val="도로정위치부표"/>
      <sheetName val="도로조사부표"/>
      <sheetName val="총집계2"/>
      <sheetName val="사용성검토"/>
      <sheetName val="내역서-CCTV"/>
      <sheetName val="단위수량(출력X)"/>
      <sheetName val="수량집계"/>
      <sheetName val="지(2)"/>
      <sheetName val="구조물집계표"/>
      <sheetName val="별총"/>
      <sheetName val="INPUT DATA박주용_x0000_"/>
      <sheetName val="암거단위-1련"/>
      <sheetName val="약품설비"/>
      <sheetName val="월별자금계획"/>
      <sheetName val="U형측구 토공"/>
      <sheetName val="0226"/>
      <sheetName val="합천내역"/>
      <sheetName val="단면상수 및 주빔설계"/>
      <sheetName val="전정 수량표 (2)"/>
      <sheetName val="횡배수관수량집계"/>
      <sheetName val="직접인건비"/>
      <sheetName val="토지조서"/>
      <sheetName val="교통대책내역"/>
      <sheetName val="접수"/>
      <sheetName val="설계내역서"/>
      <sheetName val="실행예산총괄표(변경)"/>
      <sheetName val="가감수량"/>
      <sheetName val="3CHBDC"/>
      <sheetName val="방음벽 기초 일반수량"/>
      <sheetName val="Customer Databas"/>
      <sheetName val="내역서(당초변경)"/>
      <sheetName val="개발계획수립"/>
      <sheetName val="버스운행안내"/>
      <sheetName val="예방접종계획"/>
      <sheetName val="근태계획서"/>
      <sheetName val="CABLE"/>
      <sheetName val="청산공사"/>
      <sheetName val="결과조달"/>
      <sheetName val="진접"/>
      <sheetName val="5사남"/>
      <sheetName val="참고-설계변경검토(2012년예정분_x0000__x0000_Ԁ_x0000_倀蘴"/>
      <sheetName val="SCHEDULE"/>
      <sheetName val="하수관로재료집계"/>
      <sheetName val="포장공자재집계표"/>
      <sheetName val="Paint,Fire-Proof,Insul(48)"/>
      <sheetName val="9811"/>
      <sheetName val="부하계산서"/>
      <sheetName val="장비"/>
      <sheetName val="공사증감"/>
      <sheetName val="직원인원"/>
      <sheetName val="이기수량"/>
      <sheetName val="견적대비"/>
      <sheetName val=" 총괄표"/>
      <sheetName val="기존"/>
      <sheetName val="원가계산"/>
      <sheetName val="세금자료"/>
      <sheetName val="A2"/>
      <sheetName val="기초일위"/>
      <sheetName val="EQ"/>
      <sheetName val="노무단가"/>
      <sheetName val="대치판정"/>
      <sheetName val="Mc1"/>
      <sheetName val="입력란"/>
      <sheetName val="97노임단가"/>
      <sheetName val="설계예시"/>
      <sheetName val="신표지1"/>
      <sheetName val="이름표"/>
      <sheetName val="업무연락"/>
      <sheetName val="_산근2_"/>
      <sheetName val="_산근5_"/>
      <sheetName val="산출및내역"/>
      <sheetName val="내역(설계)"/>
      <sheetName val="투찰가"/>
      <sheetName val="배수공"/>
      <sheetName val="※참고자료※"/>
      <sheetName val="토공집계"/>
      <sheetName val="공통"/>
      <sheetName val="기계경비 (2)"/>
      <sheetName val="우석문틀"/>
      <sheetName val="신규일위대가"/>
      <sheetName val="연결관암거"/>
      <sheetName val="기준"/>
      <sheetName val="CAP"/>
      <sheetName val="재료값"/>
      <sheetName val="5.개인보호구지급"/>
      <sheetName val="관로조서"/>
      <sheetName val="날개벽및면벽토공"/>
      <sheetName val="집계표(OPTION)"/>
      <sheetName val="소방사항"/>
      <sheetName val="출입구총집계"/>
      <sheetName val="공제금액"/>
      <sheetName val="작업내용"/>
      <sheetName val="원형1호맨홀토공수량"/>
      <sheetName val="BɏX형 교대"/>
      <sheetName val="간지(12)"/>
      <sheetName val="단위수량집계"/>
      <sheetName val="별표 "/>
      <sheetName val="일반수량집계표"/>
      <sheetName val="AV시스템"/>
      <sheetName val="BLOCK(1)"/>
      <sheetName val="U형측구"/>
      <sheetName val="耀㺇"/>
      <sheetName val="일  위  _x0002_"/>
      <sheetName val="일위"/>
      <sheetName val="20변경안"/>
      <sheetName val="측구공"/>
      <sheetName val="금액"/>
      <sheetName val="BOX 본체"/>
      <sheetName val="절대건들지마시오"/>
      <sheetName val="수자재단위당"/>
      <sheetName val="맨홀수량"/>
      <sheetName val="MixBed"/>
      <sheetName val="CondPol"/>
      <sheetName val="입력시트"/>
      <sheetName val="BOX터파기단면"/>
      <sheetName val="BOX-1510"/>
      <sheetName val="FOOTING단면력"/>
      <sheetName val="참고-설계변경검토(2012년예정분)-내㓡L∈"/>
      <sheetName val="자료입력"/>
      <sheetName val="예산명세서"/>
      <sheetName val="몰탈재료산출"/>
      <sheetName val="중기일위대가"/>
      <sheetName val="단산"/>
      <sheetName val="배수내역"/>
      <sheetName val="가도공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한전납입금"/>
      <sheetName val="수문일1"/>
      <sheetName val="일위집계표"/>
      <sheetName val="98수문일위"/>
      <sheetName val="배수내역"/>
      <sheetName val="VXXXXX"/>
      <sheetName val="설계"/>
      <sheetName val="설 계"/>
      <sheetName val="수자재단위당"/>
      <sheetName val="기자재비"/>
      <sheetName val="내역"/>
      <sheetName val="토적계산"/>
      <sheetName val="집계표"/>
      <sheetName val="BID"/>
      <sheetName val="공내역"/>
      <sheetName val="설계개요"/>
      <sheetName val="제진기"/>
      <sheetName val="현장관리비 산출내역"/>
      <sheetName val="수량이동"/>
      <sheetName val="단가"/>
      <sheetName val="일위목록"/>
      <sheetName val="수량산출"/>
      <sheetName val="입찰안"/>
      <sheetName val="금액내역서"/>
      <sheetName val="사  업  비  수  지  예  산  서"/>
      <sheetName val="배수통관(좌)"/>
      <sheetName val="정렬"/>
      <sheetName val="국공유지및사유지"/>
      <sheetName val="평야부"/>
      <sheetName val="9GNG운반"/>
      <sheetName val="건축내역"/>
      <sheetName val="DATA"/>
      <sheetName val="일위대가표"/>
      <sheetName val="DATE"/>
      <sheetName val="방수"/>
      <sheetName val="내역표지"/>
      <sheetName val="노임이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밸브설치"/>
      <sheetName val="발주내역"/>
      <sheetName val="사유서(출)"/>
      <sheetName val="ABUT수량-A1"/>
      <sheetName val="예가표"/>
      <sheetName val="CCTV내역서"/>
      <sheetName val="재료값"/>
      <sheetName val="계약일반사항"/>
      <sheetName val="도로구조공사비"/>
      <sheetName val="도로토공공사비"/>
      <sheetName val="여수토공사비"/>
      <sheetName val="제경비요율"/>
      <sheetName val="실행철강하도"/>
      <sheetName val="약품설비"/>
      <sheetName val="총괄표"/>
      <sheetName val="공사비"/>
      <sheetName val="산출근거"/>
      <sheetName val="98NS-N"/>
      <sheetName val="남양내역"/>
      <sheetName val="공사비총괄표"/>
      <sheetName val="구조물철거타공정이월"/>
      <sheetName val="차액보증"/>
      <sheetName val="3도로"/>
      <sheetName val="6PILE  (돌출)"/>
      <sheetName val="기계경비일람"/>
      <sheetName val="설계(원가)"/>
      <sheetName val="내역서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총괄내역서"/>
      <sheetName val="교대(A1)"/>
      <sheetName val="철집"/>
      <sheetName val="노무비"/>
      <sheetName val="전기"/>
      <sheetName val="사리부설"/>
      <sheetName val="부안일위"/>
      <sheetName val="자재견적 (대왕) (2)"/>
      <sheetName val="재료비"/>
      <sheetName val="조경일람"/>
      <sheetName val="3.공통공사대비"/>
      <sheetName val="일반문틀 설치"/>
      <sheetName val="샌딩 에폭시 도장"/>
      <sheetName val="스텐문틀설치"/>
      <sheetName val="#REF"/>
      <sheetName val="1단계"/>
      <sheetName val="결과조달"/>
      <sheetName val="Sheet1"/>
      <sheetName val="상 부"/>
      <sheetName val="일위대가(가설)"/>
      <sheetName val="날개벽"/>
      <sheetName val="PIPE내역_FCN_"/>
      <sheetName val="매립"/>
      <sheetName val="전차선로 물량표"/>
      <sheetName val="투찰"/>
      <sheetName val="적현로"/>
      <sheetName val="unit"/>
      <sheetName val="횡배수관집현황(2공구)"/>
      <sheetName val="약품공급2"/>
      <sheetName val="직원유류수불현황"/>
      <sheetName val="GI-LIST"/>
      <sheetName val="제출내역 (2)"/>
      <sheetName val="기존구조물철거집계계표"/>
      <sheetName val="일위대가목차"/>
      <sheetName val="산수배수"/>
      <sheetName val="을"/>
      <sheetName val="SG"/>
      <sheetName val="품셈(기초)"/>
      <sheetName val="기기리스트"/>
      <sheetName val="찍기"/>
      <sheetName val="P-산#1-1(WOWA1)"/>
      <sheetName val="일위대가"/>
      <sheetName val="TOTAL3"/>
      <sheetName val="일위"/>
      <sheetName val="설명"/>
      <sheetName val="시공여유율"/>
      <sheetName val="공사비집계"/>
      <sheetName val="수토공단위당"/>
      <sheetName val="PAD TR보호대기초"/>
      <sheetName val="가로등기초"/>
      <sheetName val="HANDHOLE(2)"/>
      <sheetName val="일위대가(계측기설치)"/>
      <sheetName val="1.동력공사"/>
      <sheetName val="1,2공구원가계산서"/>
      <sheetName val="2공구산출내역"/>
      <sheetName val="1공구산출내역서"/>
      <sheetName val="투찰내역"/>
      <sheetName val="단위가격 "/>
      <sheetName val="교각계산"/>
      <sheetName val="A(Rev.3)"/>
      <sheetName val="Macro"/>
      <sheetName val="Taux"/>
      <sheetName val="전기혼잡제경비(45)"/>
      <sheetName val="단면가정"/>
      <sheetName val="부대내역"/>
      <sheetName val="터파기및재료"/>
      <sheetName val="단면 (2)"/>
      <sheetName val="A-4"/>
      <sheetName val="공문"/>
      <sheetName val="건축"/>
      <sheetName val="건축-물가변동"/>
      <sheetName val="양수장내역"/>
      <sheetName val="양수장"/>
      <sheetName val="MACRO(MCC)"/>
      <sheetName val="조명시설"/>
      <sheetName val="가도공"/>
      <sheetName val="분전함신설"/>
      <sheetName val="접지1종"/>
      <sheetName val="NYS"/>
      <sheetName val="요율"/>
      <sheetName val="토적"/>
      <sheetName val="Sheet2"/>
      <sheetName val="년도별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충돌 내용"/>
      <sheetName val="참조"/>
      <sheetName val="날개벽(시점좌측)"/>
      <sheetName val="중기비"/>
      <sheetName val="입상내역"/>
      <sheetName val="Sheet1 (2)"/>
      <sheetName val="1호맨홀토공"/>
      <sheetName val="유림골조"/>
      <sheetName val="가공비"/>
      <sheetName val="원가계산서(집계)"/>
      <sheetName val="천방교접속"/>
      <sheetName val="가설공사비"/>
      <sheetName val="1.토공"/>
      <sheetName val="전선 및 전선관"/>
      <sheetName val="고창방향"/>
      <sheetName val="일위대가(목록)"/>
      <sheetName val="자원리스트"/>
      <sheetName val="조건표"/>
      <sheetName val="공사비예산서(토목분)"/>
      <sheetName val="대비"/>
      <sheetName val="별첨1-임식"/>
      <sheetName val="기본자료"/>
      <sheetName val="일위_파일"/>
      <sheetName val="견적대비"/>
      <sheetName val="지급자재"/>
      <sheetName val="변경집계표"/>
      <sheetName val="원가계산서 "/>
      <sheetName val="고용보험료"/>
      <sheetName val="예산내역서"/>
      <sheetName val="9509"/>
      <sheetName val="96보완계획7.12"/>
      <sheetName val="업무처리전"/>
      <sheetName val="설계내역서"/>
      <sheetName val="INPUT"/>
      <sheetName val="건              축"/>
      <sheetName val="참조자료"/>
      <sheetName val="반중력식옹벽"/>
      <sheetName val="당초명세(평)"/>
      <sheetName val="작업일보"/>
      <sheetName val="표준계약서"/>
      <sheetName val="대치판정"/>
      <sheetName val="문학간접"/>
      <sheetName val="계산근거"/>
      <sheetName val="설계조건"/>
      <sheetName val="안정계산"/>
      <sheetName val="단면검토"/>
      <sheetName val="관급수량총"/>
      <sheetName val="자재단가비교표"/>
      <sheetName val="본지점중"/>
      <sheetName val="교각1"/>
      <sheetName val="CODE"/>
      <sheetName val="COPING"/>
      <sheetName val="기초공"/>
      <sheetName val="기둥(원형)"/>
      <sheetName val="8.PILE  (돌출)"/>
      <sheetName val="설치중량_"/>
      <sheetName val="수문일위_"/>
      <sheetName val="청하배수"/>
      <sheetName val="공장유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Y-WORK"/>
      <sheetName val="CAT_5"/>
      <sheetName val="견적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DATA1"/>
      <sheetName val="지장물C"/>
      <sheetName val="단가산출내역(노임부분수정)"/>
      <sheetName val="NAI"/>
      <sheetName val="자재견적_(대왕)_(2)"/>
      <sheetName val="경비2내역"/>
      <sheetName val="1.설계조건"/>
      <sheetName val="국내"/>
      <sheetName val="아파트 "/>
      <sheetName val="입력시트"/>
      <sheetName val="3.하중산정4.지지력"/>
      <sheetName val="원형1호맨홀토공수량"/>
      <sheetName val="Eq. Mobilization"/>
      <sheetName val="1NYS(당)"/>
      <sheetName val="갑지"/>
      <sheetName val="부표총괄"/>
      <sheetName val="원가계산서"/>
      <sheetName val="현산지구200420"/>
      <sheetName val="공사비증감"/>
      <sheetName val="포장물량집계"/>
      <sheetName val="공통비총괄표"/>
      <sheetName val="공통부대비"/>
      <sheetName val="총괄내역"/>
      <sheetName val="토총괄 (2)"/>
      <sheetName val="음봉방향"/>
      <sheetName val="재개발"/>
      <sheetName val="Macro1"/>
      <sheetName val="아울렛박스"/>
      <sheetName val="BSD (2)"/>
      <sheetName val="M-EQPT-Z"/>
      <sheetName val="계화총괄"/>
      <sheetName val="계화배수(3대)"/>
      <sheetName val="석탄2.3물량"/>
      <sheetName val="수문일위(2012)"/>
      <sheetName val="INPUT(덕도방향-시점)"/>
      <sheetName val="장문교(대전)"/>
      <sheetName val="주재료비"/>
      <sheetName val="각형맨홀"/>
      <sheetName val="계화배수"/>
      <sheetName val="주beam"/>
      <sheetName val="수지예산서(세부) (2)"/>
      <sheetName val="Sheet4"/>
      <sheetName val="1.설계기준"/>
      <sheetName val="MOTOR"/>
      <sheetName val="S.중기사용료"/>
      <sheetName val="입력란"/>
      <sheetName val="97노임단가"/>
      <sheetName val="설계명세서"/>
      <sheetName val="예산명세서"/>
      <sheetName val="자료입력"/>
      <sheetName val="대로근거"/>
      <sheetName val="중로근거"/>
      <sheetName val="내역서1"/>
      <sheetName val="산출내역서집계표"/>
      <sheetName val="1공구 건정토건 철콘"/>
      <sheetName val="2공구하도급내역서"/>
      <sheetName val="토량1-1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계약내역서"/>
      <sheetName val="직공비"/>
      <sheetName val="단가일람"/>
      <sheetName val="안정검토"/>
      <sheetName val="공통"/>
      <sheetName val="D-623D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단가산출"/>
      <sheetName val="200"/>
      <sheetName val="토공총괄표"/>
      <sheetName val="TYPE-A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정부노임단가"/>
      <sheetName val="입력단가"/>
      <sheetName val="시행후면적"/>
      <sheetName val="수지예산"/>
      <sheetName val="tggwan(mac)"/>
      <sheetName val="단면설계"/>
      <sheetName val="DANGA"/>
      <sheetName val="연돌일위집계"/>
      <sheetName val="해전배수"/>
      <sheetName val="Sheet3"/>
      <sheetName val="가격조사서"/>
      <sheetName val="시설물일위"/>
      <sheetName val="견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준검 내역서"/>
      <sheetName val="strut type"/>
      <sheetName val="간접비"/>
      <sheetName val="착공내역서"/>
      <sheetName val="COPING-1"/>
      <sheetName val="역T형교대-2수량"/>
      <sheetName val="연면적(평)단가"/>
      <sheetName val="간접비총계"/>
      <sheetName val="부안변전"/>
      <sheetName val="진로도급"/>
      <sheetName val=" 냉각수펌프"/>
      <sheetName val="Macro2"/>
      <sheetName val="새공통"/>
      <sheetName val="화해(함평)"/>
      <sheetName val="화해(장성)"/>
      <sheetName val="공사비내역서"/>
      <sheetName val="산근터빈"/>
      <sheetName val="인부신상자료"/>
      <sheetName val="BLOCK(1)"/>
      <sheetName val="위치조서"/>
      <sheetName val="Total"/>
      <sheetName val="이설도로유용토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실행예산(97.12.17)"/>
      <sheetName val="집계표(육상)"/>
      <sheetName val="TOWER 12TON"/>
      <sheetName val="TOWER 10TON"/>
      <sheetName val="지장물취득비"/>
      <sheetName val="조경원가"/>
      <sheetName val="b_balju_cho"/>
      <sheetName val="자재일위(경)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000000"/>
      <sheetName val="단위가격"/>
      <sheetName val="단가보완"/>
      <sheetName val="I一般比"/>
      <sheetName val="도근좌표"/>
      <sheetName val="노무비계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PIPE내역(FCN)"/>
      <sheetName val="DATA-UPS"/>
      <sheetName val="수로단위수량"/>
      <sheetName val="손익분석"/>
      <sheetName val="갑지(추정)"/>
      <sheetName val="일반부표"/>
      <sheetName val="소산진입"/>
      <sheetName val="사업수지"/>
      <sheetName val="DHEQSUPT"/>
      <sheetName val=""/>
      <sheetName val="다곡2교"/>
      <sheetName val="계수시트"/>
      <sheetName val="(A)내역서"/>
      <sheetName val="입력정보"/>
      <sheetName val="데이타"/>
      <sheetName val="식재인부"/>
      <sheetName val="기계경비"/>
      <sheetName val="U-TYPE(1)"/>
      <sheetName val="판정1교토공"/>
      <sheetName val="4월가격"/>
      <sheetName val="취수탑RTU"/>
      <sheetName val="수문일위1"/>
      <sheetName val="하수실행"/>
      <sheetName val="I.설계조건"/>
      <sheetName val="현장급여"/>
      <sheetName val="기초일위"/>
      <sheetName val="시설일위"/>
      <sheetName val="조명일위"/>
      <sheetName val="관급"/>
      <sheetName val="공정계획"/>
      <sheetName val="가로등"/>
      <sheetName val="기자재대비표"/>
      <sheetName val="납부서"/>
      <sheetName val="기성내역1"/>
      <sheetName val="금액결정"/>
      <sheetName val="설계기준"/>
      <sheetName val="내역1"/>
      <sheetName val="#4 노임단가"/>
      <sheetName val="데리네이타현황"/>
      <sheetName val="중기조종사 단위단가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식재일위"/>
      <sheetName val="SORCE1"/>
      <sheetName val="접속도로1"/>
      <sheetName val="WORK"/>
      <sheetName val="기자재단가"/>
      <sheetName val="Sensitivity"/>
      <sheetName val="기본1"/>
      <sheetName val="수정일위대가"/>
      <sheetName val="금광1터널"/>
      <sheetName val="토목"/>
      <sheetName val="토목주소"/>
      <sheetName val="물가대비표"/>
      <sheetName val="일위목차"/>
      <sheetName val="기초자료"/>
      <sheetName val="포장재료집계표"/>
      <sheetName val="포장면적산출"/>
      <sheetName val="포장수량집계"/>
      <sheetName val="2. 공원조도"/>
      <sheetName val="2.대외공문"/>
      <sheetName val="BOX"/>
      <sheetName val="laroux"/>
      <sheetName val="단가조사표"/>
      <sheetName val="전관방송"/>
      <sheetName val="공연장"/>
      <sheetName val="배관,배선"/>
      <sheetName val="한국정보기술"/>
      <sheetName val="공사설계서"/>
      <sheetName val="견적을지"/>
      <sheetName val="급탕순환펌프"/>
      <sheetName val="원가계산서(남측)"/>
      <sheetName val="우배수"/>
      <sheetName val="99노임기준"/>
      <sheetName val="설비"/>
      <sheetName val="규격"/>
      <sheetName val="수종"/>
      <sheetName val="기초목"/>
      <sheetName val="기초안정검토"/>
      <sheetName val="MODELING"/>
      <sheetName val="플랜트 설치"/>
      <sheetName val="교량하부공"/>
      <sheetName val="견적대비표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자료"/>
      <sheetName val="일반공사"/>
      <sheetName val="노임"/>
      <sheetName val="충주"/>
      <sheetName val="2000전체분"/>
      <sheetName val="다곡땭⾘"/>
      <sheetName val="공사총원가계多⾊"/>
      <sheetName val="제수변수량"/>
      <sheetName val="IW-LIST"/>
      <sheetName val="1062-X방향 "/>
      <sheetName val="입력값"/>
      <sheetName val="설계기준 및 하중계산"/>
      <sheetName val="구의33고"/>
      <sheetName val="B.O.M"/>
      <sheetName val="ESC(K치)"/>
      <sheetName val="CTEMCOST"/>
      <sheetName val="대림경상68억"/>
      <sheetName val="cal"/>
      <sheetName val="PI"/>
      <sheetName val="용수간선"/>
      <sheetName val="수문보고"/>
      <sheetName val="S0"/>
      <sheetName val="백호우계수"/>
      <sheetName val="N賃率-職"/>
      <sheetName val="G.R300경비"/>
      <sheetName val="북방3터널"/>
      <sheetName val="1.취수장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총집계표"/>
      <sheetName val="LRT Style BOQ"/>
      <sheetName val="3.바닥판설계"/>
      <sheetName val="호안블럭단가"/>
      <sheetName val="맨홀수량산출"/>
      <sheetName val="내역적용"/>
      <sheetName val="CC16-내역서"/>
      <sheetName val="포장공위치조서"/>
      <sheetName val="TARGET"/>
      <sheetName val="건축내역서"/>
      <sheetName val="설비내역서"/>
      <sheetName val="전기내역서"/>
      <sheetName val="골조시행"/>
      <sheetName val="토사(PE)"/>
      <sheetName val="3.공통공사_x0000__x0000_"/>
      <sheetName val="세골재  T2 변경 현황"/>
      <sheetName val="DT"/>
      <sheetName val="롤러"/>
      <sheetName val="BH"/>
      <sheetName val="펌프차타설"/>
      <sheetName val="바닥판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48일위(기존)"/>
      <sheetName val="무근깨기"/>
      <sheetName val="3련 BOX"/>
      <sheetName val="말뚝지지력산정"/>
      <sheetName val="FOOTING단면력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공구원가계산"/>
      <sheetName val="Macro(전선)"/>
      <sheetName val="YES-T"/>
      <sheetName val="대부예산서"/>
      <sheetName val="옹벽수량집계"/>
      <sheetName val="관리비"/>
      <sheetName val="1.레미콘집계"/>
      <sheetName val="2.아스콘집계"/>
      <sheetName val="3.보도집계"/>
      <sheetName val="4.보차도경계석및 도로경계블럭"/>
      <sheetName val="Ⅰ.골재집계 "/>
      <sheetName val="1차네트공정"/>
      <sheetName val="96노임기준"/>
      <sheetName val="보온 회사분"/>
      <sheetName val="RING WALL"/>
      <sheetName val="관로조서"/>
      <sheetName val="토적계산서(전체)"/>
      <sheetName val="종단유용(전체)"/>
      <sheetName val="data2"/>
      <sheetName val="수량산출서 갑지"/>
      <sheetName val="환경기계공정표 (3)"/>
      <sheetName val="깨기"/>
      <sheetName val="내역서적용집계표"/>
      <sheetName val="용역비내역-진짜"/>
      <sheetName val="공종단가"/>
      <sheetName val="산근(PE,300)"/>
      <sheetName val="특2호부관하천산근"/>
      <sheetName val="인건비"/>
      <sheetName val="빗물받이(910-510-410)"/>
      <sheetName val="주행"/>
      <sheetName val="송라터널총괄"/>
      <sheetName val="정_x0000__x0000__x0005_"/>
      <sheetName val="Electricity"/>
      <sheetName val="최적단면"/>
      <sheetName val="청구서 (별지)(3차분)"/>
      <sheetName val="기성내역서(전체,3차)"/>
      <sheetName val="자재일람"/>
      <sheetName val="COVER"/>
      <sheetName val="P.M 별"/>
      <sheetName val="전력"/>
      <sheetName val="woo(mac)"/>
      <sheetName val="설계예시"/>
      <sheetName val="화설내"/>
      <sheetName val="날개벽(TYPE1)"/>
      <sheetName val="우수공"/>
      <sheetName val="PKG"/>
      <sheetName val="본부소개"/>
      <sheetName val="기계원가계_xd800_"/>
      <sheetName val="Requirement(Work Crew)"/>
      <sheetName val="목표세부명세"/>
      <sheetName val="순공사비"/>
      <sheetName val="일_방수"/>
      <sheetName val="대상1"/>
      <sheetName val="배관배선 단가조사"/>
      <sheetName val="일위대가집계"/>
      <sheetName val="요약서"/>
      <sheetName val="단"/>
      <sheetName val="연결관산출조서"/>
      <sheetName val="내역서01"/>
      <sheetName val="3BL공동구 수량"/>
      <sheetName val="1공구원가계산서"/>
      <sheetName val="AHU집계"/>
      <sheetName val="공조기휀"/>
      <sheetName val="공조기"/>
      <sheetName val="왕십리방향"/>
      <sheetName val="현금"/>
      <sheetName val="지선량"/>
      <sheetName val="제출내역_(2)"/>
      <sheetName val="전차선로_물량표"/>
      <sheetName val="제직재"/>
      <sheetName val="설직재-1"/>
      <sheetName val="제-노임"/>
      <sheetName val="평균H"/>
      <sheetName val="신당동집계표"/>
      <sheetName val="전체내역서"/>
      <sheetName val="6.7.8.우물통"/>
      <sheetName val="마-2.전화"/>
      <sheetName val="구천"/>
      <sheetName val="와동수량"/>
      <sheetName val="T13(P68~72,78)"/>
      <sheetName val="신규일위대가"/>
      <sheetName val="C3"/>
      <sheetName val="포장복구집계"/>
      <sheetName val="Baby일_x0000__x0000__x0005_"/>
      <sheetName val="Baby일鄀谏Û"/>
      <sheetName val="Baby일닑⾸_x0005_"/>
      <sheetName val="_x005f_x0000__x005f_x000c__x005f_x0000__x005f_x000c__x0"/>
      <sheetName val="2.단면가정"/>
      <sheetName val="화산경계"/>
      <sheetName val="철근단면적"/>
      <sheetName val="전기일위대가"/>
      <sheetName val="수량산출표"/>
      <sheetName val="공사총원가계_x0000__x0000_"/>
      <sheetName val="공사총원가계芨-"/>
      <sheetName val="저리조양"/>
      <sheetName val="예산총괄표"/>
      <sheetName val="1TL종점(1)"/>
      <sheetName val="신고분기설정참고"/>
      <sheetName val="4.포장집계"/>
      <sheetName val="집계표(OPTION)"/>
      <sheetName val="우수"/>
      <sheetName val="SLAB"/>
      <sheetName val="공종"/>
      <sheetName val="외주비"/>
      <sheetName val="견적조건"/>
      <sheetName val="평가데이터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횡배수관"/>
      <sheetName val="TEST1"/>
      <sheetName val="산출2-기기동력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아파트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내역(한신APT)"/>
      <sheetName val="시운전연료"/>
      <sheetName val="날개벽수량표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30신설일위대가"/>
      <sheetName val="30집계표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BREAKDOWN"/>
      <sheetName val="SUMMARY "/>
      <sheetName val="SUMMARY  (2)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견적의뢰"/>
      <sheetName val="3. GROUNDING SYSTEM"/>
      <sheetName val="1.경관조명산출"/>
      <sheetName val="1.경관조명산출집계"/>
      <sheetName val="곡관산근원본"/>
      <sheetName val="진주방향"/>
      <sheetName val="설계서을"/>
      <sheetName val="DATA2000"/>
      <sheetName val="정"/>
      <sheetName val="산업_x0000__x0000__x0005_"/>
      <sheetName val="산출내역서"/>
      <sheetName val="간접재료비산출표-27-30"/>
      <sheetName val="01"/>
      <sheetName val="범례"/>
      <sheetName val="B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이형관중량"/>
      <sheetName val="산근(목록)"/>
      <sheetName val="경비"/>
      <sheetName val="건축집계"/>
      <sheetName val="기성내역"/>
      <sheetName val="1을"/>
      <sheetName val="노견단위수량"/>
      <sheetName val="유동표"/>
      <sheetName val="토공,철콘"/>
      <sheetName val="소운반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EQT-ESTN"/>
      <sheetName val="실행"/>
      <sheetName val="전정1"/>
      <sheetName val="품셈총괄표"/>
      <sheetName val="대운산출"/>
      <sheetName val="L형옹벽(key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원데이타"/>
      <sheetName val="ENE-CAL 1"/>
      <sheetName val="구조물총"/>
      <sheetName val="공사원가계산 "/>
      <sheetName val="전력간선내역"/>
      <sheetName val="간선수량1"/>
      <sheetName val="간선공량"/>
      <sheetName val="2F 회의실견적(5_14 일대)"/>
      <sheetName val="말뚝물량"/>
      <sheetName val="TABLE"/>
      <sheetName val="날개벽(좌,우=45도,75도)"/>
      <sheetName val="횡배수관설치현황"/>
      <sheetName val="노임,재료비"/>
      <sheetName val="주방"/>
      <sheetName val="이름정의"/>
      <sheetName val="세부내역(직접인건비)"/>
      <sheetName val="세부내역(직접경비)"/>
      <sheetName val="연봉제 전환의 건"/>
      <sheetName val="연봉제임금테이블"/>
      <sheetName val="투찰금액"/>
      <sheetName val="직재"/>
      <sheetName val="기계경비단가산출"/>
      <sheetName val="round"/>
      <sheetName val="count"/>
      <sheetName val="설계 갑지"/>
      <sheetName val="관급_File"/>
      <sheetName val="샘플표지"/>
      <sheetName val="별표 "/>
      <sheetName val="기성내역서표지"/>
      <sheetName val="산1~4"/>
      <sheetName val="기준액"/>
      <sheetName val="수목데이타 "/>
      <sheetName val="산1~6"/>
      <sheetName val="잡비계산"/>
      <sheetName val="기타기기"/>
      <sheetName val="품셈TABLE"/>
      <sheetName val="화전입력"/>
      <sheetName val="파일의이용"/>
      <sheetName val="정부노임"/>
      <sheetName val="경성자금"/>
      <sheetName val="sw1"/>
      <sheetName val="시설물기초"/>
      <sheetName val="기본단가표"/>
      <sheetName val="(C)원내역"/>
      <sheetName val="Front"/>
      <sheetName val="보차도경계석"/>
      <sheetName val="계약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 refreshError="1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>
        <row r="1">
          <cell r="C1" t="str">
            <v>F_CODE</v>
          </cell>
        </row>
      </sheetData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>
        <row r="1">
          <cell r="C1" t="str">
            <v>F_CODE</v>
          </cell>
        </row>
      </sheetData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>
        <row r="1">
          <cell r="C1" t="str">
            <v>F_CODE</v>
          </cell>
        </row>
      </sheetData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>
        <row r="1">
          <cell r="C1" t="str">
            <v>F_CODE</v>
          </cell>
        </row>
      </sheetData>
      <sheetData sheetId="1194"/>
      <sheetData sheetId="1195"/>
      <sheetData sheetId="1196"/>
      <sheetData sheetId="1197"/>
      <sheetData sheetId="1198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 refreshError="1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/>
      <sheetData sheetId="1456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/>
      <sheetData sheetId="1469"/>
      <sheetData sheetId="1470"/>
      <sheetData sheetId="147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 refreshError="1"/>
      <sheetData sheetId="1481" refreshError="1"/>
      <sheetData sheetId="1482" refreshError="1"/>
      <sheetData sheetId="1483" refreshError="1"/>
      <sheetData sheetId="1484"/>
      <sheetData sheetId="1485"/>
      <sheetData sheetId="1486"/>
      <sheetData sheetId="1487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/>
      <sheetData sheetId="1499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사유서(출)"/>
      <sheetName val="계약일반사항"/>
      <sheetName val="제경비요율"/>
      <sheetName val="ABUT수량-A1"/>
      <sheetName val="예가표"/>
      <sheetName val="내역"/>
      <sheetName val="한전납입금"/>
      <sheetName val="집계표"/>
      <sheetName val="도로구조공사비"/>
      <sheetName val="도로토공공사비"/>
      <sheetName val="여수토공사비"/>
      <sheetName val="VXXXXX"/>
      <sheetName val="실행철강하도"/>
      <sheetName val="약품설비"/>
      <sheetName val="사리부설"/>
      <sheetName val="자재견적 (대왕) (2)"/>
      <sheetName val="재료값"/>
      <sheetName val="내역서"/>
      <sheetName val="재료비"/>
      <sheetName val="노무비"/>
      <sheetName val="총괄표"/>
      <sheetName val="밸브설치"/>
      <sheetName val="공사비"/>
      <sheetName val="횡배수관집현황(2공구)"/>
      <sheetName val="전기"/>
      <sheetName val="철집"/>
      <sheetName val="CCTV내역서"/>
      <sheetName val="98NS-N"/>
      <sheetName val="산출근거"/>
      <sheetName val="공사비총괄표"/>
      <sheetName val="구조물철거타공정이월"/>
      <sheetName val="일위대가표"/>
      <sheetName val="남양내역"/>
      <sheetName val="산수배수"/>
      <sheetName val="조경일람"/>
      <sheetName val="unit"/>
      <sheetName val="전차선로 물량표"/>
      <sheetName val="단위가격 "/>
      <sheetName val="교각계산"/>
      <sheetName val="수토공단위당"/>
      <sheetName val="#REF"/>
      <sheetName val="결과조달"/>
      <sheetName val="매립"/>
      <sheetName val="98수문일위"/>
      <sheetName val="양수장내역"/>
      <sheetName val="양수장"/>
      <sheetName val="DATA"/>
      <sheetName val="MACRO(MCC)"/>
      <sheetName val="수량산출"/>
      <sheetName val="현장관리비 산출내역"/>
      <sheetName val="일위대가"/>
      <sheetName val="품셈(기초)"/>
      <sheetName val="NYS"/>
      <sheetName val="요율"/>
      <sheetName val="토적"/>
      <sheetName val="공내역"/>
      <sheetName val="내역표지"/>
      <sheetName val="PAD TR보호대기초"/>
      <sheetName val="가로등기초"/>
      <sheetName val="HANDHOLE(2)"/>
      <sheetName val="일위대가(계측기설치)"/>
      <sheetName val="부안일위"/>
      <sheetName val="1.동력공사"/>
      <sheetName val="일위대가(가설)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일위집계표"/>
      <sheetName val="참조"/>
      <sheetName val="공사비집계"/>
      <sheetName val="유림골조"/>
      <sheetName val="가설공사비"/>
      <sheetName val="입찰안"/>
      <sheetName val="찍기"/>
      <sheetName val="P-산#1-1(WOWA1)"/>
      <sheetName val="대치판정"/>
      <sheetName val="중기비"/>
      <sheetName val="설계"/>
      <sheetName val="1단계"/>
      <sheetName val="자재단가비교표"/>
      <sheetName val="본지점중"/>
      <sheetName val="Sheet1"/>
      <sheetName val="단면 (2)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설명"/>
      <sheetName val="시공여유율"/>
      <sheetName val="대비"/>
      <sheetName val="터파기및재료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금액내역서"/>
      <sheetName val="전기혼잡제경비(45)"/>
      <sheetName val="제출내역 (2)"/>
      <sheetName val="날개벽"/>
      <sheetName val="PIPE내역_FCN_"/>
      <sheetName val="배수내역"/>
      <sheetName val="일위_파일"/>
      <sheetName val="작업일보"/>
      <sheetName val="표준계약서"/>
      <sheetName val="본선 토공 분배표"/>
      <sheetName val="1.토공"/>
      <sheetName val="장비"/>
      <sheetName val="BID"/>
      <sheetName val="부하계산서"/>
      <sheetName val="부하(성남)"/>
      <sheetName val="하수급견적대비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사비예산서(토목분)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Sheet1 (2)"/>
      <sheetName val="년도별"/>
      <sheetName val="96보완계획7.12"/>
      <sheetName val="업무처리전"/>
      <sheetName val="조명시설"/>
      <sheetName val="건              축"/>
      <sheetName val="기기리스트"/>
      <sheetName val="전선 및 전선관"/>
      <sheetName val="DATE"/>
      <sheetName val="약품공급2"/>
      <sheetName val="일위"/>
      <sheetName val="CAT_5"/>
      <sheetName val="Y-WORK"/>
      <sheetName val="가공비"/>
      <sheetName val="1호맨홀토공"/>
      <sheetName val="날개벽(시점좌측)"/>
      <sheetName val="갑지"/>
      <sheetName val="설계조건"/>
      <sheetName val="안정계산"/>
      <sheetName val="단면검토"/>
      <sheetName val="관급수량총"/>
      <sheetName val="총괄내역서"/>
      <sheetName val="원가계산서(집계)"/>
      <sheetName val="석탄2.3물량"/>
      <sheetName val="수문일위(2012)"/>
      <sheetName val="공장유"/>
      <sheetName val="계화총괄"/>
      <sheetName val="계화배수(3대)"/>
      <sheetName val="여과지동"/>
      <sheetName val="현산지구200420"/>
      <sheetName val="문학간접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조건표"/>
      <sheetName val="천방교접속"/>
      <sheetName val="견적대비"/>
      <sheetName val="변경집계표"/>
      <sheetName val="설계내역서"/>
      <sheetName val="INPUT"/>
      <sheetName val="SG"/>
      <sheetName val="입상내역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장문교(대전)"/>
      <sheetName val="주재료비"/>
      <sheetName val="샌딩 에폭시 도장"/>
      <sheetName val="스텐문틀설치"/>
      <sheetName val="일반문틀 설치"/>
      <sheetName val="3도로"/>
      <sheetName val="차액보증"/>
      <sheetName val="기계경비일람"/>
      <sheetName val="충돌 내용"/>
      <sheetName val="6PILE  (돌출)"/>
      <sheetName val="반중력식옹벽"/>
      <sheetName val="당초명세(평)"/>
      <sheetName val="계산근거"/>
      <sheetName val="건축"/>
      <sheetName val="건축-물가변동"/>
      <sheetName val="주beam"/>
      <sheetName val="1.설계조건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8.PILE  (돌출)"/>
      <sheetName val="수량이동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내역서1"/>
      <sheetName val="설치중량_"/>
      <sheetName val="수문일위_"/>
      <sheetName val="자재견적_(대왕)_(2)"/>
      <sheetName val="공문"/>
      <sheetName val="지장물C"/>
      <sheetName val="M-EQPT-Z"/>
      <sheetName val="청하배수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상 부"/>
      <sheetName val="유입량"/>
      <sheetName val=" 냉각수펌프"/>
      <sheetName val="직원유류수불현황"/>
      <sheetName val="GI-LIST"/>
      <sheetName val="설계명세서"/>
      <sheetName val="예산명세서"/>
      <sheetName val="자료입력"/>
      <sheetName val="200"/>
      <sheetName val="안정검토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단가일람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경비2내역"/>
      <sheetName val="COPING-1"/>
      <sheetName val="역T형교대-2수량"/>
      <sheetName val="공사비내역서"/>
      <sheetName val="산근터빈"/>
      <sheetName val="D-623D"/>
      <sheetName val="국내"/>
      <sheetName val="1NYS(당)"/>
      <sheetName val="원가계산서"/>
      <sheetName val="3.공통공사대비"/>
      <sheetName val="공통"/>
      <sheetName val="견적"/>
      <sheetName val="수지예산서(세부) (2)"/>
      <sheetName val="MOTOR"/>
      <sheetName val="A(Rev.3)"/>
      <sheetName val="Macro"/>
      <sheetName val="Taux"/>
      <sheetName val="입력시트"/>
      <sheetName val="3.하중산정4.지지력"/>
      <sheetName val="계화배수"/>
      <sheetName val="총괄내역"/>
      <sheetName val="제진기"/>
      <sheetName val="각형맨홀"/>
      <sheetName val="Sheet4"/>
      <sheetName val="준검 내역서"/>
      <sheetName val="strut type"/>
      <sheetName val="DATA1"/>
      <sheetName val="부표총괄"/>
      <sheetName val="간접비"/>
      <sheetName val="단위수량"/>
      <sheetName val="SHL"/>
      <sheetName val="Macro2"/>
      <sheetName val="새공통"/>
      <sheetName val="화해(함평)"/>
      <sheetName val="화해(장성)"/>
      <sheetName val="인부신상자료"/>
      <sheetName val="BLOCK(1)"/>
      <sheetName val="위치조서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Total"/>
      <sheetName val="자재일위(경)"/>
      <sheetName val="수로단위수량"/>
      <sheetName val="이설도로유용토"/>
      <sheetName val="갑지(추정)"/>
      <sheetName val="제수변수량"/>
      <sheetName val="국공유지및사유지"/>
      <sheetName val="공사비증감"/>
      <sheetName val="포장물량집계"/>
      <sheetName val="수문보고"/>
      <sheetName val="b_balju_cho"/>
      <sheetName val="투찰"/>
      <sheetName val="노무비계"/>
      <sheetName val="제출내역_(2)"/>
      <sheetName val="전차선로_물량표"/>
      <sheetName val=""/>
      <sheetName val="3.하중산정枵⿯_x0000__x0000_肨"/>
      <sheetName val="손익분석"/>
      <sheetName val="1.설계기준"/>
      <sheetName val="NAI"/>
      <sheetName val="플랜트 설치"/>
      <sheetName val="교량하부공"/>
      <sheetName val="교대(A1)"/>
      <sheetName val="TOTAL3"/>
      <sheetName val="간접비총계"/>
      <sheetName val="부안변전"/>
      <sheetName val="연면적(평)단가"/>
      <sheetName val="구의33고"/>
      <sheetName val="공통부대비"/>
      <sheetName val="Macro1"/>
      <sheetName val="아울렛박스"/>
      <sheetName val="BSD (2)"/>
      <sheetName val="일반부표"/>
      <sheetName val="IW-LIST"/>
      <sheetName val="tggwan(mac)"/>
      <sheetName val="A1"/>
      <sheetName val="다곡2교"/>
      <sheetName val="착공내역서"/>
      <sheetName val="견적대비표"/>
      <sheetName val="집계표(육상)"/>
      <sheetName val="집수정(600-700)"/>
      <sheetName val="신표지1"/>
      <sheetName val="입출재고현황 (2)"/>
      <sheetName val="경상비"/>
      <sheetName val="입력값"/>
      <sheetName val="설계기준 및 하중계산"/>
      <sheetName val="DHEQSUPT"/>
      <sheetName val="차집관로, 중계펌프장"/>
      <sheetName val="중계펌프장-건축"/>
      <sheetName val="중계펌프장-사급자재대"/>
      <sheetName val="JUCK"/>
      <sheetName val="연결관암거"/>
      <sheetName val="Sheet3"/>
      <sheetName val="T13(P68~72,78)"/>
      <sheetName val="신규일위대가"/>
      <sheetName val="C3"/>
      <sheetName val="1차네트공정"/>
      <sheetName val="PIPE내역(FCN)"/>
      <sheetName val="집계"/>
      <sheetName val="CC16-내역서"/>
      <sheetName val="진로도급"/>
      <sheetName val="백호우계수"/>
      <sheetName val="S0"/>
      <sheetName val="옹벽수량집계"/>
      <sheetName val="포장복구집계"/>
      <sheetName val="단면설계"/>
      <sheetName val="DATA-UPS"/>
      <sheetName val="단위가격"/>
      <sheetName val="맨홀수량산출"/>
      <sheetName val="실행예산(97.12.17)"/>
      <sheetName val="TOWER 12TON"/>
      <sheetName val="TOWER 10TON"/>
      <sheetName val="단가보완"/>
      <sheetName val="000000"/>
      <sheetName val="포장공위치조서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입력단가"/>
      <sheetName val="시행후면적"/>
      <sheetName val="수지예산"/>
      <sheetName val="최적단면"/>
      <sheetName val="S.중기사용료"/>
      <sheetName val="입력란"/>
      <sheetName val="97노임단가"/>
      <sheetName val="cal"/>
      <sheetName val="Eq. Mobilization"/>
      <sheetName val="PI"/>
      <sheetName val="계수시트"/>
      <sheetName val="용수간선"/>
      <sheetName val="CTEMCOST"/>
      <sheetName val="대로근거"/>
      <sheetName val="중로근거"/>
      <sheetName val="ESC(K치)"/>
      <sheetName val="대림경상68억"/>
      <sheetName val="N賃率-職"/>
      <sheetName val="산근(PE,300)"/>
      <sheetName val="특2호부관하천산근"/>
      <sheetName val="토사(PE)"/>
      <sheetName val="말뚝지지력산정"/>
      <sheetName val="세골재  T2 변경 현황"/>
      <sheetName val="9GNG운반"/>
      <sheetName val="U-TYPE(1)"/>
      <sheetName val="FOOTING단면력"/>
      <sheetName val="골조시행"/>
      <sheetName val="소산진입"/>
      <sheetName val="빗물받이(910-510-410)"/>
      <sheetName val="날개벽(TYPE1)"/>
      <sheetName val="저리조양"/>
      <sheetName val="DT"/>
      <sheetName val="롤러"/>
      <sheetName val="BH"/>
      <sheetName val="펌프차타설"/>
      <sheetName val="전정1"/>
      <sheetName val="도근좌표"/>
      <sheetName val="케이슨Type-A(제원)"/>
      <sheetName val="호안블럭단가"/>
      <sheetName val="바닥판"/>
      <sheetName val="1062-X방향 "/>
      <sheetName val="송라터널총괄"/>
      <sheetName val="B.O.M"/>
      <sheetName val="데리네이타현황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Macro(전선)"/>
      <sheetName val="총집계표"/>
      <sheetName val="LRT Style BOQ"/>
      <sheetName val="3.바닥판설계"/>
      <sheetName val="토적계산서(전체)"/>
      <sheetName val="종단유용(전체)"/>
      <sheetName val="data2"/>
      <sheetName val="수량산출서 갑지"/>
      <sheetName val="96노임기준"/>
      <sheetName val="보온 회사분"/>
      <sheetName val="RING WALL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MODELING"/>
      <sheetName val="공종단가"/>
      <sheetName val="관로조서"/>
      <sheetName val="3.공통공사_x0000__x0000_"/>
      <sheetName val="1.레미콘집계"/>
      <sheetName val="2.아스콘집계"/>
      <sheetName val="3.보도집계"/>
      <sheetName val="4.보차도경계석및 도로경계블럭"/>
      <sheetName val="Ⅰ.골재집계 "/>
      <sheetName val="대부예산서"/>
      <sheetName val="사업수지"/>
      <sheetName val="PKG"/>
      <sheetName val="본부소개"/>
      <sheetName val="정_x0000__x0000__x0005_"/>
      <sheetName val="Electricity"/>
      <sheetName val="48일위(기존)"/>
      <sheetName val="총괄집계표"/>
      <sheetName val="list"/>
      <sheetName val="청구서 (별지)(3차분)"/>
      <sheetName val="기성내역서(전체,3차)"/>
      <sheetName val="자재일람"/>
      <sheetName val="COVER"/>
      <sheetName val="P.M 별"/>
      <sheetName val="전력"/>
      <sheetName val="woo(mac)"/>
      <sheetName val="설계예시"/>
      <sheetName val="화설내"/>
      <sheetName val="정부노임단가"/>
      <sheetName val="DANGA"/>
      <sheetName val="우수공"/>
      <sheetName val="인건비"/>
      <sheetName val="배관배선 단가조사"/>
      <sheetName val="일위대가집계"/>
      <sheetName val="사  업  비  수  지  예  산  서"/>
      <sheetName val="기계원가계_xd800_"/>
      <sheetName val="자료"/>
      <sheetName val="무근깨기"/>
      <sheetName val="공사총원가계多⾊"/>
      <sheetName val="공구원가계산"/>
      <sheetName val="연결관산출조서"/>
      <sheetName val="왕십리방향"/>
      <sheetName val="집계표(OPTION)"/>
      <sheetName val="평균H"/>
      <sheetName val="우수"/>
      <sheetName val="4.포장집계"/>
      <sheetName val="건축내역(안동)"/>
      <sheetName val="건축내역서"/>
      <sheetName val="설비내역서"/>
      <sheetName val="전기내역서"/>
      <sheetName val="일위대가-1"/>
      <sheetName val="가락화장을지"/>
      <sheetName val="I一般比"/>
      <sheetName val="다곡땭⾘"/>
      <sheetName val="신고분기설정참고"/>
      <sheetName val="TARGE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YES-T"/>
      <sheetName val="데이타"/>
      <sheetName val="식재인부"/>
      <sheetName val="관리비"/>
      <sheetName val="(A)내역서"/>
      <sheetName val="내역서01"/>
      <sheetName val="3BL공동구 수량"/>
      <sheetName val="1공구원가계산서"/>
      <sheetName val="AHU집계"/>
      <sheetName val="공조기휀"/>
      <sheetName val="공조기"/>
      <sheetName val="아이콘"/>
      <sheetName val="B"/>
      <sheetName val="지선량"/>
      <sheetName val="곡관산근원본"/>
      <sheetName val="시설물일위"/>
      <sheetName val="견"/>
      <sheetName val="전체내역서"/>
      <sheetName val="신당동집계표"/>
      <sheetName val="목표세부명세"/>
      <sheetName val="마-2.전화"/>
      <sheetName val="구천"/>
      <sheetName val="자재 집계표"/>
      <sheetName val="가시설(TYPE-A)"/>
      <sheetName val="1호맨홀가감수량"/>
      <sheetName val="1호맨홀수량산출"/>
      <sheetName val="예산총괄표"/>
      <sheetName val="주행"/>
      <sheetName val="건축(공종별내역서)"/>
      <sheetName val="제잡비집계"/>
      <sheetName val="내역(총)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2.단면가정"/>
      <sheetName val="6.7.8.우물통"/>
      <sheetName val="Requirement(Work Crew)"/>
      <sheetName val="순공사비"/>
      <sheetName val="일_방수"/>
      <sheetName val="대상1"/>
      <sheetName val="요약서"/>
      <sheetName val="단"/>
      <sheetName val="SLAB"/>
      <sheetName val="공종"/>
      <sheetName val="외주비"/>
      <sheetName val="현금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견적조건"/>
      <sheetName val="날개벽수량표"/>
      <sheetName val="와동수량"/>
      <sheetName val="입력정보"/>
      <sheetName val="철근단면적"/>
      <sheetName val="전기일위대가"/>
      <sheetName val="수량산출표"/>
      <sheetName val="1TL종점(1)"/>
      <sheetName val="공사비명세서"/>
      <sheetName val="2000시행총괄"/>
      <sheetName val="화산경계"/>
      <sheetName val="ENE-CAL 1"/>
      <sheetName val="제직재"/>
      <sheetName val="설직재-1"/>
      <sheetName val="제-노임"/>
      <sheetName val="Baby일_x0000__x0000__x0005_"/>
      <sheetName val="Baby일鄀谏Û"/>
      <sheetName val="Baby일닑⾸_x0005_"/>
      <sheetName val="평가데이터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횡배수관"/>
      <sheetName val="TEST1"/>
      <sheetName val="산출2-기기동력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30신설일위대가"/>
      <sheetName val="30집계표"/>
      <sheetName val="설계서을"/>
      <sheetName val="노견단위수량"/>
      <sheetName val="노임,재료비"/>
      <sheetName val="횡배수관설치현황"/>
      <sheetName val="I.설계조건"/>
      <sheetName val="잔여세부내역"/>
      <sheetName val="기초자료"/>
      <sheetName val="철골"/>
      <sheetName val="마감산출"/>
      <sheetName val="기계공사"/>
      <sheetName val="범례"/>
      <sheetName val="1.설_x0000__x0000__x0005_"/>
      <sheetName val="1.설_x0000__x0000_Ā"/>
      <sheetName val="1.설壆⿜_x0000_"/>
      <sheetName val="직재"/>
      <sheetName val="견적서갑지연속"/>
      <sheetName val="MAT"/>
      <sheetName val="용산1(해보)"/>
      <sheetName val="산출내역서"/>
      <sheetName val="간접재료비산출표-27-30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산업_x0000__x0000__x0005_"/>
      <sheetName val="시운전연료"/>
      <sheetName val="01"/>
      <sheetName val="견적의뢰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이토변실(A3-LINE)"/>
      <sheetName val="이형관중량"/>
      <sheetName val="산근(목록)"/>
      <sheetName val="경비"/>
      <sheetName val="정"/>
      <sheetName val="DATA2000"/>
      <sheetName val="토공,철콘"/>
      <sheetName val="기성내역"/>
      <sheetName val="건축집계"/>
      <sheetName val="2"/>
      <sheetName val="1을"/>
      <sheetName val="소운반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_x005f_x0000__x005f_x000c__x005f_x0000__x005f_x000c__x0"/>
      <sheetName val="40총괄"/>
      <sheetName val="40집계"/>
      <sheetName val="유동표"/>
      <sheetName val="펌프장토공수량산출"/>
      <sheetName val="woo_mac_"/>
      <sheetName val="예정_3_"/>
      <sheetName val="동원_3_"/>
      <sheetName val="L형옹벽(key)"/>
      <sheetName val="진주방향"/>
      <sheetName val="EQT-ESTN"/>
      <sheetName val="공사총원가계_x0000__x0000_"/>
      <sheetName val="공사총원가계芨-"/>
      <sheetName val="인건-측정"/>
      <sheetName val="정산내역서"/>
      <sheetName val="표준건축비"/>
      <sheetName val="수량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변경내역대비표(2)"/>
      <sheetName val="경산"/>
      <sheetName val="실행"/>
      <sheetName val="간접"/>
      <sheetName val="일위대가(건축)"/>
      <sheetName val="조도계산"/>
      <sheetName val="세목전체"/>
      <sheetName val="산출내역_x0000__x0000_Ԁ_x0000_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내역(한신APT)"/>
      <sheetName val="대가수량"/>
      <sheetName val="흄관헐기(원본)"/>
      <sheetName val="금융비용"/>
      <sheetName val="MAT_N048"/>
      <sheetName val="토적계산"/>
      <sheetName val="유천배수장"/>
      <sheetName val="토적1"/>
      <sheetName val="해전배수"/>
      <sheetName val="유효성검사"/>
      <sheetName val="1.(5억 미만)원가계산서(지급) "/>
      <sheetName val="석탄2ဴ_x0000_倀ﰨ"/>
      <sheetName val="석탄2쎕々/_x0000_"/>
      <sheetName val="제진헾"/>
      <sheetName val="재료_x0000__x0000_Ԁ_x0000_"/>
      <sheetName val="bm(CIcable)"/>
      <sheetName val="로우프"/>
      <sheetName val="데이터입력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옹벽"/>
      <sheetName val="중간부"/>
      <sheetName val="총내"/>
      <sheetName val="아수배전(1회)"/>
      <sheetName val="예정(3)"/>
      <sheetName val="동원(3)"/>
      <sheetName val="아파트"/>
      <sheetName val="strutႼ_x0000_쀀⫿쌄"/>
      <sheetName val="화전내"/>
      <sheetName val="총집계"/>
      <sheetName val="FACTOR"/>
      <sheetName val="공종별내역서"/>
      <sheetName val="1.공사원가"/>
      <sheetName val="감액총괄표"/>
      <sheetName val="GAS"/>
      <sheetName val="수안보-MBR1"/>
      <sheetName val="D+W"/>
      <sheetName val="KL THÉP MÓNG,DẦM, SÀN, CỘT B2"/>
      <sheetName val="THKLTT THÉP B2"/>
      <sheetName val="Tra_bang"/>
      <sheetName val="CHITIET VL-NC-TT -1p"/>
      <sheetName val="[내역.XLS]A__MSOffice_Excel_wor_2"/>
      <sheetName val="Baby嚸×닑『"/>
      <sheetName val="[내역.XLS]A__MSOffice_Excel_wor_3"/>
      <sheetName val="[내역.XLS]A__MSOffice_Excel_wor_4"/>
      <sheetName val="[내역.XLS]A__MSOffice_Excel_wor_5"/>
      <sheetName val="[내역.XLS]A__MSOffice_Excel_wor_6"/>
      <sheetName val="[내역.XLS]A__MSOffice_Excel_wor_7"/>
      <sheetName val="?_x000c_?_x000c_??耀僵䅛????_x0001_???‎ӥ_x001b_?_x000c_?_x000c_??"/>
      <sheetName val="?_x000c_?_x000c_??렀హ䆍????_x0001_???2?????_x001c_?_x000c_?"/>
      <sheetName val="새공·"/>
      <sheetName val="설산1.나"/>
      <sheetName val="본사S"/>
      <sheetName val="복통공Á_x0000_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[내역.XLS]A__MSOffice_Excel_wo_21"/>
      <sheetName val="計算条件"/>
      <sheetName val="SITE-E"/>
      <sheetName val="Cao độ"/>
      <sheetName val="gvl"/>
      <sheetName val="chitiet"/>
      <sheetName val="NEW-PANEL"/>
      <sheetName val="MTL(AG)"/>
      <sheetName val="MTL$-INTER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품셈총괄표"/>
      <sheetName val="사유"/>
      <sheetName val="증감내역"/>
      <sheetName val="99노임"/>
      <sheetName val="산출서"/>
      <sheetName val="증설시공분"/>
      <sheetName val="교대(A1-A2)"/>
      <sheetName val="[내역.XLS]A__MSOffice_Excel_wor_9"/>
      <sheetName val="[내역.XLS]A__MSOffice_Excel_wor_8"/>
      <sheetName val="ASCEandUBC"/>
      <sheetName val="2000양배"/>
      <sheetName val="원데이타"/>
      <sheetName val="여주,이천(명세)"/>
      <sheetName val="Rekap Addendum"/>
      <sheetName val="Har-mat"/>
      <sheetName val="금융"/>
      <sheetName val="주현(해보)"/>
      <sheetName val="3.하중산정枵⿯"/>
      <sheetName val="석탄2ဴ"/>
      <sheetName val="[내역.XLS]A__MSOffice_Excel_wo_13"/>
      <sheetName val="[내역.XLS]A__MSOffice_Excel_wo_10"/>
      <sheetName val="[내역.XLS]A__MSOffice_Excel_wo_11"/>
      <sheetName val="[내역.XLS]A__MSOffice_Excel_wo_12"/>
      <sheetName val="[내역.XLS]A__MSOffice_Excel_wo_16"/>
      <sheetName val="[내역.XLS]A__MSOffice_Excel_wo_14"/>
      <sheetName val="[내역.XLS]A__MSOffice_Excel_wo_15"/>
      <sheetName val="[내역.XLS]A__MSOffice_Excel_wo_17"/>
      <sheetName val="[내역.XLS]A__MSOffice_Excel_wo_19"/>
      <sheetName val="본체"/>
      <sheetName val="산출내역"/>
      <sheetName val="[내역.XLS]A__MSOffice_Excel_wo_18"/>
      <sheetName val="[내역.XLS]A__MSOffice_Excel_wo_20"/>
      <sheetName val="지장물_x0000__x0000_堀"/>
      <sheetName val="중기일위대가"/>
      <sheetName val="유입_x0000_"/>
      <sheetName val="집행예산"/>
      <sheetName val="2_x0000__x0000__x0005_"/>
      <sheetName val="3.하중산정4_x0000__x0000__x0005__x0000_"/>
      <sheetName val="토적계산서"/>
      <sheetName val="내역서(전체)(횡)"/>
      <sheetName val="배선DATA"/>
      <sheetName val="개거산출내역"/>
      <sheetName val="화해(장︀跕"/>
      <sheetName val="단가표"/>
      <sheetName val="교대"/>
      <sheetName val="1공구8.개쌃"/>
      <sheetName val="단가조_x0000_"/>
      <sheetName val="입력0_x0000_"/>
      <sheetName val="2Ვ쭻"/>
      <sheetName val="수로교깨기"/>
      <sheetName val="깨기 총괄"/>
      <sheetName val="옹벽식측구단위"/>
      <sheetName val="JUCKEY_x0000_"/>
      <sheetName val="하수처리장-토_x0002__x0004__x0004_"/>
      <sheetName val="ఀ᠀갇_x0001__x0000_"/>
      <sheetName val="7.PILE  (돌출)"/>
      <sheetName val="통합"/>
      <sheetName val="106C0300"/>
      <sheetName val="착공내_x0000__x0000_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자재(원원+원대)"/>
      <sheetName val="종배수관"/>
      <sheetName val="부표怀_x0010_"/>
      <sheetName val="L형옹벽측구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[내역.XLS]A__MSOffice_Excel_wo_22"/>
      <sheetName val="TOTAL_BOQ"/>
      <sheetName val="J直材4"/>
      <sheetName val="기초목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부서별(배부후)_계획"/>
      <sheetName val="역T형(H=6.0) (2)"/>
      <sheetName val="상하차비용(기계상차)"/>
      <sheetName val="수간보호"/>
      <sheetName val="운반비"/>
      <sheetName val="공통가설"/>
      <sheetName val="신_x0000__x0000_Ԁ"/>
      <sheetName val="제경_x0000_"/>
      <sheetName val="49Ø_x0000_"/>
      <sheetName val="내역갑지"/>
      <sheetName val="증감표"/>
      <sheetName val="원가계산서(증감)"/>
      <sheetName val="원가계산서 (변경)"/>
      <sheetName val="내역서(변경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SORCE1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Macro(차단기)"/>
      <sheetName val="Sensitivity"/>
      <sheetName val="설계기준"/>
      <sheetName val="내역1"/>
      <sheetName val="[내역.XLS]석탄2쎕々/_x0000_"/>
      <sheetName val="예산변경사항"/>
      <sheetName val="총투입계"/>
      <sheetName val="Hauptdaten"/>
      <sheetName val="Supplement2"/>
      <sheetName val="DATA(내업)"/>
      <sheetName val="하수처리_x0000__x0000_Ԁ_x0000_"/>
      <sheetName val="차선도색(1)"/>
      <sheetName val="설계단Ä"/>
      <sheetName val="주입재산출조서"/>
      <sheetName val="INSTR"/>
      <sheetName val="FB25JN"/>
      <sheetName val="1.설Ꙩօ됨"/>
      <sheetName val="COPk_x0000__x0000__x0001_Ԁ"/>
      <sheetName val="[내역.XLS]A__MSOffice_Excel_wo_28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적용단가"/>
      <sheetName val="1.CB"/>
      <sheetName val="thao-go"/>
      <sheetName val="단위세대물량"/>
      <sheetName val="설계단®"/>
      <sheetName val="입찰결과보고"/>
      <sheetName val="전체도_x0000_"/>
      <sheetName val="모니터링"/>
      <sheetName val="[내역.XLS]A__MSOffice_Excel_wo_47"/>
      <sheetName val="[내역.XLS]A__MSOffice_Excel_wo_29"/>
      <sheetName val="[내역.XLS]A__MSOffice_Excel_wo_31"/>
      <sheetName val="[내역.XLS]A__MSOffice_Excel_wo_30"/>
      <sheetName val="[내역.XLS]A__MSOffice_Excel_wo_35"/>
      <sheetName val="[내역.XLS]A__MSOffice_Excel_wo_32"/>
      <sheetName val="[내역.XLS]A__MSOffice_Excel_wo_33"/>
      <sheetName val="[내역.XLS]A__MSOffice_Excel_wo_34"/>
      <sheetName val="[내역.XLS]A__MSOffice_Excel_wo_36"/>
      <sheetName val="[내역.XLS]A__MSOffice_Excel_wo_37"/>
      <sheetName val="[내역.XLS]A__MSOffice_Excel_wo_46"/>
      <sheetName val="[내역.XLS]A__MSOffice_Excel_wo_38"/>
      <sheetName val="[내역.XLS]A__MSOffice_Excel_wo_39"/>
      <sheetName val="[내역.XLS]A__MSOffice_Excel_wo_40"/>
      <sheetName val="[내역.XLS]A__MSOffice_Excel_wo_41"/>
      <sheetName val="[내역.XLS]A__MSOffice_Excel_wo_42"/>
      <sheetName val="[내역.XLS]A__MSOffice_Excel_wo_43"/>
      <sheetName val="[내역.XLS]A__MSOffice_Excel_wo_44"/>
      <sheetName val="[내역.XLS]A__MSOffice_Excel_wo_45"/>
      <sheetName val="하도급대비"/>
      <sheetName val="맨홀펌프장 수량집계표(Φ1500)"/>
      <sheetName val="재료"/>
      <sheetName val="방지책개소별명세"/>
      <sheetName val="당진1,2호기전선관설치및접지4차공사내역서-을지"/>
      <sheetName val="단가결정"/>
      <sheetName val="본사공가현황"/>
      <sheetName val="원가계산서(변경)"/>
      <sheetName val="식재일위"/>
      <sheetName val="기계설비"/>
      <sheetName val="저"/>
      <sheetName val="1SGATE97"/>
      <sheetName val="집수정"/>
      <sheetName val="제비율"/>
      <sheetName val="일위대가목록"/>
      <sheetName val="화재 탐지 설비"/>
      <sheetName val="방음벽기초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Sheet17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입력DATA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방배동내역(리라)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cable-data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3련_BOX"/>
      <sheetName val="INPUT_DATA"/>
      <sheetName val="TRE_TABLE"/>
      <sheetName val="금긋기_및_절단"/>
      <sheetName val="3BL공동구_수량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설비원가"/>
      <sheetName val="안산기계장치"/>
      <sheetName val="부대공Ⅱ"/>
      <sheetName val="[내역.XLS]A__MSOffice_Excel_wo_51"/>
      <sheetName val="[내역.XLS]A__MSOffice_Excel_wo_49"/>
      <sheetName val="[내역.XLS]A__MSOffice_Excel_wo_48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o_50"/>
      <sheetName val="[내역.XLS]A__MSOffice_Excel_wo_52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56"/>
      <sheetName val="[내역.XLS]A__MSOffice_Excel_wo_53"/>
      <sheetName val="[내역.XLS]A__MSOffice_Excel_wo_55"/>
      <sheetName val="[내역.XLS]A__MSOffice_Excel_wo_54"/>
      <sheetName val="BM"/>
      <sheetName val="[내역.XLS]A__MSOffice_Excel_wo_57"/>
      <sheetName val="[내역.XLS]A__MSOffice_Excel_wo_58"/>
      <sheetName val="간접비총_x0000_"/>
      <sheetName val="Medagama"/>
      <sheetName val="[내역.XLS]A__MSOffice_Excel_wo_60"/>
      <sheetName val="BQMPALOC"/>
      <sheetName val="[내역.XLS]A__MSOffice_Excel_wo_61"/>
      <sheetName val="[내역.XLS]A__MSOffice_Excel_wo_62"/>
      <sheetName val="구조물공수량집계표 (2)"/>
      <sheetName val="마감사양"/>
      <sheetName val="관보호공조서"/>
      <sheetName val="관급턠ʦ"/>
      <sheetName val="관급턠˧"/>
      <sheetName val="가颌亸"/>
      <sheetName val="석탄2_x0000__x0000_Ԁ_x0000_"/>
      <sheetName val="중기(목록)"/>
      <sheetName val="변경현황"/>
      <sheetName val="[내역.XLS]A__MSOffice_Excel_wo_63"/>
      <sheetName val="[내역.XLS]A__MSOffice_Excel_wo_64"/>
      <sheetName val="[내역.XLS]A__MSOffice_Excel_wo_65"/>
      <sheetName val="4)유동표"/>
      <sheetName val="연장조서"/>
      <sheetName val="산근"/>
      <sheetName val="[내역.XLS]A__MSOffice_Excel_w_119"/>
      <sheetName val="냉연집ç"/>
      <sheetName val="[내역.XLS]A__MSOffice_Excel_w_117"/>
      <sheetName val="[내역.XLS]A__MSOffice_Excel_wo_82"/>
      <sheetName val="[내역.XLS]A__MSOffice_Excel_wo_68"/>
      <sheetName val="[내역.XLS]A__MSOffice_Excel_wo_66"/>
      <sheetName val="[내역.XLS]A__MSOffice_Excel_wo_67"/>
      <sheetName val="[내역.XLS]A__MSOffice_Excel_wo_69"/>
      <sheetName val="[내역.XLS]A__MSOffice_Excel_wo_70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8"/>
      <sheetName val="[내역.XLS]A__MSOffice_Excel_w_120"/>
      <sheetName val="[내역.XLS]A__MSOffice_Excel_w_121"/>
      <sheetName val="[내역.XLS]A__MSOffice_Excel_w_122"/>
      <sheetName val="아파트 기성내역서"/>
      <sheetName val="[내역.XLS]A__MSOffice_Excel_w_125"/>
      <sheetName val="[내역.XLS]A__MSOffice_Excel_w_123"/>
      <sheetName val="[내역.XLS]A__MSOffice_Excel_w_124"/>
      <sheetName val="[내역.XLS]A__MSOffice_Excel_w_126"/>
      <sheetName val="1. 설계조건 2.단면가정 3. 하중계산"/>
      <sheetName val="DATA 입력란"/>
      <sheetName val="부대공사총괄"/>
      <sheetName val="건축공사집계표"/>
      <sheetName val="현장경비"/>
      <sheetName val="방배동내역 (총괄)"/>
      <sheetName val="[내역.XLS]A__MSOffice_Excel_w_127"/>
      <sheetName val="[내역.XLS]A__MSOffice_Excel_w_128"/>
      <sheetName val="DESIGN CRITERIA"/>
      <sheetName val="아스팔트 포장총괄집계표"/>
      <sheetName val="[내역.XLS]A__MSOffice_Excel_w_129"/>
      <sheetName val="[내역.XLS]A__MSOffice_Excel_w_130"/>
      <sheetName val="건축집계표이수"/>
      <sheetName val="건축집계합계"/>
      <sheetName val="당정동경상이수"/>
      <sheetName val="당정동공통이수"/>
      <sheetName val="단면"/>
      <sheetName val="[내역.XLS]A__MSOffice_Excel_w_131"/>
      <sheetName val="[내역.XLS]A__MSOffice_Excel_w_135"/>
      <sheetName val="[내역.XLS]A__MSOffice_Excel_w_133"/>
      <sheetName val="[내역.XLS]A__MSOffice_Excel_w_132"/>
      <sheetName val="[내역.XLS]A__MSOffice_Excel_w_134"/>
      <sheetName val="[내역.XLS]A__MSOffice_Excel_w_140"/>
      <sheetName val="[내역.XLS]A__MSOffice_Excel_w_136"/>
      <sheetName val="[내역.XLS]A__MSOffice_Excel_w_138"/>
      <sheetName val="[내역.XLS]A__MSOffice_Excel_w_137"/>
      <sheetName val="[내역.XLS]A__MSOffice_Excel_w_139"/>
      <sheetName val="[내역.XLS]A__MSOffice_Excel_w_141"/>
      <sheetName val="토공수량집계"/>
      <sheetName val="[내역.XLS]A__MSOffice_Excel_w_142"/>
      <sheetName val="정리내역"/>
      <sheetName val="J형측구단위수량"/>
      <sheetName val="[내역.XLS]A__MSOffice_Excel_w_143"/>
      <sheetName val="기준정보"/>
      <sheetName val="가⣐鳋"/>
      <sheetName val="한일양산"/>
      <sheetName val="[내역.XLS]A__MSOffice_Excel_w_146"/>
      <sheetName val="[내역.XLS]A__MSOffice_Excel_w_144"/>
      <sheetName val="[내역.XLS]A__MSOffice_Excel_w_145"/>
      <sheetName val="[내역.XLS]A__MSOffice_Excel_w_163"/>
      <sheetName val="[내역.XLS]A__MSOffice_Excel_w_147"/>
      <sheetName val="부표_x0014_䠀"/>
      <sheetName val="[내역.XLS]A__MSOffice_Excel_w_150"/>
      <sheetName val="[내역.XLS]A__MSOffice_Excel_w_148"/>
      <sheetName val="조ﱍ"/>
      <sheetName val=" 상부공통집계(총괄)"/>
      <sheetName val="유림콘도"/>
      <sheetName val="[내역.XLS]A__MSOffice_Excel_w_149"/>
      <sheetName val="[내역.XLS]A__MSOffice_Excel_w_151"/>
      <sheetName val="[내역.XLS]A__MSOffice_Excel_w_152"/>
      <sheetName val="[내역.XLS]A__MSOffice_Excel_w_154"/>
      <sheetName val="[내역.XLS]A__MSOffice_Excel_w_153"/>
      <sheetName val="[내역.XLS]A__MSOffice_Excel_w_155"/>
      <sheetName val="[내역.XLS]A__MSOffice_Excel_w_160"/>
      <sheetName val="[내역.XLS]A__MSOffice_Excel_w_159"/>
      <sheetName val="운E"/>
      <sheetName val="[내역.XLS]A__MSOffice_Excel_w_156"/>
      <sheetName val="[내역.XLS]A__MSOffice_Excel_w_157"/>
      <sheetName val="[내역.XLS]A__MSOffice_Excel_w_158"/>
      <sheetName val="[내역.XLS]A__MSOffice_Excel_w_161"/>
      <sheetName val="[내역.XLS]A__MSOffice_Excel_w_162"/>
      <sheetName val="경영혁신본부"/>
      <sheetName val="[내역.XLS]A__MSOffice_Excel_w_164"/>
      <sheetName val="[내역.XLS]A__MSOffice_Excel_w_165"/>
      <sheetName val="[내역.XLS]A__MSOffice_Excel_w_166"/>
      <sheetName val="[내역.XLS]A__MSOffice_Excel_w_167"/>
      <sheetName val="QT_Ky_T11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[내역.XLS]A__MSOffice_Excel_w_178"/>
      <sheetName val="[내역.XLS]A__MSOffice_Excel_w_169"/>
      <sheetName val="[내역.XLS]A__MSOffice_Excel_w_168"/>
      <sheetName val="[내역.XLS]A__MSOffice_Excel_w_172"/>
      <sheetName val="[내역.XLS]A__MSOffice_Excel_w_170"/>
      <sheetName val="[내역.XLS]A__MSOffice_Excel_w_171"/>
      <sheetName val="[내역.XLS]A__MSOffice_Excel_w_173"/>
      <sheetName val="[내역.XLS]A__MSOffice_Excel_w_176"/>
      <sheetName val="[내역.XLS]A__MSOffice_Excel_w_174"/>
      <sheetName val="[내역.XLS]A__MSOffice_Excel_w_175"/>
      <sheetName val="[내역.XLS]A__MSOffice_Excel_w_177"/>
      <sheetName val="[내역.XLS]A__MSOffice_Excel_w_179"/>
      <sheetName val="COPk"/>
      <sheetName val="하수처리"/>
      <sheetName val="Vari by Vendor"/>
      <sheetName val="백분율"/>
      <sheetName val="D-3109"/>
      <sheetName val="Benchmark"/>
      <sheetName val="8-31-98"/>
      <sheetName val="worksheet inchican"/>
      <sheetName val="combined 9-30"/>
      <sheetName val="Flour WH"/>
      <sheetName val="VC2 10.99"/>
      <sheetName val="0000"/>
      <sheetName val="TOSHIBA-Structure"/>
      <sheetName val="Arch"/>
      <sheetName val="TRADUCTION LISTES"/>
      <sheetName val="h-013211-2"/>
      <sheetName val="float&amp;bear"/>
      <sheetName val="Kfracture"/>
      <sheetName val="CIM"/>
      <sheetName val="Forecast"/>
      <sheetName val="PM"/>
      <sheetName val="CONPRIS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VT,NC,M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[내역.XLS]A__MSOffice_Excel_w_193"/>
      <sheetName val="[내역.XLS]A__MSOffice_Excel_w_187"/>
      <sheetName val="1ST"/>
      <sheetName val="[내역.XLS][내역.XLS][내역.XLS]석탄2쎕々/_x0000_"/>
      <sheetName val="[내역.XLS]A__MSOffice_Excel_w_180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[내역.XLS]A__MSOffice_Excel_w_196"/>
      <sheetName val="도로"/>
      <sheetName val="[내역.XLS]A__MSOffice_Excel_w_194"/>
      <sheetName val="[내역.XLS]A__MSOffice_Excel_w_195"/>
      <sheetName val="[내역.XLS]A__MSOffice_Excel_w_216"/>
      <sheetName val="[내역.XLS]A__MSOffice_Excel_w_197"/>
      <sheetName val="[내역.XLS]A__MSOffice_Excel_w_198"/>
      <sheetName val="[내역.XLS]A__MSOffice_Excel_w_199"/>
      <sheetName val="[내역.XLS]A__MSOffice_Excel_w_200"/>
      <sheetName val="[내역.XLS]A__MSOffice_Excel_w_201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0"/>
      <sheetName val="심사계산"/>
      <sheetName val="심사물량"/>
      <sheetName val="[내역.XLS]A__MSOffice_Excel_w_219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지수"/>
      <sheetName val="예총"/>
      <sheetName val="미익SUB"/>
      <sheetName val="[내역.XLS]A__MSOffice_Excel_w_229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230"/>
      <sheetName val="시설물기초"/>
      <sheetName val="일위대가(1_x0000_"/>
      <sheetName val="공사비 내역 (가)"/>
      <sheetName val="이설도로유용_x0000_"/>
      <sheetName val="가도q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[내역.XLS][내역.XLS]석탄2쎕々/_x0000_"/>
      <sheetName val="업체별기성내역"/>
      <sheetName val="인구"/>
      <sheetName val="환경평가"/>
      <sheetName val="제1호단위수량"/>
      <sheetName val="strutႼ"/>
      <sheetName val="굴화내_x0000_"/>
      <sheetName val="간선"/>
      <sheetName val="총집계2"/>
      <sheetName val="변경내역서 (1단)산정회관"/>
      <sheetName val="치수표"/>
      <sheetName val="설계단넼"/>
      <sheetName val="집계표(육_x0000__x0000_"/>
      <sheetName val="남평내역"/>
      <sheetName val="기계경비(시간_x0000__x0000_"/>
      <sheetName val="공예을"/>
      <sheetName val="계약내역_x0000_"/>
      <sheetName val="운刎"/>
      <sheetName val="운"/>
      <sheetName val="포장물량집°"/>
      <sheetName val="4월가격"/>
      <sheetName val="신_x0000_㈀¨"/>
      <sheetName val="신_x0000_耀_x0006_"/>
      <sheetName val="신_x0000_猀"/>
      <sheetName val="신_x0000__xda00_#"/>
      <sheetName val="전선관"/>
      <sheetName val="22퀁퍱"/>
      <sheetName val="Sat tron"/>
      <sheetName val="Data-year2001i"/>
      <sheetName val="Tien Thuong"/>
      <sheetName val="NC XL 6T cuoi 01 CTy"/>
      <sheetName val="Data -6T dau"/>
      <sheetName val="Cong 6T"/>
      <sheetName val="GACH,CAT,DA"/>
      <sheetName val="CD"/>
      <sheetName val="GridViewExporter"/>
      <sheetName val="TONGKE-HT"/>
      <sheetName val="lam-moi"/>
      <sheetName val="THPDMoi  (2)"/>
      <sheetName val="t-h HA THE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현장별"/>
      <sheetName val="GAEYO"/>
      <sheetName val="CTG"/>
      <sheetName val="D1000"/>
      <sheetName val="D1500 LOẠI 1"/>
      <sheetName val="D1500 LOẠI 2"/>
      <sheetName val="D1500 LOẠI 3"/>
      <sheetName val="Cp&gt;10-Ln&lt;10"/>
      <sheetName val="Ln&lt;20"/>
      <sheetName val="EIRR&gt;1&lt;1"/>
      <sheetName val="EIRR&gt; 2"/>
      <sheetName val="EIRR&lt;2"/>
      <sheetName val="hinhhoc"/>
      <sheetName val="공사개요-C"/>
      <sheetName val="1. Dashboard"/>
      <sheetName val="DONGIA"/>
      <sheetName val="GIAVL"/>
      <sheetName val="TH MTC"/>
      <sheetName val="TH Vat tu"/>
      <sheetName val="details"/>
      <sheetName val="진행 DATA (2)"/>
      <sheetName val="3.1.1"/>
      <sheetName val="3.1.4"/>
      <sheetName val="2.5.1"/>
      <sheetName val="4.1.1"/>
      <sheetName val="4.3.2"/>
      <sheetName val="5.3.1"/>
      <sheetName val="2.4.3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Datasheet"/>
      <sheetName val="4-Ban giao NCC"/>
      <sheetName val="VPP&amp;Tạp phẩm"/>
      <sheetName val="Div26 - Elect"/>
      <sheetName val="BXLDL"/>
      <sheetName val="MTO REV.2(ARMOR)"/>
      <sheetName val="cot_xa"/>
      <sheetName val="Ts"/>
      <sheetName val="Gld"/>
      <sheetName val="Gxd"/>
      <sheetName val="QD957"/>
      <sheetName val="KLDT DIEN"/>
      <sheetName val="대비표"/>
      <sheetName val="consol"/>
      <sheetName val="HỆ SỐ"/>
      <sheetName val="DGNCDIEN"/>
      <sheetName val="SLEEVE THÉP"/>
      <sheetName val="2호앴설도로(하도급내역) "/>
      <sheetName val="_x0000__x000c__x0000__x000c__x0"/>
      <sheetName val="CPC"/>
      <sheetName val="시산표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TH May TC"/>
      <sheetName val="PTVT DIEN"/>
      <sheetName val="Thong ke thiet bi"/>
      <sheetName val="Dữ liệu"/>
      <sheetName val="Gia KS"/>
      <sheetName val="진행_DATA_(2)"/>
      <sheetName val="THCtr_đký-ProgramRegis_total"/>
      <sheetName val="BM03_CODE"/>
      <sheetName val="MAXE"/>
      <sheetName val="TTL"/>
      <sheetName val="운반산_x0000_"/>
      <sheetName val="역T형"/>
      <sheetName val="TOWER 12T_x0000__x0000_"/>
      <sheetName val="CABLE SIZE-1"/>
      <sheetName val="각형_x0000__x0000_"/>
      <sheetName val="[내역.XLS]A__MSOffice_Excel_w_234"/>
      <sheetName val="[내역.XLS]A__MSOffice_Excel_w_232"/>
      <sheetName val="[내역.XLS]A__MSOffice_Excel_w_231"/>
      <sheetName val="[내역.XLS]A__MSOffice_Excel_w_233"/>
      <sheetName val="[내역.XLS]A__MSOffice_Excel_w_235"/>
      <sheetName val="[내역.XLS]A__MSOffice_Excel_w_239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72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46"/>
      <sheetName val="[내역.XLS]A__MSOffice_Excel_w_248"/>
      <sheetName val="[내역.XLS]A__MSOffice_Excel_w_247"/>
      <sheetName val="[내역.XLS]A__MSOffice_Excel_w_251"/>
      <sheetName val="[내역.XLS]A__MSOffice_Excel_w_250"/>
      <sheetName val="[내역.XLS]A__MSOffice_Excel_w_249"/>
      <sheetName val="[내역.XLS]A__MSOffice_Excel_w_26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98"/>
      <sheetName val="[내역.XLS]A__MSOffice_Excel_w_273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[내역.XLS]A__MSOffice_Excel_w_302"/>
      <sheetName val="[내역.XLS]A__MSOffice_Excel_w_299"/>
      <sheetName val="[내역.XLS]A__MSOffice_Excel_w_300"/>
      <sheetName val="[내역.XLS]A__MSOffice_Excel_w_301"/>
      <sheetName val="[내역.XLS]A__MSOffice_Excel_w_377"/>
      <sheetName val="[내역.XLS]A__MSOffice_Excel_w_304"/>
      <sheetName val="[내역.XLS]A__MSOffice_Excel_w_303"/>
      <sheetName val="[내역.XLS]A__MSOffice_Excel_w_311"/>
      <sheetName val="[내역.XLS]A__MSOffice_Excel_w_305"/>
      <sheetName val="[내역.XLS]A__MSOffice_Excel_w_306"/>
      <sheetName val="[내역.XLS]A__MSOffice_Excel_w_308"/>
      <sheetName val="[내역.XLS]A__MSOffice_Excel_w_307"/>
      <sheetName val="[내역.XLS]A__MSOffice_Excel_w_309"/>
      <sheetName val="[내역.XLS]A__MSOffice_Excel_w_310"/>
      <sheetName val="[내역.XLS]A__MSOffice_Excel_w_312"/>
      <sheetName val="초기화_x0000_"/>
      <sheetName val="6동"/>
      <sheetName val="index"/>
      <sheetName val="[내역.XLS]A__MSOffice_Excel_w_316"/>
      <sheetName val="[내역.XLS]A__MSOffice_Excel_w_313"/>
      <sheetName val="[내역.XLS]A__MSOffice_Excel_w_315"/>
      <sheetName val="[내역.XLS]A__MSOffice_Excel_w_314"/>
      <sheetName val="[내역.XLS]A__MSOffice_Excel_w_318"/>
      <sheetName val="[내역.XLS]A__MSOffice_Excel_w_317"/>
      <sheetName val="[내역.XLS]A__MSOffice_Excel_w_319"/>
      <sheetName val="[내역.XLS]A__MSOffice_Excel_w_320"/>
      <sheetName val="[내역.XLS]A__MSOffice_Excel_w_323"/>
      <sheetName val="[내역.XLS]A__MSOffice_Excel_w_321"/>
      <sheetName val="[내역.XLS]A__MSOffice_Excel_w_322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토취장복È"/>
      <sheetName val="토취장복ၶ"/>
      <sheetName val="신청서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99노임기준"/>
      <sheetName val="토목"/>
      <sheetName val="물가대비표"/>
      <sheetName val="일위목차"/>
      <sheetName val="노무비단가"/>
      <sheetName val="효명0010"/>
      <sheetName val="기본설계기준"/>
      <sheetName val="의뢰서"/>
      <sheetName val="[내역.XLS]A__MSOffice_Excel_w_340"/>
      <sheetName val="[내역.XLS]A__MSOffice_Excel_w_341"/>
      <sheetName val="Finansal tamamlanma Eğrisi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[내역.XLS]A__MSOffice_Excel_w_347"/>
      <sheetName val="기본단가표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SCHEDULE"/>
      <sheetName val="Sumber Daya"/>
      <sheetName val="비고"/>
      <sheetName val="내역서을지"/>
      <sheetName val="표건"/>
      <sheetName val="집 계 표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배수통관(좌)"/>
      <sheetName val="[내역.XLS]A__MSOffice_Excel_w_378"/>
      <sheetName val="재_x0008_ꀀ"/>
      <sheetName val="49M_x0000_"/>
      <sheetName val="신우"/>
      <sheetName val="굴_x0000__x0000__x0005_"/>
      <sheetName val="마산방향"/>
      <sheetName val="마산방향철근집계"/>
      <sheetName val="전차선로_물량刀"/>
      <sheetName val="49수게"/>
      <sheetName val="49수즌"/>
      <sheetName val="49수Ⲍ"/>
      <sheetName val="주방"/>
      <sheetName val="3.하중산정4"/>
      <sheetName val="석탄2"/>
      <sheetName val="_x005f_x0000__x005f_x000c__x005"/>
      <sheetName val="b_balj_x0000__x0000__x0005__x00"/>
      <sheetName val="L형옹벽_x0006__x0004__x0004__x001a"/>
      <sheetName val="_x0000__x0006__x0000__x0000__x0"/>
      <sheetName val="?_x000c_?_x000c_??耀僵䅛????_x0001"/>
      <sheetName val="?_x000c_?_x000c_??렀హ䆍????_x0001"/>
      <sheetName val="3.하중산정4_x0000__x0000__x0005__x0"/>
      <sheetName val="_x0000__x0000__x0000__x0004__x0"/>
      <sheetName val="토목검측서"/>
      <sheetName val="[내역.XLS][내역.XLS][내역.XLS]석탄2쎕々/_"/>
      <sheetName val="__x000c___x000c___耀僵䅛_____x0001"/>
      <sheetName val="__x000c___x000c___렀హ䆍_____x0001"/>
      <sheetName val="대장"/>
      <sheetName val="strut_x0000__x0000__x0000__x0000__x0000_"/>
      <sheetName val="소유자명부(전체,비고란포함)"/>
      <sheetName val="경영상태"/>
      <sheetName val="[내역.XLS]A__MSOffice_Excel_w_379"/>
      <sheetName val="[내역.XLS]A__MSOffice_Excel_w_383"/>
      <sheetName val="[내역.XLS]A__MSOffice_Excel_w_380"/>
      <sheetName val="[내역.XLS]A__MSOffice_Excel_w_381"/>
      <sheetName val="[내역.XLS]A__MSOffice_Excel_w_382"/>
      <sheetName val="[내역.XLS]A__MSOffice_Excel_w_385"/>
      <sheetName val="[내역.XLS]A__MSOffice_Excel_w_384"/>
      <sheetName val="[내역.XLS]A__MSOffice_Excel_w_388"/>
      <sheetName val="[내역.XLS]A__MSOffice_Excel_w_386"/>
      <sheetName val="[내역.XLS]A__MSOffice_Excel_w_387"/>
      <sheetName val="슬래브"/>
      <sheetName val="Anti"/>
      <sheetName val="sum1 (2)"/>
      <sheetName val="운_xd80e_"/>
      <sheetName val="전정 수량표 (2)"/>
      <sheetName val="보호통단위수량"/>
      <sheetName val="3.공통공사[_x0000_"/>
      <sheetName val="착공내솖"/>
      <sheetName val="착공내軝枧"/>
      <sheetName val="착공내씧"/>
      <sheetName val="착공내ꓝ佨"/>
      <sheetName val="착공내퓝屎"/>
      <sheetName val="착공내᳝ᜀ"/>
      <sheetName val="착공내퓝녎"/>
      <sheetName val="착공내퓝≎"/>
      <sheetName val="착공내퓝빎"/>
      <sheetName val="간접비총"/>
      <sheetName val="간접비총D"/>
      <sheetName val="착공내퓝Վ"/>
      <sheetName val="단가산출서(표지_x0000_"/>
      <sheetName val="acunit"/>
      <sheetName val="conunit"/>
      <sheetName val="con포장수량"/>
      <sheetName val="가시설단위수량"/>
      <sheetName val="흄관기초"/>
      <sheetName val="중분대수량산출"/>
      <sheetName val="공정집계_국별"/>
      <sheetName val="1.설偰ᒶ_x0000_"/>
      <sheetName val="1.설ၒ_x0000_"/>
      <sheetName val="1.설矰B"/>
      <sheetName val="유방야장기초"/>
      <sheetName val="3.하중계산"/>
      <sheetName val="총공사_x0000_凋Ɩ"/>
      <sheetName val="지장물취득_x0000_"/>
      <sheetName val="토총괄 ◸˻쿆"/>
      <sheetName val="새공©"/>
      <sheetName val="GEN"/>
      <sheetName val="현산지구20:"/>
      <sheetName val="단가일阺"/>
      <sheetName val="단-토공"/>
      <sheetName val="아파ÿ_x0000_礀"/>
      <sheetName val="인천제철"/>
      <sheetName val="전ʌ"/>
      <sheetName val="기본단가"/>
      <sheetName val="BOJUNGGM"/>
      <sheetName val="수정계획3"/>
      <sheetName val="49_x0000__x0000_"/>
      <sheetName val="가제"/>
      <sheetName val="관토공단위"/>
      <sheetName val="합천내역"/>
      <sheetName val="총공사_x0000__x0000__x0000_"/>
      <sheetName val="[내역.XLS]A__MSOffice_Excel_w_462"/>
      <sheetName val="[내역.XLS]A__MSOffice_Excel_w_413"/>
      <sheetName val="[내역.XLS]A__MSOffice_Excel_w_394"/>
      <sheetName val="도기류"/>
      <sheetName val="[내역.XLS]A__MSOffice_Excel_w_390"/>
      <sheetName val="[내역.XLS]A__MSOffice_Excel_w_389"/>
      <sheetName val="[내역.XLS]A__MSOffice_Excel_w_391"/>
      <sheetName val="[내역.XLS]A__MSOffice_Excel_w_393"/>
      <sheetName val="[내역.XLS]A__MSOffice_Excel_w_392"/>
      <sheetName val="[내역.XLS]A__MSOffice_Excel_w_395"/>
      <sheetName val="[내역.XLS]A__MSOffice_Excel_w_397"/>
      <sheetName val="[내역.XLS]A__MSOffice_Excel_w_396"/>
      <sheetName val="[내역.XLS]A__MSOffice_Excel_w_399"/>
      <sheetName val="[내역.XLS]A__MSOffice_Excel_w_398"/>
      <sheetName val="[내역.XLS]A__MSOffice_Excel_w_400"/>
      <sheetName val="[내역.XLS]A__MSOffice_Excel_w_401"/>
      <sheetName val="[내역.XLS]A__MSOffice_Excel_w_403"/>
      <sheetName val="[내역.XLS]A__MSOffice_Excel_w_402"/>
      <sheetName val="[내역.XLS]A__MSOffice_Excel_w_406"/>
      <sheetName val="[내역.XLS]A__MSOffice_Excel_w_404"/>
      <sheetName val="[내역.XLS]A__MSOffice_Excel_w_405"/>
      <sheetName val="[내역.XLS]A__MSOffice_Excel_w_407"/>
      <sheetName val="[내역.XLS]A__MSOffice_Excel_w_408"/>
      <sheetName val="[내역.XLS]A__MSOffice_Excel_w_409"/>
      <sheetName val="[내역.XLS]A__MSOffice_Excel_w_410"/>
      <sheetName val="[내역.XLS]A__MSOffice_Excel_w_412"/>
      <sheetName val="[내역.XLS]A__MSOffice_Excel_w_411"/>
      <sheetName val="[내역.XLS]A__MSOffice_Excel_w_415"/>
      <sheetName val="[내역.XLS]A__MSOffice_Excel_w_414"/>
      <sheetName val="[내역.XLS]A__MSOffice_Excel_w_416"/>
      <sheetName val="[내역.XLS]A__MSOffice_Excel_w_417"/>
      <sheetName val="[내역.XLS]A__MSOffice_Excel_w_418"/>
      <sheetName val="[내역.XLS]A__MSOffice_Excel_w_424"/>
      <sheetName val="DATA98"/>
      <sheetName val="[내역.XLS]A__MSOffice_Excel_w_419"/>
      <sheetName val="[내역.XLS]A__MSOffice_Excel_w_420"/>
      <sheetName val="[내역.XLS]A__MSOffice_Excel_w_421"/>
      <sheetName val="[내역.XLS]A__MSOffice_Excel_w_423"/>
      <sheetName val="[내역.XLS]A__MSOffice_Excel_w_422"/>
      <sheetName val="[내역.XLS]A__MSOffice_Excel_w_425"/>
      <sheetName val="[내역.XLS]A__MSOffice_Excel_w_426"/>
      <sheetName val="2.MODEL"/>
      <sheetName val="4.하중산정"/>
      <sheetName val="설계단_x0000_"/>
      <sheetName val="설계단"/>
      <sheetName val="[내역.XLS]A__MSOffice_Excel_w_427"/>
      <sheetName val="[내역.XLS]A__MSOffice_Excel_w_428"/>
      <sheetName val="[내역.XLS]A__MSOffice_Excel_w_429"/>
      <sheetName val="[내역.XLS]A__MSOffice_Excel_w_430"/>
      <sheetName val="[내역.XLS]A__MSOffice_Excel_w_431"/>
      <sheetName val="[내역.XLS]A__MSOffice_Excel_w_461"/>
      <sheetName val="[내역.XLS]A__MSOffice_Excel_w_458"/>
      <sheetName val="[내역.XLS]A__MSOffice_Excel_w_432"/>
      <sheetName val="[내역.XLS]A__MSOffice_Excel_w_433"/>
      <sheetName val="[내역.XLS]A__MSOffice_Excel_w_435"/>
      <sheetName val="[내역.XLS]A__MSOffice_Excel_w_434"/>
      <sheetName val="[내역.XLS]A__MSOffice_Excel_w_436"/>
      <sheetName val="[내역.XLS]A__MSOffice_Excel_w_438"/>
      <sheetName val="[내역.XLS]A__MSOffice_Excel_w_437"/>
      <sheetName val="[내역.XLS]A__MSOffice_Excel_w_451"/>
      <sheetName val="[내역.XLS]A__MSOffice_Excel_w_439"/>
      <sheetName val="[내역.XLS]A__MSOffice_Excel_w_440"/>
      <sheetName val="[내역.XLS]A__MSOffice_Excel_w_441"/>
      <sheetName val="[내역.XLS]A__MSOffice_Excel_w_443"/>
      <sheetName val="[내역.XLS]A__MSOffice_Excel_w_442"/>
      <sheetName val="[내역.XLS]A__MSOffice_Excel_w_444"/>
      <sheetName val="[내역.XLS]A__MSOffice_Excel_w_446"/>
      <sheetName val="[내역.XLS]A__MSOffice_Excel_w_445"/>
      <sheetName val="[내역.XLS]A__MSOffice_Excel_w_447"/>
      <sheetName val="[내역.XLS]A__MSOffice_Excel_w_448"/>
      <sheetName val="[내역.XLS]A__MSOffice_Excel_w_449"/>
      <sheetName val="[내역.XLS]A__MSOffice_Excel_w_450"/>
      <sheetName val="[내역.XLS]A__MSOffice_Excel_w_452"/>
      <sheetName val="[내역.XLS]A__MSOffice_Excel_w_453"/>
      <sheetName val="[내역.XLS]A__MSOffice_Excel_w_454"/>
      <sheetName val="[내역.XLS]A__MSOffice_Excel_w_456"/>
      <sheetName val="[내역.XLS]A__MSOffice_Excel_w_455"/>
      <sheetName val="[내역.XLS]A__MSOffice_Excel_w_457"/>
      <sheetName val="[내역.XLS]A__MSOffice_Excel_w_459"/>
      <sheetName val="[내역.XLS]A__MSOffice_Excel_w_460"/>
      <sheetName val="수량3"/>
      <sheetName val="노임(2015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>
        <row r="1">
          <cell r="C1" t="str">
            <v>F_CODE</v>
          </cell>
        </row>
      </sheetData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1">
          <cell r="C1" t="str">
            <v>F_CODE</v>
          </cell>
        </row>
      </sheetData>
      <sheetData sheetId="1062" refreshError="1"/>
      <sheetData sheetId="1063" refreshError="1"/>
      <sheetData sheetId="1064" refreshError="1"/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>
        <row r="1">
          <cell r="C1" t="str">
            <v>F_CODE</v>
          </cell>
        </row>
      </sheetData>
      <sheetData sheetId="1160">
        <row r="1">
          <cell r="C1" t="str">
            <v>F_CODE</v>
          </cell>
        </row>
      </sheetData>
      <sheetData sheetId="1161">
        <row r="1">
          <cell r="C1" t="str">
            <v>F_CODE</v>
          </cell>
        </row>
      </sheetData>
      <sheetData sheetId="1162">
        <row r="1">
          <cell r="C1" t="str">
            <v>F_CODE</v>
          </cell>
        </row>
      </sheetData>
      <sheetData sheetId="1163">
        <row r="1">
          <cell r="C1" t="str">
            <v>F_CODE</v>
          </cell>
        </row>
      </sheetData>
      <sheetData sheetId="1164">
        <row r="1">
          <cell r="C1" t="str">
            <v>F_CODE</v>
          </cell>
        </row>
      </sheetData>
      <sheetData sheetId="1165">
        <row r="1">
          <cell r="C1" t="str">
            <v>F_CODE</v>
          </cell>
        </row>
      </sheetData>
      <sheetData sheetId="1166">
        <row r="1">
          <cell r="C1" t="str">
            <v>F_CODE</v>
          </cell>
        </row>
      </sheetData>
      <sheetData sheetId="1167">
        <row r="1">
          <cell r="C1" t="str">
            <v>F_CODE</v>
          </cell>
        </row>
      </sheetData>
      <sheetData sheetId="1168">
        <row r="1">
          <cell r="C1" t="str">
            <v>F_CODE</v>
          </cell>
        </row>
      </sheetData>
      <sheetData sheetId="1169">
        <row r="1">
          <cell r="C1" t="str">
            <v>F_CODE</v>
          </cell>
        </row>
      </sheetData>
      <sheetData sheetId="1170">
        <row r="1">
          <cell r="C1" t="str">
            <v>F_CODE</v>
          </cell>
        </row>
      </sheetData>
      <sheetData sheetId="1171">
        <row r="1">
          <cell r="C1" t="str">
            <v>F_CODE</v>
          </cell>
        </row>
      </sheetData>
      <sheetData sheetId="1172">
        <row r="1">
          <cell r="C1" t="str">
            <v>F_CODE</v>
          </cell>
        </row>
      </sheetData>
      <sheetData sheetId="1173">
        <row r="1">
          <cell r="C1" t="str">
            <v>F_CODE</v>
          </cell>
        </row>
      </sheetData>
      <sheetData sheetId="1174">
        <row r="1">
          <cell r="C1" t="str">
            <v>F_CODE</v>
          </cell>
        </row>
      </sheetData>
      <sheetData sheetId="1175">
        <row r="1">
          <cell r="C1" t="str">
            <v>F_CODE</v>
          </cell>
        </row>
      </sheetData>
      <sheetData sheetId="1176">
        <row r="1">
          <cell r="C1" t="str">
            <v>F_CODE</v>
          </cell>
        </row>
      </sheetData>
      <sheetData sheetId="1177">
        <row r="1">
          <cell r="C1" t="str">
            <v>F_CODE</v>
          </cell>
        </row>
      </sheetData>
      <sheetData sheetId="1178">
        <row r="1">
          <cell r="C1" t="str">
            <v>F_CODE</v>
          </cell>
        </row>
      </sheetData>
      <sheetData sheetId="1179">
        <row r="1">
          <cell r="C1" t="str">
            <v>F_CODE</v>
          </cell>
        </row>
      </sheetData>
      <sheetData sheetId="1180">
        <row r="1">
          <cell r="C1" t="str">
            <v>F_CODE</v>
          </cell>
        </row>
      </sheetData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>
        <row r="1">
          <cell r="C1" t="str">
            <v>F_CODE</v>
          </cell>
        </row>
      </sheetData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>
        <row r="1">
          <cell r="C1" t="str">
            <v>F_CODE</v>
          </cell>
        </row>
      </sheetData>
      <sheetData sheetId="1359" refreshError="1"/>
      <sheetData sheetId="1360">
        <row r="1">
          <cell r="C1" t="str">
            <v>F_CODE</v>
          </cell>
        </row>
      </sheetData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>
        <row r="1">
          <cell r="C1" t="str">
            <v>F_CODE</v>
          </cell>
        </row>
      </sheetData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>
        <row r="1">
          <cell r="C1" t="str">
            <v>F_CODE</v>
          </cell>
        </row>
      </sheetData>
      <sheetData sheetId="1421">
        <row r="1">
          <cell r="C1" t="str">
            <v>F_CODE</v>
          </cell>
        </row>
      </sheetData>
      <sheetData sheetId="1422">
        <row r="1">
          <cell r="C1" t="str">
            <v>F_CODE</v>
          </cell>
        </row>
      </sheetData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>
        <row r="1">
          <cell r="C1" t="str">
            <v>F_CODE</v>
          </cell>
        </row>
      </sheetData>
      <sheetData sheetId="1433">
        <row r="1">
          <cell r="C1" t="str">
            <v>F_CODE</v>
          </cell>
        </row>
      </sheetData>
      <sheetData sheetId="1434">
        <row r="1">
          <cell r="C1" t="str">
            <v>F_CODE</v>
          </cell>
        </row>
      </sheetData>
      <sheetData sheetId="1435">
        <row r="1">
          <cell r="C1" t="str">
            <v>F_CODE</v>
          </cell>
        </row>
      </sheetData>
      <sheetData sheetId="1436">
        <row r="1">
          <cell r="C1" t="str">
            <v>F_CODE</v>
          </cell>
        </row>
      </sheetData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>
        <row r="1">
          <cell r="C1" t="str">
            <v>F_CODE</v>
          </cell>
        </row>
      </sheetData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>
        <row r="1">
          <cell r="C1" t="str">
            <v>F_CODE</v>
          </cell>
        </row>
      </sheetData>
      <sheetData sheetId="1497">
        <row r="1">
          <cell r="C1" t="str">
            <v>F_CODE</v>
          </cell>
        </row>
      </sheetData>
      <sheetData sheetId="1498">
        <row r="1">
          <cell r="C1" t="str">
            <v>F_CODE</v>
          </cell>
        </row>
      </sheetData>
      <sheetData sheetId="1499">
        <row r="1">
          <cell r="C1" t="str">
            <v>F_CODE</v>
          </cell>
        </row>
      </sheetData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>
        <row r="1">
          <cell r="C1" t="str">
            <v>F_CODE</v>
          </cell>
        </row>
      </sheetData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 refreshError="1"/>
      <sheetData sheetId="1607" refreshError="1"/>
      <sheetData sheetId="1608">
        <row r="1">
          <cell r="C1" t="str">
            <v>F_CODE</v>
          </cell>
        </row>
      </sheetData>
      <sheetData sheetId="1609" refreshError="1"/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>
        <row r="1">
          <cell r="C1" t="str">
            <v>F_CODE</v>
          </cell>
        </row>
      </sheetData>
      <sheetData sheetId="1638">
        <row r="1">
          <cell r="C1" t="str">
            <v>F_CODE</v>
          </cell>
        </row>
      </sheetData>
      <sheetData sheetId="1639">
        <row r="1">
          <cell r="C1" t="str">
            <v>F_CODE</v>
          </cell>
        </row>
      </sheetData>
      <sheetData sheetId="1640">
        <row r="1">
          <cell r="C1" t="str">
            <v>F_CODE</v>
          </cell>
        </row>
      </sheetData>
      <sheetData sheetId="1641">
        <row r="1">
          <cell r="C1" t="str">
            <v>F_CODE</v>
          </cell>
        </row>
      </sheetData>
      <sheetData sheetId="1642" refreshError="1"/>
      <sheetData sheetId="1643">
        <row r="1">
          <cell r="C1" t="str">
            <v>F_CODE</v>
          </cell>
        </row>
      </sheetData>
      <sheetData sheetId="1644">
        <row r="1">
          <cell r="C1" t="str">
            <v>F_CODE</v>
          </cell>
        </row>
      </sheetData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>
        <row r="1">
          <cell r="C1" t="str">
            <v>F_CODE</v>
          </cell>
        </row>
      </sheetData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>
        <row r="1">
          <cell r="C1" t="str">
            <v>F_CODE</v>
          </cell>
        </row>
      </sheetData>
      <sheetData sheetId="1765">
        <row r="1">
          <cell r="C1" t="str">
            <v>F_CODE</v>
          </cell>
        </row>
      </sheetData>
      <sheetData sheetId="1766">
        <row r="1">
          <cell r="C1" t="str">
            <v>F_CODE</v>
          </cell>
        </row>
      </sheetData>
      <sheetData sheetId="1767">
        <row r="1">
          <cell r="C1" t="str">
            <v>F_CODE</v>
          </cell>
        </row>
      </sheetData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>
        <row r="1">
          <cell r="C1" t="str">
            <v>F_CODE</v>
          </cell>
        </row>
      </sheetData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/>
      <sheetData sheetId="1811" refreshError="1"/>
      <sheetData sheetId="1812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/>
      <sheetData sheetId="1862" refreshError="1"/>
      <sheetData sheetId="1863" refreshError="1"/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>
        <row r="1">
          <cell r="C1" t="str">
            <v>F_CODE</v>
          </cell>
        </row>
      </sheetData>
      <sheetData sheetId="1967">
        <row r="1">
          <cell r="C1" t="str">
            <v>F_CODE</v>
          </cell>
        </row>
      </sheetData>
      <sheetData sheetId="1968">
        <row r="1">
          <cell r="C1" t="str">
            <v>F_CODE</v>
          </cell>
        </row>
      </sheetData>
      <sheetData sheetId="1969">
        <row r="1">
          <cell r="C1" t="str">
            <v>F_CODE</v>
          </cell>
        </row>
      </sheetData>
      <sheetData sheetId="1970">
        <row r="1">
          <cell r="C1" t="str">
            <v>F_CODE</v>
          </cell>
        </row>
      </sheetData>
      <sheetData sheetId="1971">
        <row r="1">
          <cell r="C1" t="str">
            <v>F_CODE</v>
          </cell>
        </row>
      </sheetData>
      <sheetData sheetId="1972">
        <row r="1">
          <cell r="C1" t="str">
            <v>F_CODE</v>
          </cell>
        </row>
      </sheetData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>
        <row r="1">
          <cell r="C1" t="str">
            <v>F_CODE</v>
          </cell>
        </row>
      </sheetData>
      <sheetData sheetId="2291">
        <row r="1">
          <cell r="C1" t="str">
            <v>F_CODE</v>
          </cell>
        </row>
      </sheetData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 refreshError="1"/>
      <sheetData sheetId="2341" refreshError="1"/>
      <sheetData sheetId="2342" refreshError="1"/>
      <sheetData sheetId="2343">
        <row r="1">
          <cell r="C1" t="str">
            <v>F_CODE</v>
          </cell>
        </row>
      </sheetData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/>
      <sheetData sheetId="2377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>
        <row r="1">
          <cell r="C1" t="str">
            <v>F_CODE</v>
          </cell>
        </row>
      </sheetData>
      <sheetData sheetId="2390">
        <row r="1">
          <cell r="C1" t="str">
            <v>F_CODE</v>
          </cell>
        </row>
      </sheetData>
      <sheetData sheetId="2391">
        <row r="1">
          <cell r="C1" t="str">
            <v>F_CODE</v>
          </cell>
        </row>
      </sheetData>
      <sheetData sheetId="2392">
        <row r="1">
          <cell r="C1" t="str">
            <v>F_CODE</v>
          </cell>
        </row>
      </sheetData>
      <sheetData sheetId="2393">
        <row r="1">
          <cell r="C1" t="str">
            <v>F_CODE</v>
          </cell>
        </row>
      </sheetData>
      <sheetData sheetId="2394">
        <row r="1">
          <cell r="C1" t="str">
            <v>F_CODE</v>
          </cell>
        </row>
      </sheetData>
      <sheetData sheetId="2395">
        <row r="1">
          <cell r="C1" t="str">
            <v>F_CODE</v>
          </cell>
        </row>
      </sheetData>
      <sheetData sheetId="2396">
        <row r="1">
          <cell r="C1" t="str">
            <v>F_CODE</v>
          </cell>
        </row>
      </sheetData>
      <sheetData sheetId="2397">
        <row r="1">
          <cell r="C1" t="str">
            <v>F_CODE</v>
          </cell>
        </row>
      </sheetData>
      <sheetData sheetId="2398">
        <row r="1">
          <cell r="C1" t="str">
            <v>F_CODE</v>
          </cell>
        </row>
      </sheetData>
      <sheetData sheetId="2399">
        <row r="1">
          <cell r="C1" t="str">
            <v>F_CODE</v>
          </cell>
        </row>
      </sheetData>
      <sheetData sheetId="2400">
        <row r="1">
          <cell r="C1" t="str">
            <v>F_CODE</v>
          </cell>
        </row>
      </sheetData>
      <sheetData sheetId="2401">
        <row r="1">
          <cell r="C1" t="str">
            <v>F_CODE</v>
          </cell>
        </row>
      </sheetData>
      <sheetData sheetId="2402">
        <row r="1">
          <cell r="C1" t="str">
            <v>F_CODE</v>
          </cell>
        </row>
      </sheetData>
      <sheetData sheetId="2403">
        <row r="1">
          <cell r="C1" t="str">
            <v>F_CODE</v>
          </cell>
        </row>
      </sheetData>
      <sheetData sheetId="2404">
        <row r="1">
          <cell r="C1" t="str">
            <v>F_CODE</v>
          </cell>
        </row>
      </sheetData>
      <sheetData sheetId="2405">
        <row r="1">
          <cell r="C1" t="str">
            <v>F_CODE</v>
          </cell>
        </row>
      </sheetData>
      <sheetData sheetId="2406">
        <row r="1">
          <cell r="C1" t="str">
            <v>F_CODE</v>
          </cell>
        </row>
      </sheetData>
      <sheetData sheetId="2407">
        <row r="1">
          <cell r="C1" t="str">
            <v>F_CODE</v>
          </cell>
        </row>
      </sheetData>
      <sheetData sheetId="2408">
        <row r="1">
          <cell r="C1" t="str">
            <v>F_CODE</v>
          </cell>
        </row>
      </sheetData>
      <sheetData sheetId="2409">
        <row r="1">
          <cell r="C1" t="str">
            <v>F_CODE</v>
          </cell>
        </row>
      </sheetData>
      <sheetData sheetId="2410">
        <row r="1">
          <cell r="C1" t="str">
            <v>F_CODE</v>
          </cell>
        </row>
      </sheetData>
      <sheetData sheetId="2411">
        <row r="1">
          <cell r="C1" t="str">
            <v>F_CODE</v>
          </cell>
        </row>
      </sheetData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>
        <row r="1">
          <cell r="C1" t="str">
            <v>F_CODE</v>
          </cell>
        </row>
      </sheetData>
      <sheetData sheetId="2430">
        <row r="1">
          <cell r="C1" t="str">
            <v>F_CODE</v>
          </cell>
        </row>
      </sheetData>
      <sheetData sheetId="2431">
        <row r="1">
          <cell r="C1" t="str">
            <v>F_CODE</v>
          </cell>
        </row>
      </sheetData>
      <sheetData sheetId="2432">
        <row r="1">
          <cell r="C1" t="str">
            <v>F_CODE</v>
          </cell>
        </row>
      </sheetData>
      <sheetData sheetId="2433">
        <row r="1">
          <cell r="C1" t="str">
            <v>F_CODE</v>
          </cell>
        </row>
      </sheetData>
      <sheetData sheetId="2434">
        <row r="1">
          <cell r="C1" t="str">
            <v>F_CODE</v>
          </cell>
        </row>
      </sheetData>
      <sheetData sheetId="2435">
        <row r="1">
          <cell r="C1" t="str">
            <v>F_CODE</v>
          </cell>
        </row>
      </sheetData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/>
      <sheetData sheetId="250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/>
      <sheetData sheetId="2799"/>
      <sheetData sheetId="2800"/>
      <sheetData sheetId="2801"/>
      <sheetData sheetId="2802"/>
      <sheetData sheetId="2803"/>
      <sheetData sheetId="2804"/>
      <sheetData sheetId="2805">
        <row r="1">
          <cell r="C1" t="str">
            <v>F_CODE</v>
          </cell>
        </row>
      </sheetData>
      <sheetData sheetId="2806">
        <row r="1">
          <cell r="C1" t="str">
            <v>F_CODE</v>
          </cell>
        </row>
      </sheetData>
      <sheetData sheetId="2807">
        <row r="1">
          <cell r="C1" t="str">
            <v>F_CODE</v>
          </cell>
        </row>
      </sheetData>
      <sheetData sheetId="2808">
        <row r="1">
          <cell r="C1" t="str">
            <v>F_CODE</v>
          </cell>
        </row>
      </sheetData>
      <sheetData sheetId="2809">
        <row r="1">
          <cell r="C1" t="str">
            <v>F_CODE</v>
          </cell>
        </row>
      </sheetData>
      <sheetData sheetId="2810">
        <row r="1">
          <cell r="C1" t="str">
            <v>F_CODE</v>
          </cell>
        </row>
      </sheetData>
      <sheetData sheetId="2811">
        <row r="1">
          <cell r="C1" t="str">
            <v>F_CODE</v>
          </cell>
        </row>
      </sheetData>
      <sheetData sheetId="2812">
        <row r="1">
          <cell r="C1" t="str">
            <v>F_CODE</v>
          </cell>
        </row>
      </sheetData>
      <sheetData sheetId="2813">
        <row r="1">
          <cell r="C1" t="str">
            <v>F_CODE</v>
          </cell>
        </row>
      </sheetData>
      <sheetData sheetId="2814">
        <row r="1">
          <cell r="C1" t="str">
            <v>F_CODE</v>
          </cell>
        </row>
      </sheetData>
      <sheetData sheetId="2815">
        <row r="1">
          <cell r="C1" t="str">
            <v>F_CODE</v>
          </cell>
        </row>
      </sheetData>
      <sheetData sheetId="2816">
        <row r="1">
          <cell r="C1" t="str">
            <v>F_CODE</v>
          </cell>
        </row>
      </sheetData>
      <sheetData sheetId="2817">
        <row r="1">
          <cell r="C1" t="str">
            <v>F_CODE</v>
          </cell>
        </row>
      </sheetData>
      <sheetData sheetId="2818">
        <row r="1">
          <cell r="C1" t="str">
            <v>F_CODE</v>
          </cell>
        </row>
      </sheetData>
      <sheetData sheetId="2819">
        <row r="1">
          <cell r="C1" t="str">
            <v>F_CODE</v>
          </cell>
        </row>
      </sheetData>
      <sheetData sheetId="2820">
        <row r="1">
          <cell r="C1" t="str">
            <v>F_CODE</v>
          </cell>
        </row>
      </sheetData>
      <sheetData sheetId="2821">
        <row r="1">
          <cell r="C1" t="str">
            <v>F_CODE</v>
          </cell>
        </row>
      </sheetData>
      <sheetData sheetId="2822">
        <row r="1">
          <cell r="C1" t="str">
            <v>F_CODE</v>
          </cell>
        </row>
      </sheetData>
      <sheetData sheetId="2823">
        <row r="1">
          <cell r="C1" t="str">
            <v>F_CODE</v>
          </cell>
        </row>
      </sheetData>
      <sheetData sheetId="2824">
        <row r="1">
          <cell r="C1" t="str">
            <v>F_CODE</v>
          </cell>
        </row>
      </sheetData>
      <sheetData sheetId="2825">
        <row r="1">
          <cell r="C1" t="str">
            <v>F_CODE</v>
          </cell>
        </row>
      </sheetData>
      <sheetData sheetId="2826">
        <row r="1">
          <cell r="C1" t="str">
            <v>F_CODE</v>
          </cell>
        </row>
      </sheetData>
      <sheetData sheetId="2827">
        <row r="1">
          <cell r="C1" t="str">
            <v>F_CODE</v>
          </cell>
        </row>
      </sheetData>
      <sheetData sheetId="2828">
        <row r="1">
          <cell r="C1" t="str">
            <v>F_CODE</v>
          </cell>
        </row>
      </sheetData>
      <sheetData sheetId="2829">
        <row r="1">
          <cell r="C1" t="str">
            <v>F_CODE</v>
          </cell>
        </row>
      </sheetData>
      <sheetData sheetId="2830">
        <row r="1">
          <cell r="C1" t="str">
            <v>F_CODE</v>
          </cell>
        </row>
      </sheetData>
      <sheetData sheetId="2831">
        <row r="1">
          <cell r="C1" t="str">
            <v>F_CODE</v>
          </cell>
        </row>
      </sheetData>
      <sheetData sheetId="2832">
        <row r="1">
          <cell r="C1" t="str">
            <v>F_CODE</v>
          </cell>
        </row>
      </sheetData>
      <sheetData sheetId="2833">
        <row r="1">
          <cell r="C1" t="str">
            <v>F_CODE</v>
          </cell>
        </row>
      </sheetData>
      <sheetData sheetId="2834">
        <row r="1">
          <cell r="C1" t="str">
            <v>F_CODE</v>
          </cell>
        </row>
      </sheetData>
      <sheetData sheetId="2835">
        <row r="1">
          <cell r="C1" t="str">
            <v>F_CODE</v>
          </cell>
        </row>
      </sheetData>
      <sheetData sheetId="2836">
        <row r="1">
          <cell r="C1" t="str">
            <v>F_CODE</v>
          </cell>
        </row>
      </sheetData>
      <sheetData sheetId="2837">
        <row r="1">
          <cell r="C1" t="str">
            <v>F_CODE</v>
          </cell>
        </row>
      </sheetData>
      <sheetData sheetId="2838">
        <row r="1">
          <cell r="C1" t="str">
            <v>F_CODE</v>
          </cell>
        </row>
      </sheetData>
      <sheetData sheetId="2839">
        <row r="1">
          <cell r="C1" t="str">
            <v>F_CODE</v>
          </cell>
        </row>
      </sheetData>
      <sheetData sheetId="2840">
        <row r="1">
          <cell r="C1" t="str">
            <v>F_CODE</v>
          </cell>
        </row>
      </sheetData>
      <sheetData sheetId="2841">
        <row r="1">
          <cell r="C1" t="str">
            <v>F_CODE</v>
          </cell>
        </row>
      </sheetData>
      <sheetData sheetId="2842">
        <row r="1">
          <cell r="C1" t="str">
            <v>F_CODE</v>
          </cell>
        </row>
      </sheetData>
      <sheetData sheetId="2843">
        <row r="1">
          <cell r="C1" t="str">
            <v>F_CODE</v>
          </cell>
        </row>
      </sheetData>
      <sheetData sheetId="2844">
        <row r="1">
          <cell r="C1" t="str">
            <v>F_CODE</v>
          </cell>
        </row>
      </sheetData>
      <sheetData sheetId="2845">
        <row r="1">
          <cell r="C1" t="str">
            <v>F_CODE</v>
          </cell>
        </row>
      </sheetData>
      <sheetData sheetId="2846">
        <row r="1">
          <cell r="C1" t="str">
            <v>F_CODE</v>
          </cell>
        </row>
      </sheetData>
      <sheetData sheetId="2847">
        <row r="1">
          <cell r="C1" t="str">
            <v>F_CODE</v>
          </cell>
        </row>
      </sheetData>
      <sheetData sheetId="2848">
        <row r="1">
          <cell r="C1" t="str">
            <v>F_CODE</v>
          </cell>
        </row>
      </sheetData>
      <sheetData sheetId="2849">
        <row r="1">
          <cell r="C1" t="str">
            <v>F_CODE</v>
          </cell>
        </row>
      </sheetData>
      <sheetData sheetId="2850">
        <row r="1">
          <cell r="C1" t="str">
            <v>F_CODE</v>
          </cell>
        </row>
      </sheetData>
      <sheetData sheetId="2851">
        <row r="1">
          <cell r="C1" t="str">
            <v>F_CODE</v>
          </cell>
        </row>
      </sheetData>
      <sheetData sheetId="2852">
        <row r="1">
          <cell r="C1" t="str">
            <v>F_CODE</v>
          </cell>
        </row>
      </sheetData>
      <sheetData sheetId="2853">
        <row r="1">
          <cell r="C1" t="str">
            <v>F_CODE</v>
          </cell>
        </row>
      </sheetData>
      <sheetData sheetId="2854">
        <row r="1">
          <cell r="C1" t="str">
            <v>F_CODE</v>
          </cell>
        </row>
      </sheetData>
      <sheetData sheetId="2855">
        <row r="1">
          <cell r="C1" t="str">
            <v>F_CODE</v>
          </cell>
        </row>
      </sheetData>
      <sheetData sheetId="2856">
        <row r="1">
          <cell r="C1" t="str">
            <v>F_CODE</v>
          </cell>
        </row>
      </sheetData>
      <sheetData sheetId="2857">
        <row r="1">
          <cell r="C1" t="str">
            <v>F_CODE</v>
          </cell>
        </row>
      </sheetData>
      <sheetData sheetId="2858">
        <row r="1">
          <cell r="C1" t="str">
            <v>F_CODE</v>
          </cell>
        </row>
      </sheetData>
      <sheetData sheetId="2859">
        <row r="1">
          <cell r="C1" t="str">
            <v>F_CODE</v>
          </cell>
        </row>
      </sheetData>
      <sheetData sheetId="2860">
        <row r="1">
          <cell r="C1" t="str">
            <v>F_CODE</v>
          </cell>
        </row>
      </sheetData>
      <sheetData sheetId="2861">
        <row r="1">
          <cell r="C1" t="str">
            <v>F_CODE</v>
          </cell>
        </row>
      </sheetData>
      <sheetData sheetId="2862">
        <row r="1">
          <cell r="C1" t="str">
            <v>F_CODE</v>
          </cell>
        </row>
      </sheetData>
      <sheetData sheetId="2863">
        <row r="1">
          <cell r="C1" t="str">
            <v>F_CODE</v>
          </cell>
        </row>
      </sheetData>
      <sheetData sheetId="2864">
        <row r="1">
          <cell r="C1" t="str">
            <v>F_CODE</v>
          </cell>
        </row>
      </sheetData>
      <sheetData sheetId="2865">
        <row r="1">
          <cell r="C1" t="str">
            <v>F_CODE</v>
          </cell>
        </row>
      </sheetData>
      <sheetData sheetId="2866">
        <row r="1">
          <cell r="C1" t="str">
            <v>F_CODE</v>
          </cell>
        </row>
      </sheetData>
      <sheetData sheetId="2867">
        <row r="1">
          <cell r="C1" t="str">
            <v>F_CODE</v>
          </cell>
        </row>
      </sheetData>
      <sheetData sheetId="2868">
        <row r="1">
          <cell r="C1" t="str">
            <v>F_CODE</v>
          </cell>
        </row>
      </sheetData>
      <sheetData sheetId="2869">
        <row r="1">
          <cell r="C1" t="str">
            <v>F_CODE</v>
          </cell>
        </row>
      </sheetData>
      <sheetData sheetId="2870">
        <row r="1">
          <cell r="C1" t="str">
            <v>F_CODE</v>
          </cell>
        </row>
      </sheetData>
      <sheetData sheetId="2871">
        <row r="1">
          <cell r="C1" t="str">
            <v>F_CODE</v>
          </cell>
        </row>
      </sheetData>
      <sheetData sheetId="2872">
        <row r="1">
          <cell r="C1" t="str">
            <v>F_CODE</v>
          </cell>
        </row>
      </sheetData>
      <sheetData sheetId="2873">
        <row r="1">
          <cell r="C1" t="str">
            <v>F_CODE</v>
          </cell>
        </row>
      </sheetData>
      <sheetData sheetId="2874">
        <row r="1">
          <cell r="C1" t="str">
            <v>F_CODE</v>
          </cell>
        </row>
      </sheetData>
      <sheetData sheetId="2875">
        <row r="1">
          <cell r="C1" t="str">
            <v>F_CODE</v>
          </cell>
        </row>
      </sheetData>
      <sheetData sheetId="2876" refreshError="1"/>
      <sheetData sheetId="2877" refreshError="1"/>
      <sheetData sheetId="2878">
        <row r="1">
          <cell r="C1" t="str">
            <v>F_CODE</v>
          </cell>
        </row>
      </sheetData>
      <sheetData sheetId="2879">
        <row r="1">
          <cell r="C1" t="str">
            <v>F_CODE</v>
          </cell>
        </row>
      </sheetData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>
        <row r="1">
          <cell r="C1" t="str">
            <v>F_CODE</v>
          </cell>
        </row>
      </sheetData>
      <sheetData sheetId="2887">
        <row r="1">
          <cell r="C1" t="str">
            <v>F_CODE</v>
          </cell>
        </row>
      </sheetData>
      <sheetData sheetId="2888"/>
      <sheetData sheetId="2889"/>
      <sheetData sheetId="2890"/>
      <sheetData sheetId="289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>
        <row r="1">
          <cell r="C1" t="str">
            <v>F_CODE</v>
          </cell>
        </row>
      </sheetData>
      <sheetData sheetId="2970">
        <row r="1">
          <cell r="C1" t="str">
            <v>F_CODE</v>
          </cell>
        </row>
      </sheetData>
      <sheetData sheetId="2971">
        <row r="1">
          <cell r="C1" t="str">
            <v>F_CODE</v>
          </cell>
        </row>
      </sheetData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>
        <row r="1">
          <cell r="C1" t="str">
            <v>F_CODE</v>
          </cell>
        </row>
      </sheetData>
      <sheetData sheetId="2982">
        <row r="1">
          <cell r="C1" t="str">
            <v>F_CODE</v>
          </cell>
        </row>
      </sheetData>
      <sheetData sheetId="2983">
        <row r="1">
          <cell r="C1" t="str">
            <v>F_CODE</v>
          </cell>
        </row>
      </sheetData>
      <sheetData sheetId="2984">
        <row r="1">
          <cell r="C1" t="str">
            <v>F_CODE</v>
          </cell>
        </row>
      </sheetData>
      <sheetData sheetId="2985">
        <row r="1">
          <cell r="C1" t="str">
            <v>F_CODE</v>
          </cell>
        </row>
      </sheetData>
      <sheetData sheetId="2986">
        <row r="1">
          <cell r="C1" t="str">
            <v>F_CODE</v>
          </cell>
        </row>
      </sheetData>
      <sheetData sheetId="2987">
        <row r="1">
          <cell r="C1" t="str">
            <v>F_CODE</v>
          </cell>
        </row>
      </sheetData>
      <sheetData sheetId="2988">
        <row r="1">
          <cell r="C1" t="str">
            <v>F_CODE</v>
          </cell>
        </row>
      </sheetData>
      <sheetData sheetId="2989">
        <row r="1">
          <cell r="C1" t="str">
            <v>F_CODE</v>
          </cell>
        </row>
      </sheetData>
      <sheetData sheetId="2990">
        <row r="1">
          <cell r="C1" t="str">
            <v>F_CODE</v>
          </cell>
        </row>
      </sheetData>
      <sheetData sheetId="2991">
        <row r="1">
          <cell r="C1" t="str">
            <v>F_CODE</v>
          </cell>
        </row>
      </sheetData>
      <sheetData sheetId="2992">
        <row r="1">
          <cell r="C1" t="str">
            <v>F_CODE</v>
          </cell>
        </row>
      </sheetData>
      <sheetData sheetId="2993">
        <row r="1">
          <cell r="C1" t="str">
            <v>F_CODE</v>
          </cell>
        </row>
      </sheetData>
      <sheetData sheetId="2994">
        <row r="1">
          <cell r="C1" t="str">
            <v>F_CODE</v>
          </cell>
        </row>
      </sheetData>
      <sheetData sheetId="2995">
        <row r="1">
          <cell r="C1" t="str">
            <v>F_CODE</v>
          </cell>
        </row>
      </sheetData>
      <sheetData sheetId="2996">
        <row r="1">
          <cell r="C1" t="str">
            <v>F_CODE</v>
          </cell>
        </row>
      </sheetData>
      <sheetData sheetId="2997">
        <row r="1">
          <cell r="C1" t="str">
            <v>F_CODE</v>
          </cell>
        </row>
      </sheetData>
      <sheetData sheetId="2998">
        <row r="1">
          <cell r="C1" t="str">
            <v>F_CODE</v>
          </cell>
        </row>
      </sheetData>
      <sheetData sheetId="2999"/>
      <sheetData sheetId="3000">
        <row r="1">
          <cell r="C1" t="str">
            <v>F_CODE</v>
          </cell>
        </row>
      </sheetData>
      <sheetData sheetId="3001">
        <row r="1">
          <cell r="C1" t="str">
            <v>F_CODE</v>
          </cell>
        </row>
      </sheetData>
      <sheetData sheetId="3002">
        <row r="1">
          <cell r="C1" t="str">
            <v>F_CODE</v>
          </cell>
        </row>
      </sheetData>
      <sheetData sheetId="3003">
        <row r="1">
          <cell r="C1" t="str">
            <v>F_CODE</v>
          </cell>
        </row>
      </sheetData>
      <sheetData sheetId="3004">
        <row r="1">
          <cell r="C1" t="str">
            <v>F_CODE</v>
          </cell>
        </row>
      </sheetData>
      <sheetData sheetId="3005">
        <row r="1">
          <cell r="C1" t="str">
            <v>F_CODE</v>
          </cell>
        </row>
      </sheetData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>
        <row r="1">
          <cell r="C1" t="str">
            <v>F_CODE</v>
          </cell>
        </row>
      </sheetData>
      <sheetData sheetId="3039">
        <row r="1">
          <cell r="C1" t="str">
            <v>F_CODE</v>
          </cell>
        </row>
      </sheetData>
      <sheetData sheetId="3040">
        <row r="1">
          <cell r="C1" t="str">
            <v>F_CODE</v>
          </cell>
        </row>
      </sheetData>
      <sheetData sheetId="3041">
        <row r="1">
          <cell r="C1" t="str">
            <v>F_CODE</v>
          </cell>
        </row>
      </sheetData>
      <sheetData sheetId="3042">
        <row r="1">
          <cell r="C1" t="str">
            <v>F_CODE</v>
          </cell>
        </row>
      </sheetData>
      <sheetData sheetId="3043">
        <row r="1">
          <cell r="C1" t="str">
            <v>F_CODE</v>
          </cell>
        </row>
      </sheetData>
      <sheetData sheetId="3044">
        <row r="1">
          <cell r="C1" t="str">
            <v>F_CODE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>
        <row r="1">
          <cell r="C1" t="str">
            <v>F_CODE</v>
          </cell>
        </row>
      </sheetData>
      <sheetData sheetId="3055">
        <row r="1">
          <cell r="C1" t="str">
            <v>F_CODE</v>
          </cell>
        </row>
      </sheetData>
      <sheetData sheetId="3056">
        <row r="1">
          <cell r="C1" t="str">
            <v>F_CODE</v>
          </cell>
        </row>
      </sheetData>
      <sheetData sheetId="3057">
        <row r="1">
          <cell r="C1" t="str">
            <v>F_CODE</v>
          </cell>
        </row>
      </sheetData>
      <sheetData sheetId="3058">
        <row r="1">
          <cell r="C1" t="str">
            <v>F_CODE</v>
          </cell>
        </row>
      </sheetData>
      <sheetData sheetId="3059">
        <row r="1">
          <cell r="C1" t="str">
            <v>F_CODE</v>
          </cell>
        </row>
      </sheetData>
      <sheetData sheetId="3060">
        <row r="1">
          <cell r="C1" t="str">
            <v>F_CODE</v>
          </cell>
        </row>
      </sheetData>
      <sheetData sheetId="3061">
        <row r="1">
          <cell r="C1" t="str">
            <v>F_CODE</v>
          </cell>
        </row>
      </sheetData>
      <sheetData sheetId="3062">
        <row r="1">
          <cell r="C1" t="str">
            <v>F_CODE</v>
          </cell>
        </row>
      </sheetData>
      <sheetData sheetId="3063">
        <row r="1">
          <cell r="C1" t="str">
            <v>F_CODE</v>
          </cell>
        </row>
      </sheetData>
      <sheetData sheetId="3064">
        <row r="1">
          <cell r="C1" t="str">
            <v>F_CODE</v>
          </cell>
        </row>
      </sheetData>
      <sheetData sheetId="3065">
        <row r="1">
          <cell r="C1" t="str">
            <v>F_CODE</v>
          </cell>
        </row>
      </sheetData>
      <sheetData sheetId="3066">
        <row r="1">
          <cell r="C1" t="str">
            <v>F_CODE</v>
          </cell>
        </row>
      </sheetData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>
        <row r="1">
          <cell r="C1" t="str">
            <v>F_CODE</v>
          </cell>
        </row>
      </sheetData>
      <sheetData sheetId="3071">
        <row r="1">
          <cell r="C1" t="str">
            <v>F_CODE</v>
          </cell>
        </row>
      </sheetData>
      <sheetData sheetId="3072">
        <row r="1">
          <cell r="C1" t="str">
            <v>F_CODE</v>
          </cell>
        </row>
      </sheetData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>
        <row r="1">
          <cell r="C1" t="str">
            <v>F_CODE</v>
          </cell>
        </row>
      </sheetData>
      <sheetData sheetId="3161">
        <row r="1">
          <cell r="C1" t="str">
            <v>F_CODE</v>
          </cell>
        </row>
      </sheetData>
      <sheetData sheetId="3162">
        <row r="1">
          <cell r="C1" t="str">
            <v>F_CODE</v>
          </cell>
        </row>
      </sheetData>
      <sheetData sheetId="3163">
        <row r="1">
          <cell r="C1" t="str">
            <v>F_CODE</v>
          </cell>
        </row>
      </sheetData>
      <sheetData sheetId="3164">
        <row r="1">
          <cell r="C1" t="str">
            <v>F_CODE</v>
          </cell>
        </row>
      </sheetData>
      <sheetData sheetId="3165">
        <row r="1">
          <cell r="C1" t="str">
            <v>F_CODE</v>
          </cell>
        </row>
      </sheetData>
      <sheetData sheetId="3166">
        <row r="1">
          <cell r="C1" t="str">
            <v>F_CODE</v>
          </cell>
        </row>
      </sheetData>
      <sheetData sheetId="3167">
        <row r="1">
          <cell r="C1" t="str">
            <v>F_CODE</v>
          </cell>
        </row>
      </sheetData>
      <sheetData sheetId="3168">
        <row r="1">
          <cell r="C1" t="str">
            <v>F_CODE</v>
          </cell>
        </row>
      </sheetData>
      <sheetData sheetId="3169">
        <row r="1">
          <cell r="C1" t="str">
            <v>F_CODE</v>
          </cell>
        </row>
      </sheetData>
      <sheetData sheetId="3170">
        <row r="1">
          <cell r="C1" t="str">
            <v>F_CODE</v>
          </cell>
        </row>
      </sheetData>
      <sheetData sheetId="3171">
        <row r="1">
          <cell r="C1" t="str">
            <v>F_CODE</v>
          </cell>
        </row>
      </sheetData>
      <sheetData sheetId="3172">
        <row r="1">
          <cell r="C1" t="str">
            <v>F_CODE</v>
          </cell>
        </row>
      </sheetData>
      <sheetData sheetId="3173">
        <row r="1">
          <cell r="C1" t="str">
            <v>F_CODE</v>
          </cell>
        </row>
      </sheetData>
      <sheetData sheetId="3174">
        <row r="1">
          <cell r="C1" t="str">
            <v>F_CODE</v>
          </cell>
        </row>
      </sheetData>
      <sheetData sheetId="3175">
        <row r="1">
          <cell r="C1" t="str">
            <v>F_CODE</v>
          </cell>
        </row>
      </sheetData>
      <sheetData sheetId="3176">
        <row r="1">
          <cell r="C1" t="str">
            <v>F_CODE</v>
          </cell>
        </row>
      </sheetData>
      <sheetData sheetId="3177">
        <row r="1">
          <cell r="C1" t="str">
            <v>F_CODE</v>
          </cell>
        </row>
      </sheetData>
      <sheetData sheetId="3178">
        <row r="1">
          <cell r="C1" t="str">
            <v>F_CODE</v>
          </cell>
        </row>
      </sheetData>
      <sheetData sheetId="3179">
        <row r="1">
          <cell r="C1" t="str">
            <v>F_CODE</v>
          </cell>
        </row>
      </sheetData>
      <sheetData sheetId="3180">
        <row r="1">
          <cell r="C1" t="str">
            <v>F_CODE</v>
          </cell>
        </row>
      </sheetData>
      <sheetData sheetId="3181">
        <row r="1">
          <cell r="C1" t="str">
            <v>F_CODE</v>
          </cell>
        </row>
      </sheetData>
      <sheetData sheetId="3182">
        <row r="1">
          <cell r="C1" t="str">
            <v>F_CODE</v>
          </cell>
        </row>
      </sheetData>
      <sheetData sheetId="3183">
        <row r="1">
          <cell r="C1" t="str">
            <v>F_CODE</v>
          </cell>
        </row>
      </sheetData>
      <sheetData sheetId="3184">
        <row r="1">
          <cell r="C1" t="str">
            <v>F_CODE</v>
          </cell>
        </row>
      </sheetData>
      <sheetData sheetId="3185">
        <row r="1">
          <cell r="C1" t="str">
            <v>F_CODE</v>
          </cell>
        </row>
      </sheetData>
      <sheetData sheetId="3186">
        <row r="1">
          <cell r="C1" t="str">
            <v>F_CODE</v>
          </cell>
        </row>
      </sheetData>
      <sheetData sheetId="3187">
        <row r="1">
          <cell r="C1" t="str">
            <v>F_CODE</v>
          </cell>
        </row>
      </sheetData>
      <sheetData sheetId="3188">
        <row r="1">
          <cell r="C1" t="str">
            <v>F_CODE</v>
          </cell>
        </row>
      </sheetData>
      <sheetData sheetId="3189">
        <row r="1">
          <cell r="C1" t="str">
            <v>F_CODE</v>
          </cell>
        </row>
      </sheetData>
      <sheetData sheetId="3190">
        <row r="1">
          <cell r="C1" t="str">
            <v>F_CODE</v>
          </cell>
        </row>
      </sheetData>
      <sheetData sheetId="3191">
        <row r="1">
          <cell r="C1" t="str">
            <v>F_CODE</v>
          </cell>
        </row>
      </sheetData>
      <sheetData sheetId="3192">
        <row r="1">
          <cell r="C1" t="str">
            <v>F_CODE</v>
          </cell>
        </row>
      </sheetData>
      <sheetData sheetId="3193">
        <row r="1">
          <cell r="C1" t="str">
            <v>F_CODE</v>
          </cell>
        </row>
      </sheetData>
      <sheetData sheetId="3194">
        <row r="1">
          <cell r="C1" t="str">
            <v>F_CODE</v>
          </cell>
        </row>
      </sheetData>
      <sheetData sheetId="3195">
        <row r="1">
          <cell r="C1" t="str">
            <v>F_CODE</v>
          </cell>
        </row>
      </sheetData>
      <sheetData sheetId="3196">
        <row r="1">
          <cell r="C1" t="str">
            <v>F_CODE</v>
          </cell>
        </row>
      </sheetData>
      <sheetData sheetId="3197">
        <row r="1">
          <cell r="C1" t="str">
            <v>F_CODE</v>
          </cell>
        </row>
      </sheetData>
      <sheetData sheetId="3198">
        <row r="1">
          <cell r="C1" t="str">
            <v>F_CODE</v>
          </cell>
        </row>
      </sheetData>
      <sheetData sheetId="3199">
        <row r="1">
          <cell r="C1" t="str">
            <v>F_CODE</v>
          </cell>
        </row>
      </sheetData>
      <sheetData sheetId="3200">
        <row r="1">
          <cell r="C1" t="str">
            <v>F_CODE</v>
          </cell>
        </row>
      </sheetData>
      <sheetData sheetId="3201">
        <row r="1">
          <cell r="C1" t="str">
            <v>F_CODE</v>
          </cell>
        </row>
      </sheetData>
      <sheetData sheetId="3202">
        <row r="1">
          <cell r="C1" t="str">
            <v>F_CODE</v>
          </cell>
        </row>
      </sheetData>
      <sheetData sheetId="3203">
        <row r="1">
          <cell r="C1" t="str">
            <v>F_CODE</v>
          </cell>
        </row>
      </sheetData>
      <sheetData sheetId="3204">
        <row r="1">
          <cell r="C1" t="str">
            <v>F_CODE</v>
          </cell>
        </row>
      </sheetData>
      <sheetData sheetId="3205">
        <row r="1">
          <cell r="C1" t="str">
            <v>F_CODE</v>
          </cell>
        </row>
      </sheetData>
      <sheetData sheetId="3206">
        <row r="1">
          <cell r="C1" t="str">
            <v>F_CODE</v>
          </cell>
        </row>
      </sheetData>
      <sheetData sheetId="3207">
        <row r="1">
          <cell r="C1" t="str">
            <v>F_CODE</v>
          </cell>
        </row>
      </sheetData>
      <sheetData sheetId="3208">
        <row r="1">
          <cell r="C1" t="str">
            <v>F_CODE</v>
          </cell>
        </row>
      </sheetData>
      <sheetData sheetId="3209">
        <row r="1">
          <cell r="C1" t="str">
            <v>F_CODE</v>
          </cell>
        </row>
      </sheetData>
      <sheetData sheetId="3210">
        <row r="1">
          <cell r="C1" t="str">
            <v>F_CODE</v>
          </cell>
        </row>
      </sheetData>
      <sheetData sheetId="3211">
        <row r="1">
          <cell r="C1" t="str">
            <v>F_CODE</v>
          </cell>
        </row>
      </sheetData>
      <sheetData sheetId="3212">
        <row r="1">
          <cell r="C1" t="str">
            <v>F_CODE</v>
          </cell>
        </row>
      </sheetData>
      <sheetData sheetId="3213">
        <row r="1">
          <cell r="C1" t="str">
            <v>F_CODE</v>
          </cell>
        </row>
      </sheetData>
      <sheetData sheetId="3214">
        <row r="1">
          <cell r="C1" t="str">
            <v>F_CODE</v>
          </cell>
        </row>
      </sheetData>
      <sheetData sheetId="3215">
        <row r="1">
          <cell r="C1" t="str">
            <v>F_CODE</v>
          </cell>
        </row>
      </sheetData>
      <sheetData sheetId="3216">
        <row r="1">
          <cell r="C1" t="str">
            <v>F_CODE</v>
          </cell>
        </row>
      </sheetData>
      <sheetData sheetId="3217">
        <row r="1">
          <cell r="C1" t="str">
            <v>F_CODE</v>
          </cell>
        </row>
      </sheetData>
      <sheetData sheetId="3218">
        <row r="1">
          <cell r="C1" t="str">
            <v>F_CODE</v>
          </cell>
        </row>
      </sheetData>
      <sheetData sheetId="3219">
        <row r="1">
          <cell r="C1" t="str">
            <v>F_CODE</v>
          </cell>
        </row>
      </sheetData>
      <sheetData sheetId="3220">
        <row r="1">
          <cell r="C1" t="str">
            <v>F_CODE</v>
          </cell>
        </row>
      </sheetData>
      <sheetData sheetId="3221">
        <row r="1">
          <cell r="C1" t="str">
            <v>F_CODE</v>
          </cell>
        </row>
      </sheetData>
      <sheetData sheetId="3222">
        <row r="1">
          <cell r="C1" t="str">
            <v>F_CODE</v>
          </cell>
        </row>
      </sheetData>
      <sheetData sheetId="3223">
        <row r="1">
          <cell r="C1" t="str">
            <v>F_CODE</v>
          </cell>
        </row>
      </sheetData>
      <sheetData sheetId="3224">
        <row r="1">
          <cell r="C1" t="str">
            <v>F_CODE</v>
          </cell>
        </row>
      </sheetData>
      <sheetData sheetId="3225">
        <row r="1">
          <cell r="C1" t="str">
            <v>F_CODE</v>
          </cell>
        </row>
      </sheetData>
      <sheetData sheetId="3226">
        <row r="1">
          <cell r="C1" t="str">
            <v>F_CODE</v>
          </cell>
        </row>
      </sheetData>
      <sheetData sheetId="3227">
        <row r="1">
          <cell r="C1" t="str">
            <v>F_CODE</v>
          </cell>
        </row>
      </sheetData>
      <sheetData sheetId="3228">
        <row r="1">
          <cell r="C1" t="str">
            <v>F_CODE</v>
          </cell>
        </row>
      </sheetData>
      <sheetData sheetId="3229">
        <row r="1">
          <cell r="C1" t="str">
            <v>F_CODE</v>
          </cell>
        </row>
      </sheetData>
      <sheetData sheetId="3230">
        <row r="1">
          <cell r="C1" t="str">
            <v>F_CODE</v>
          </cell>
        </row>
      </sheetData>
      <sheetData sheetId="3231">
        <row r="1">
          <cell r="C1" t="str">
            <v>F_CODE</v>
          </cell>
        </row>
      </sheetData>
      <sheetData sheetId="3232">
        <row r="1">
          <cell r="C1" t="str">
            <v>F_CODE</v>
          </cell>
        </row>
      </sheetData>
      <sheetData sheetId="3233">
        <row r="1">
          <cell r="C1" t="str">
            <v>F_CODE</v>
          </cell>
        </row>
      </sheetData>
      <sheetData sheetId="3234">
        <row r="1">
          <cell r="C1" t="str">
            <v>F_CODE</v>
          </cell>
        </row>
      </sheetData>
      <sheetData sheetId="3235">
        <row r="1">
          <cell r="C1" t="str">
            <v>F_CODE</v>
          </cell>
        </row>
      </sheetData>
      <sheetData sheetId="3236">
        <row r="1">
          <cell r="C1" t="str">
            <v>F_CODE</v>
          </cell>
        </row>
      </sheetData>
      <sheetData sheetId="3237">
        <row r="1">
          <cell r="C1" t="str">
            <v>F_CODE</v>
          </cell>
        </row>
      </sheetData>
      <sheetData sheetId="3238">
        <row r="1">
          <cell r="C1" t="str">
            <v>F_CODE</v>
          </cell>
        </row>
      </sheetData>
      <sheetData sheetId="3239">
        <row r="1">
          <cell r="C1" t="str">
            <v>F_CODE</v>
          </cell>
        </row>
      </sheetData>
      <sheetData sheetId="3240">
        <row r="1">
          <cell r="C1" t="str">
            <v>F_CODE</v>
          </cell>
        </row>
      </sheetData>
      <sheetData sheetId="3241">
        <row r="1">
          <cell r="C1" t="str">
            <v>F_CODE</v>
          </cell>
        </row>
      </sheetData>
      <sheetData sheetId="3242">
        <row r="1">
          <cell r="C1" t="str">
            <v>F_CODE</v>
          </cell>
        </row>
      </sheetData>
      <sheetData sheetId="3243">
        <row r="1">
          <cell r="C1" t="str">
            <v>F_CODE</v>
          </cell>
        </row>
      </sheetData>
      <sheetData sheetId="3244">
        <row r="1">
          <cell r="C1" t="str">
            <v>F_CODE</v>
          </cell>
        </row>
      </sheetData>
      <sheetData sheetId="3245">
        <row r="1">
          <cell r="C1" t="str">
            <v>F_CODE</v>
          </cell>
        </row>
      </sheetData>
      <sheetData sheetId="3246">
        <row r="1">
          <cell r="C1" t="str">
            <v>F_CODE</v>
          </cell>
        </row>
      </sheetData>
      <sheetData sheetId="3247">
        <row r="1">
          <cell r="C1" t="str">
            <v>F_CODE</v>
          </cell>
        </row>
      </sheetData>
      <sheetData sheetId="3248">
        <row r="1">
          <cell r="C1" t="str">
            <v>F_CODE</v>
          </cell>
        </row>
      </sheetData>
      <sheetData sheetId="3249">
        <row r="1">
          <cell r="C1" t="str">
            <v>F_CODE</v>
          </cell>
        </row>
      </sheetData>
      <sheetData sheetId="3250">
        <row r="1">
          <cell r="C1" t="str">
            <v>F_CODE</v>
          </cell>
        </row>
      </sheetData>
      <sheetData sheetId="3251">
        <row r="1">
          <cell r="C1" t="str">
            <v>F_CODE</v>
          </cell>
        </row>
      </sheetData>
      <sheetData sheetId="3252">
        <row r="1">
          <cell r="C1" t="str">
            <v>F_CODE</v>
          </cell>
        </row>
      </sheetData>
      <sheetData sheetId="3253">
        <row r="1">
          <cell r="C1" t="str">
            <v>F_CODE</v>
          </cell>
        </row>
      </sheetData>
      <sheetData sheetId="3254">
        <row r="1">
          <cell r="C1" t="str">
            <v>F_CODE</v>
          </cell>
        </row>
      </sheetData>
      <sheetData sheetId="3255">
        <row r="1">
          <cell r="C1" t="str">
            <v>F_CODE</v>
          </cell>
        </row>
      </sheetData>
      <sheetData sheetId="3256">
        <row r="1">
          <cell r="C1" t="str">
            <v>F_CODE</v>
          </cell>
        </row>
      </sheetData>
      <sheetData sheetId="3257">
        <row r="1">
          <cell r="C1" t="str">
            <v>F_CODE</v>
          </cell>
        </row>
      </sheetData>
      <sheetData sheetId="3258">
        <row r="1">
          <cell r="C1" t="str">
            <v>F_CODE</v>
          </cell>
        </row>
      </sheetData>
      <sheetData sheetId="3259">
        <row r="1">
          <cell r="C1" t="str">
            <v>F_CODE</v>
          </cell>
        </row>
      </sheetData>
      <sheetData sheetId="3260">
        <row r="1">
          <cell r="C1" t="str">
            <v>F_CODE</v>
          </cell>
        </row>
      </sheetData>
      <sheetData sheetId="3261">
        <row r="1">
          <cell r="C1" t="str">
            <v>F_CODE</v>
          </cell>
        </row>
      </sheetData>
      <sheetData sheetId="3262">
        <row r="1">
          <cell r="C1" t="str">
            <v>F_CODE</v>
          </cell>
        </row>
      </sheetData>
      <sheetData sheetId="3263">
        <row r="1">
          <cell r="C1" t="str">
            <v>F_CODE</v>
          </cell>
        </row>
      </sheetData>
      <sheetData sheetId="3264">
        <row r="1">
          <cell r="C1" t="str">
            <v>F_CODE</v>
          </cell>
        </row>
      </sheetData>
      <sheetData sheetId="3265">
        <row r="1">
          <cell r="C1" t="str">
            <v>F_CODE</v>
          </cell>
        </row>
      </sheetData>
      <sheetData sheetId="3266">
        <row r="1">
          <cell r="C1" t="str">
            <v>F_CODE</v>
          </cell>
        </row>
      </sheetData>
      <sheetData sheetId="3267">
        <row r="1">
          <cell r="C1" t="str">
            <v>F_CODE</v>
          </cell>
        </row>
      </sheetData>
      <sheetData sheetId="3268">
        <row r="1">
          <cell r="C1" t="str">
            <v>F_CODE</v>
          </cell>
        </row>
      </sheetData>
      <sheetData sheetId="3269">
        <row r="1">
          <cell r="C1" t="str">
            <v>F_CODE</v>
          </cell>
        </row>
      </sheetData>
      <sheetData sheetId="3270">
        <row r="1">
          <cell r="C1" t="str">
            <v>F_CODE</v>
          </cell>
        </row>
      </sheetData>
      <sheetData sheetId="3271">
        <row r="1">
          <cell r="C1" t="str">
            <v>F_CODE</v>
          </cell>
        </row>
      </sheetData>
      <sheetData sheetId="3272">
        <row r="1">
          <cell r="C1" t="str">
            <v>F_CODE</v>
          </cell>
        </row>
      </sheetData>
      <sheetData sheetId="3273">
        <row r="1">
          <cell r="C1" t="str">
            <v>F_CODE</v>
          </cell>
        </row>
      </sheetData>
      <sheetData sheetId="3274">
        <row r="1">
          <cell r="C1" t="str">
            <v>F_CODE</v>
          </cell>
        </row>
      </sheetData>
      <sheetData sheetId="3275">
        <row r="1">
          <cell r="C1" t="str">
            <v>F_CODE</v>
          </cell>
        </row>
      </sheetData>
      <sheetData sheetId="3276">
        <row r="1">
          <cell r="C1" t="str">
            <v>F_CODE</v>
          </cell>
        </row>
      </sheetData>
      <sheetData sheetId="3277">
        <row r="1">
          <cell r="C1" t="str">
            <v>F_CODE</v>
          </cell>
        </row>
      </sheetData>
      <sheetData sheetId="3278">
        <row r="1">
          <cell r="C1" t="str">
            <v>F_CODE</v>
          </cell>
        </row>
      </sheetData>
      <sheetData sheetId="3279">
        <row r="1">
          <cell r="C1" t="str">
            <v>F_CODE</v>
          </cell>
        </row>
      </sheetData>
      <sheetData sheetId="3280">
        <row r="1">
          <cell r="C1" t="str">
            <v>F_CODE</v>
          </cell>
        </row>
      </sheetData>
      <sheetData sheetId="3281">
        <row r="1">
          <cell r="C1" t="str">
            <v>F_CODE</v>
          </cell>
        </row>
      </sheetData>
      <sheetData sheetId="3282">
        <row r="1">
          <cell r="C1" t="str">
            <v>F_CODE</v>
          </cell>
        </row>
      </sheetData>
      <sheetData sheetId="3283">
        <row r="1">
          <cell r="C1" t="str">
            <v>F_CODE</v>
          </cell>
        </row>
      </sheetData>
      <sheetData sheetId="3284">
        <row r="1">
          <cell r="C1" t="str">
            <v>F_CODE</v>
          </cell>
        </row>
      </sheetData>
      <sheetData sheetId="3285">
        <row r="1">
          <cell r="C1" t="str">
            <v>F_CODE</v>
          </cell>
        </row>
      </sheetData>
      <sheetData sheetId="3286">
        <row r="1">
          <cell r="C1" t="str">
            <v>F_CODE</v>
          </cell>
        </row>
      </sheetData>
      <sheetData sheetId="3287">
        <row r="1">
          <cell r="C1" t="str">
            <v>F_CODE</v>
          </cell>
        </row>
      </sheetData>
      <sheetData sheetId="3288">
        <row r="1">
          <cell r="C1" t="str">
            <v>F_CODE</v>
          </cell>
        </row>
      </sheetData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>
        <row r="1">
          <cell r="C1" t="str">
            <v>F_CODE</v>
          </cell>
        </row>
      </sheetData>
      <sheetData sheetId="3355">
        <row r="1">
          <cell r="C1" t="str">
            <v>F_CODE</v>
          </cell>
        </row>
      </sheetData>
      <sheetData sheetId="3356">
        <row r="1">
          <cell r="C1" t="str">
            <v>F_CODE</v>
          </cell>
        </row>
      </sheetData>
      <sheetData sheetId="3357">
        <row r="1">
          <cell r="C1" t="str">
            <v>F_CODE</v>
          </cell>
        </row>
      </sheetData>
      <sheetData sheetId="3358">
        <row r="1">
          <cell r="C1" t="str">
            <v>F_CODE</v>
          </cell>
        </row>
      </sheetData>
      <sheetData sheetId="3359">
        <row r="1">
          <cell r="C1" t="str">
            <v>F_CODE</v>
          </cell>
        </row>
      </sheetData>
      <sheetData sheetId="3360">
        <row r="1">
          <cell r="C1" t="str">
            <v>F_CODE</v>
          </cell>
        </row>
      </sheetData>
      <sheetData sheetId="3361">
        <row r="1">
          <cell r="C1" t="str">
            <v>F_CODE</v>
          </cell>
        </row>
      </sheetData>
      <sheetData sheetId="3362">
        <row r="1">
          <cell r="C1" t="str">
            <v>F_CODE</v>
          </cell>
        </row>
      </sheetData>
      <sheetData sheetId="3363">
        <row r="1">
          <cell r="C1" t="str">
            <v>F_CODE</v>
          </cell>
        </row>
      </sheetData>
      <sheetData sheetId="3364">
        <row r="1">
          <cell r="C1" t="str">
            <v>F_CODE</v>
          </cell>
        </row>
      </sheetData>
      <sheetData sheetId="3365">
        <row r="1">
          <cell r="C1" t="str">
            <v>F_CODE</v>
          </cell>
        </row>
      </sheetData>
      <sheetData sheetId="3366">
        <row r="1">
          <cell r="C1" t="str">
            <v>F_CODE</v>
          </cell>
        </row>
      </sheetData>
      <sheetData sheetId="3367">
        <row r="1">
          <cell r="C1" t="str">
            <v>F_CODE</v>
          </cell>
        </row>
      </sheetData>
      <sheetData sheetId="3368">
        <row r="1">
          <cell r="C1" t="str">
            <v>F_CODE</v>
          </cell>
        </row>
      </sheetData>
      <sheetData sheetId="3369">
        <row r="1">
          <cell r="C1" t="str">
            <v>F_CODE</v>
          </cell>
        </row>
      </sheetData>
      <sheetData sheetId="3370">
        <row r="1">
          <cell r="C1" t="str">
            <v>F_CODE</v>
          </cell>
        </row>
      </sheetData>
      <sheetData sheetId="3371">
        <row r="1">
          <cell r="C1" t="str">
            <v>F_CODE</v>
          </cell>
        </row>
      </sheetData>
      <sheetData sheetId="3372">
        <row r="1">
          <cell r="C1" t="str">
            <v>F_CODE</v>
          </cell>
        </row>
      </sheetData>
      <sheetData sheetId="3373">
        <row r="1">
          <cell r="C1" t="str">
            <v>F_CODE</v>
          </cell>
        </row>
      </sheetData>
      <sheetData sheetId="3374">
        <row r="1">
          <cell r="C1" t="str">
            <v>F_CODE</v>
          </cell>
        </row>
      </sheetData>
      <sheetData sheetId="3375">
        <row r="1">
          <cell r="C1" t="str">
            <v>F_CODE</v>
          </cell>
        </row>
      </sheetData>
      <sheetData sheetId="3376">
        <row r="1">
          <cell r="C1" t="str">
            <v>F_CODE</v>
          </cell>
        </row>
      </sheetData>
      <sheetData sheetId="3377">
        <row r="1">
          <cell r="C1" t="str">
            <v>F_CODE</v>
          </cell>
        </row>
      </sheetData>
      <sheetData sheetId="3378">
        <row r="1">
          <cell r="C1" t="str">
            <v>F_CODE</v>
          </cell>
        </row>
      </sheetData>
      <sheetData sheetId="3379">
        <row r="1">
          <cell r="C1" t="str">
            <v>F_CODE</v>
          </cell>
        </row>
      </sheetData>
      <sheetData sheetId="3380">
        <row r="1">
          <cell r="C1" t="str">
            <v>F_CODE</v>
          </cell>
        </row>
      </sheetData>
      <sheetData sheetId="3381">
        <row r="1">
          <cell r="C1" t="str">
            <v>F_CODE</v>
          </cell>
        </row>
      </sheetData>
      <sheetData sheetId="3382">
        <row r="1">
          <cell r="C1" t="str">
            <v>F_CODE</v>
          </cell>
        </row>
      </sheetData>
      <sheetData sheetId="3383">
        <row r="1">
          <cell r="C1" t="str">
            <v>F_CODE</v>
          </cell>
        </row>
      </sheetData>
      <sheetData sheetId="3384">
        <row r="1">
          <cell r="C1" t="str">
            <v>F_CODE</v>
          </cell>
        </row>
      </sheetData>
      <sheetData sheetId="3385">
        <row r="1">
          <cell r="C1" t="str">
            <v>F_CODE</v>
          </cell>
        </row>
      </sheetData>
      <sheetData sheetId="3386">
        <row r="1">
          <cell r="C1" t="str">
            <v>F_CODE</v>
          </cell>
        </row>
      </sheetData>
      <sheetData sheetId="3387">
        <row r="1">
          <cell r="C1" t="str">
            <v>F_CODE</v>
          </cell>
        </row>
      </sheetData>
      <sheetData sheetId="3388">
        <row r="1">
          <cell r="C1" t="str">
            <v>F_CODE</v>
          </cell>
        </row>
      </sheetData>
      <sheetData sheetId="3389">
        <row r="1">
          <cell r="C1" t="str">
            <v>F_CODE</v>
          </cell>
        </row>
      </sheetData>
      <sheetData sheetId="3390">
        <row r="1">
          <cell r="C1" t="str">
            <v>F_CODE</v>
          </cell>
        </row>
      </sheetData>
      <sheetData sheetId="3391">
        <row r="1">
          <cell r="C1" t="str">
            <v>F_CODE</v>
          </cell>
        </row>
      </sheetData>
      <sheetData sheetId="3392">
        <row r="1">
          <cell r="C1" t="str">
            <v>F_CODE</v>
          </cell>
        </row>
      </sheetData>
      <sheetData sheetId="3393">
        <row r="1">
          <cell r="C1" t="str">
            <v>F_CODE</v>
          </cell>
        </row>
      </sheetData>
      <sheetData sheetId="3394">
        <row r="1">
          <cell r="C1" t="str">
            <v>F_CODE</v>
          </cell>
        </row>
      </sheetData>
      <sheetData sheetId="3395">
        <row r="1">
          <cell r="C1" t="str">
            <v>F_CODE</v>
          </cell>
        </row>
      </sheetData>
      <sheetData sheetId="3396">
        <row r="1">
          <cell r="C1" t="str">
            <v>F_CODE</v>
          </cell>
        </row>
      </sheetData>
      <sheetData sheetId="3397">
        <row r="1">
          <cell r="C1" t="str">
            <v>F_CODE</v>
          </cell>
        </row>
      </sheetData>
      <sheetData sheetId="3398">
        <row r="1">
          <cell r="C1" t="str">
            <v>F_CODE</v>
          </cell>
        </row>
      </sheetData>
      <sheetData sheetId="3399">
        <row r="1">
          <cell r="C1" t="str">
            <v>F_CODE</v>
          </cell>
        </row>
      </sheetData>
      <sheetData sheetId="3400">
        <row r="1">
          <cell r="C1" t="str">
            <v>F_CODE</v>
          </cell>
        </row>
      </sheetData>
      <sheetData sheetId="3401">
        <row r="1">
          <cell r="C1" t="str">
            <v>F_CODE</v>
          </cell>
        </row>
      </sheetData>
      <sheetData sheetId="3402">
        <row r="1">
          <cell r="C1" t="str">
            <v>F_CODE</v>
          </cell>
        </row>
      </sheetData>
      <sheetData sheetId="3403">
        <row r="1">
          <cell r="C1" t="str">
            <v>F_CODE</v>
          </cell>
        </row>
      </sheetData>
      <sheetData sheetId="3404">
        <row r="1">
          <cell r="C1" t="str">
            <v>F_CODE</v>
          </cell>
        </row>
      </sheetData>
      <sheetData sheetId="3405">
        <row r="1">
          <cell r="C1" t="str">
            <v>F_CODE</v>
          </cell>
        </row>
      </sheetData>
      <sheetData sheetId="3406">
        <row r="1">
          <cell r="C1" t="str">
            <v>F_CODE</v>
          </cell>
        </row>
      </sheetData>
      <sheetData sheetId="3407">
        <row r="1">
          <cell r="C1" t="str">
            <v>F_CODE</v>
          </cell>
        </row>
      </sheetData>
      <sheetData sheetId="3408">
        <row r="1">
          <cell r="C1" t="str">
            <v>F_CODE</v>
          </cell>
        </row>
      </sheetData>
      <sheetData sheetId="3409">
        <row r="1">
          <cell r="C1" t="str">
            <v>F_CODE</v>
          </cell>
        </row>
      </sheetData>
      <sheetData sheetId="3410">
        <row r="1">
          <cell r="C1" t="str">
            <v>F_CODE</v>
          </cell>
        </row>
      </sheetData>
      <sheetData sheetId="3411">
        <row r="1">
          <cell r="C1" t="str">
            <v>F_CODE</v>
          </cell>
        </row>
      </sheetData>
      <sheetData sheetId="3412">
        <row r="1">
          <cell r="C1" t="str">
            <v>F_CODE</v>
          </cell>
        </row>
      </sheetData>
      <sheetData sheetId="3413">
        <row r="1">
          <cell r="C1" t="str">
            <v>F_CODE</v>
          </cell>
        </row>
      </sheetData>
      <sheetData sheetId="3414">
        <row r="1">
          <cell r="C1" t="str">
            <v>F_CODE</v>
          </cell>
        </row>
      </sheetData>
      <sheetData sheetId="3415">
        <row r="1">
          <cell r="C1" t="str">
            <v>F_CODE</v>
          </cell>
        </row>
      </sheetData>
      <sheetData sheetId="3416">
        <row r="1">
          <cell r="C1" t="str">
            <v>F_CODE</v>
          </cell>
        </row>
      </sheetData>
      <sheetData sheetId="3417">
        <row r="1">
          <cell r="C1" t="str">
            <v>F_CODE</v>
          </cell>
        </row>
      </sheetData>
      <sheetData sheetId="3418">
        <row r="1">
          <cell r="C1" t="str">
            <v>F_CODE</v>
          </cell>
        </row>
      </sheetData>
      <sheetData sheetId="3419">
        <row r="1">
          <cell r="C1" t="str">
            <v>F_CODE</v>
          </cell>
        </row>
      </sheetData>
      <sheetData sheetId="3420">
        <row r="1">
          <cell r="C1" t="str">
            <v>F_CODE</v>
          </cell>
        </row>
      </sheetData>
      <sheetData sheetId="3421">
        <row r="1">
          <cell r="C1" t="str">
            <v>F_CODE</v>
          </cell>
        </row>
      </sheetData>
      <sheetData sheetId="3422">
        <row r="1">
          <cell r="C1" t="str">
            <v>F_CODE</v>
          </cell>
        </row>
      </sheetData>
      <sheetData sheetId="3423">
        <row r="1">
          <cell r="C1" t="str">
            <v>F_CODE</v>
          </cell>
        </row>
      </sheetData>
      <sheetData sheetId="3424">
        <row r="1">
          <cell r="C1" t="str">
            <v>F_CODE</v>
          </cell>
        </row>
      </sheetData>
      <sheetData sheetId="3425">
        <row r="1">
          <cell r="C1" t="str">
            <v>F_CODE</v>
          </cell>
        </row>
      </sheetData>
      <sheetData sheetId="3426">
        <row r="1">
          <cell r="C1" t="str">
            <v>F_CODE</v>
          </cell>
        </row>
      </sheetData>
      <sheetData sheetId="3427">
        <row r="1">
          <cell r="C1" t="str">
            <v>F_CODE</v>
          </cell>
        </row>
      </sheetData>
      <sheetData sheetId="3428">
        <row r="1">
          <cell r="C1" t="str">
            <v>F_CODE</v>
          </cell>
        </row>
      </sheetData>
      <sheetData sheetId="3429">
        <row r="1">
          <cell r="C1" t="str">
            <v>F_CODE</v>
          </cell>
        </row>
      </sheetData>
      <sheetData sheetId="3430">
        <row r="1">
          <cell r="C1" t="str">
            <v>F_CODE</v>
          </cell>
        </row>
      </sheetData>
      <sheetData sheetId="3431">
        <row r="1">
          <cell r="C1" t="str">
            <v>F_CODE</v>
          </cell>
        </row>
      </sheetData>
      <sheetData sheetId="3432">
        <row r="1">
          <cell r="C1" t="str">
            <v>F_CODE</v>
          </cell>
        </row>
      </sheetData>
      <sheetData sheetId="3433">
        <row r="1">
          <cell r="C1" t="str">
            <v>F_CODE</v>
          </cell>
        </row>
      </sheetData>
      <sheetData sheetId="3434">
        <row r="1">
          <cell r="C1" t="str">
            <v>F_CODE</v>
          </cell>
        </row>
      </sheetData>
      <sheetData sheetId="3435">
        <row r="1">
          <cell r="C1" t="str">
            <v>F_CODE</v>
          </cell>
        </row>
      </sheetData>
      <sheetData sheetId="3436">
        <row r="1">
          <cell r="C1" t="str">
            <v>F_CODE</v>
          </cell>
        </row>
      </sheetData>
      <sheetData sheetId="3437">
        <row r="1">
          <cell r="C1" t="str">
            <v>F_CODE</v>
          </cell>
        </row>
      </sheetData>
      <sheetData sheetId="3438">
        <row r="1">
          <cell r="C1" t="str">
            <v>F_CODE</v>
          </cell>
        </row>
      </sheetData>
      <sheetData sheetId="3439">
        <row r="1">
          <cell r="C1" t="str">
            <v>F_CODE</v>
          </cell>
        </row>
      </sheetData>
      <sheetData sheetId="3440">
        <row r="1">
          <cell r="C1" t="str">
            <v>F_CODE</v>
          </cell>
        </row>
      </sheetData>
      <sheetData sheetId="3441">
        <row r="1">
          <cell r="C1" t="str">
            <v>F_CODE</v>
          </cell>
        </row>
      </sheetData>
      <sheetData sheetId="3442">
        <row r="1">
          <cell r="C1" t="str">
            <v>F_CODE</v>
          </cell>
        </row>
      </sheetData>
      <sheetData sheetId="3443">
        <row r="1">
          <cell r="C1" t="str">
            <v>F_CODE</v>
          </cell>
        </row>
      </sheetData>
      <sheetData sheetId="3444">
        <row r="1">
          <cell r="C1" t="str">
            <v>F_CODE</v>
          </cell>
        </row>
      </sheetData>
      <sheetData sheetId="3445">
        <row r="1">
          <cell r="C1" t="str">
            <v>F_CODE</v>
          </cell>
        </row>
      </sheetData>
      <sheetData sheetId="3446">
        <row r="1">
          <cell r="C1" t="str">
            <v>F_CODE</v>
          </cell>
        </row>
      </sheetData>
      <sheetData sheetId="3447">
        <row r="1">
          <cell r="C1" t="str">
            <v>F_CODE</v>
          </cell>
        </row>
      </sheetData>
      <sheetData sheetId="3448">
        <row r="1">
          <cell r="C1" t="str">
            <v>F_CODE</v>
          </cell>
        </row>
      </sheetData>
      <sheetData sheetId="3449">
        <row r="1">
          <cell r="C1" t="str">
            <v>F_CODE</v>
          </cell>
        </row>
      </sheetData>
      <sheetData sheetId="3450">
        <row r="1">
          <cell r="C1" t="str">
            <v>F_CODE</v>
          </cell>
        </row>
      </sheetData>
      <sheetData sheetId="3451">
        <row r="1">
          <cell r="C1" t="str">
            <v>F_CODE</v>
          </cell>
        </row>
      </sheetData>
      <sheetData sheetId="3452">
        <row r="1">
          <cell r="C1" t="str">
            <v>F_CODE</v>
          </cell>
        </row>
      </sheetData>
      <sheetData sheetId="3453">
        <row r="1">
          <cell r="C1" t="str">
            <v>F_CODE</v>
          </cell>
        </row>
      </sheetData>
      <sheetData sheetId="3454">
        <row r="1">
          <cell r="C1" t="str">
            <v>F_CODE</v>
          </cell>
        </row>
      </sheetData>
      <sheetData sheetId="3455">
        <row r="1">
          <cell r="C1" t="str">
            <v>F_CODE</v>
          </cell>
        </row>
      </sheetData>
      <sheetData sheetId="3456">
        <row r="1">
          <cell r="C1" t="str">
            <v>F_CODE</v>
          </cell>
        </row>
      </sheetData>
      <sheetData sheetId="3457">
        <row r="1">
          <cell r="C1" t="str">
            <v>F_CODE</v>
          </cell>
        </row>
      </sheetData>
      <sheetData sheetId="3458">
        <row r="1">
          <cell r="C1" t="str">
            <v>F_CODE</v>
          </cell>
        </row>
      </sheetData>
      <sheetData sheetId="3459">
        <row r="1">
          <cell r="C1" t="str">
            <v>F_CODE</v>
          </cell>
        </row>
      </sheetData>
      <sheetData sheetId="3460">
        <row r="1">
          <cell r="C1" t="str">
            <v>F_CODE</v>
          </cell>
        </row>
      </sheetData>
      <sheetData sheetId="3461">
        <row r="1">
          <cell r="C1" t="str">
            <v>F_CODE</v>
          </cell>
        </row>
      </sheetData>
      <sheetData sheetId="3462">
        <row r="1">
          <cell r="C1" t="str">
            <v>F_CODE</v>
          </cell>
        </row>
      </sheetData>
      <sheetData sheetId="3463">
        <row r="1">
          <cell r="C1" t="str">
            <v>F_CODE</v>
          </cell>
        </row>
      </sheetData>
      <sheetData sheetId="3464">
        <row r="1">
          <cell r="C1" t="str">
            <v>F_CODE</v>
          </cell>
        </row>
      </sheetData>
      <sheetData sheetId="3465">
        <row r="1">
          <cell r="C1" t="str">
            <v>F_CODE</v>
          </cell>
        </row>
      </sheetData>
      <sheetData sheetId="3466">
        <row r="1">
          <cell r="C1" t="str">
            <v>F_CODE</v>
          </cell>
        </row>
      </sheetData>
      <sheetData sheetId="3467">
        <row r="1">
          <cell r="C1" t="str">
            <v>F_CODE</v>
          </cell>
        </row>
      </sheetData>
      <sheetData sheetId="3468">
        <row r="1">
          <cell r="C1" t="str">
            <v>F_CODE</v>
          </cell>
        </row>
      </sheetData>
      <sheetData sheetId="3469">
        <row r="1">
          <cell r="C1" t="str">
            <v>F_CODE</v>
          </cell>
        </row>
      </sheetData>
      <sheetData sheetId="3470">
        <row r="1">
          <cell r="C1" t="str">
            <v>F_CODE</v>
          </cell>
        </row>
      </sheetData>
      <sheetData sheetId="3471">
        <row r="1">
          <cell r="C1" t="str">
            <v>F_CODE</v>
          </cell>
        </row>
      </sheetData>
      <sheetData sheetId="3472">
        <row r="1">
          <cell r="C1" t="str">
            <v>F_CODE</v>
          </cell>
        </row>
      </sheetData>
      <sheetData sheetId="3473">
        <row r="1">
          <cell r="C1" t="str">
            <v>F_CODE</v>
          </cell>
        </row>
      </sheetData>
      <sheetData sheetId="3474">
        <row r="1">
          <cell r="C1" t="str">
            <v>F_CODE</v>
          </cell>
        </row>
      </sheetData>
      <sheetData sheetId="3475">
        <row r="1">
          <cell r="C1" t="str">
            <v>F_CODE</v>
          </cell>
        </row>
      </sheetData>
      <sheetData sheetId="3476">
        <row r="1">
          <cell r="C1" t="str">
            <v>F_CODE</v>
          </cell>
        </row>
      </sheetData>
      <sheetData sheetId="3477">
        <row r="1">
          <cell r="C1" t="str">
            <v>F_CODE</v>
          </cell>
        </row>
      </sheetData>
      <sheetData sheetId="3478">
        <row r="1">
          <cell r="C1" t="str">
            <v>F_CODE</v>
          </cell>
        </row>
      </sheetData>
      <sheetData sheetId="3479">
        <row r="1">
          <cell r="C1" t="str">
            <v>F_CODE</v>
          </cell>
        </row>
      </sheetData>
      <sheetData sheetId="3480">
        <row r="1">
          <cell r="C1" t="str">
            <v>F_CODE</v>
          </cell>
        </row>
      </sheetData>
      <sheetData sheetId="3481">
        <row r="1">
          <cell r="C1" t="str">
            <v>F_CODE</v>
          </cell>
        </row>
      </sheetData>
      <sheetData sheetId="3482">
        <row r="1">
          <cell r="C1" t="str">
            <v>F_CODE</v>
          </cell>
        </row>
      </sheetData>
      <sheetData sheetId="3483">
        <row r="1">
          <cell r="C1" t="str">
            <v>F_CODE</v>
          </cell>
        </row>
      </sheetData>
      <sheetData sheetId="3484">
        <row r="1">
          <cell r="C1" t="str">
            <v>F_CODE</v>
          </cell>
        </row>
      </sheetData>
      <sheetData sheetId="3485">
        <row r="1">
          <cell r="C1" t="str">
            <v>F_CODE</v>
          </cell>
        </row>
      </sheetData>
      <sheetData sheetId="3486">
        <row r="1">
          <cell r="C1" t="str">
            <v>F_CODE</v>
          </cell>
        </row>
      </sheetData>
      <sheetData sheetId="3487">
        <row r="1">
          <cell r="C1" t="str">
            <v>F_CODE</v>
          </cell>
        </row>
      </sheetData>
      <sheetData sheetId="3488">
        <row r="1">
          <cell r="C1" t="str">
            <v>F_CODE</v>
          </cell>
        </row>
      </sheetData>
      <sheetData sheetId="3489">
        <row r="1">
          <cell r="C1" t="str">
            <v>F_CODE</v>
          </cell>
        </row>
      </sheetData>
      <sheetData sheetId="3490">
        <row r="1">
          <cell r="C1" t="str">
            <v>F_CODE</v>
          </cell>
        </row>
      </sheetData>
      <sheetData sheetId="3491">
        <row r="1">
          <cell r="C1" t="str">
            <v>F_CODE</v>
          </cell>
        </row>
      </sheetData>
      <sheetData sheetId="3492">
        <row r="1">
          <cell r="C1" t="str">
            <v>F_CODE</v>
          </cell>
        </row>
      </sheetData>
      <sheetData sheetId="3493">
        <row r="1">
          <cell r="C1" t="str">
            <v>F_CODE</v>
          </cell>
        </row>
      </sheetData>
      <sheetData sheetId="3494">
        <row r="1">
          <cell r="C1" t="str">
            <v>F_CODE</v>
          </cell>
        </row>
      </sheetData>
      <sheetData sheetId="3495">
        <row r="1">
          <cell r="C1" t="str">
            <v>F_CODE</v>
          </cell>
        </row>
      </sheetData>
      <sheetData sheetId="3496">
        <row r="1">
          <cell r="C1" t="str">
            <v>F_CODE</v>
          </cell>
        </row>
      </sheetData>
      <sheetData sheetId="3497">
        <row r="1">
          <cell r="C1" t="str">
            <v>F_CODE</v>
          </cell>
        </row>
      </sheetData>
      <sheetData sheetId="3498">
        <row r="1">
          <cell r="C1" t="str">
            <v>F_CODE</v>
          </cell>
        </row>
      </sheetData>
      <sheetData sheetId="3499">
        <row r="1">
          <cell r="C1" t="str">
            <v>F_CODE</v>
          </cell>
        </row>
      </sheetData>
      <sheetData sheetId="3500">
        <row r="1">
          <cell r="C1" t="str">
            <v>F_CODE</v>
          </cell>
        </row>
      </sheetData>
      <sheetData sheetId="3501">
        <row r="1">
          <cell r="C1" t="str">
            <v>F_CODE</v>
          </cell>
        </row>
      </sheetData>
      <sheetData sheetId="3502">
        <row r="1">
          <cell r="C1" t="str">
            <v>F_CODE</v>
          </cell>
        </row>
      </sheetData>
      <sheetData sheetId="3503">
        <row r="1">
          <cell r="C1" t="str">
            <v>F_CODE</v>
          </cell>
        </row>
      </sheetData>
      <sheetData sheetId="3504">
        <row r="1">
          <cell r="C1" t="str">
            <v>F_CODE</v>
          </cell>
        </row>
      </sheetData>
      <sheetData sheetId="3505">
        <row r="1">
          <cell r="C1" t="str">
            <v>F_CODE</v>
          </cell>
        </row>
      </sheetData>
      <sheetData sheetId="3506">
        <row r="1">
          <cell r="C1" t="str">
            <v>F_CODE</v>
          </cell>
        </row>
      </sheetData>
      <sheetData sheetId="3507">
        <row r="1">
          <cell r="C1" t="str">
            <v>F_CODE</v>
          </cell>
        </row>
      </sheetData>
      <sheetData sheetId="3508">
        <row r="1">
          <cell r="C1" t="str">
            <v>F_CODE</v>
          </cell>
        </row>
      </sheetData>
      <sheetData sheetId="3509">
        <row r="1">
          <cell r="C1" t="str">
            <v>F_CODE</v>
          </cell>
        </row>
      </sheetData>
      <sheetData sheetId="3510">
        <row r="1">
          <cell r="C1" t="str">
            <v>F_CODE</v>
          </cell>
        </row>
      </sheetData>
      <sheetData sheetId="3511">
        <row r="1">
          <cell r="C1" t="str">
            <v>F_CODE</v>
          </cell>
        </row>
      </sheetData>
      <sheetData sheetId="3512">
        <row r="1">
          <cell r="C1" t="str">
            <v>F_CODE</v>
          </cell>
        </row>
      </sheetData>
      <sheetData sheetId="3513">
        <row r="1">
          <cell r="C1" t="str">
            <v>F_CODE</v>
          </cell>
        </row>
      </sheetData>
      <sheetData sheetId="3514">
        <row r="1">
          <cell r="C1" t="str">
            <v>F_CODE</v>
          </cell>
        </row>
      </sheetData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/>
      <sheetData sheetId="3537"/>
      <sheetData sheetId="3538"/>
      <sheetData sheetId="3539"/>
      <sheetData sheetId="3540"/>
      <sheetData sheetId="3541"/>
      <sheetData sheetId="3542">
        <row r="1">
          <cell r="C1" t="str">
            <v>F_CODE</v>
          </cell>
        </row>
      </sheetData>
      <sheetData sheetId="3543">
        <row r="1">
          <cell r="C1" t="str">
            <v>F_CODE</v>
          </cell>
        </row>
      </sheetData>
      <sheetData sheetId="3544">
        <row r="1">
          <cell r="C1" t="str">
            <v>F_CODE</v>
          </cell>
        </row>
      </sheetData>
      <sheetData sheetId="3545">
        <row r="1">
          <cell r="C1" t="str">
            <v>F_CODE</v>
          </cell>
        </row>
      </sheetData>
      <sheetData sheetId="3546">
        <row r="1">
          <cell r="C1" t="str">
            <v>F_CODE</v>
          </cell>
        </row>
      </sheetData>
      <sheetData sheetId="3547">
        <row r="1">
          <cell r="C1" t="str">
            <v>F_CODE</v>
          </cell>
        </row>
      </sheetData>
      <sheetData sheetId="3548">
        <row r="1">
          <cell r="C1" t="str">
            <v>F_CODE</v>
          </cell>
        </row>
      </sheetData>
      <sheetData sheetId="3549">
        <row r="1">
          <cell r="C1" t="str">
            <v>F_CODE</v>
          </cell>
        </row>
      </sheetData>
      <sheetData sheetId="3550">
        <row r="1">
          <cell r="C1" t="str">
            <v>F_CODE</v>
          </cell>
        </row>
      </sheetData>
      <sheetData sheetId="3551">
        <row r="1">
          <cell r="C1" t="str">
            <v>F_CODE</v>
          </cell>
        </row>
      </sheetData>
      <sheetData sheetId="3552">
        <row r="1">
          <cell r="C1" t="str">
            <v>F_CODE</v>
          </cell>
        </row>
      </sheetData>
      <sheetData sheetId="3553">
        <row r="1">
          <cell r="C1" t="str">
            <v>F_CODE</v>
          </cell>
        </row>
      </sheetData>
      <sheetData sheetId="3554">
        <row r="1">
          <cell r="C1" t="str">
            <v>F_CODE</v>
          </cell>
        </row>
      </sheetData>
      <sheetData sheetId="3555">
        <row r="1">
          <cell r="C1" t="str">
            <v>F_CODE</v>
          </cell>
        </row>
      </sheetData>
      <sheetData sheetId="3556">
        <row r="1">
          <cell r="C1" t="str">
            <v>F_CODE</v>
          </cell>
        </row>
      </sheetData>
      <sheetData sheetId="3557">
        <row r="1">
          <cell r="C1" t="str">
            <v>F_CODE</v>
          </cell>
        </row>
      </sheetData>
      <sheetData sheetId="3558">
        <row r="1">
          <cell r="C1" t="str">
            <v>F_CODE</v>
          </cell>
        </row>
      </sheetData>
      <sheetData sheetId="3559">
        <row r="1">
          <cell r="C1" t="str">
            <v>F_CODE</v>
          </cell>
        </row>
      </sheetData>
      <sheetData sheetId="3560">
        <row r="1">
          <cell r="C1" t="str">
            <v>F_CODE</v>
          </cell>
        </row>
      </sheetData>
      <sheetData sheetId="3561">
        <row r="1">
          <cell r="C1" t="str">
            <v>F_CODE</v>
          </cell>
        </row>
      </sheetData>
      <sheetData sheetId="3562">
        <row r="1">
          <cell r="C1" t="str">
            <v>F_CODE</v>
          </cell>
        </row>
      </sheetData>
      <sheetData sheetId="3563">
        <row r="1">
          <cell r="C1" t="str">
            <v>F_CODE</v>
          </cell>
        </row>
      </sheetData>
      <sheetData sheetId="3564">
        <row r="1">
          <cell r="C1" t="str">
            <v>F_CODE</v>
          </cell>
        </row>
      </sheetData>
      <sheetData sheetId="3565">
        <row r="1">
          <cell r="C1" t="str">
            <v>F_CODE</v>
          </cell>
        </row>
      </sheetData>
      <sheetData sheetId="3566">
        <row r="1">
          <cell r="C1" t="str">
            <v>F_CODE</v>
          </cell>
        </row>
      </sheetData>
      <sheetData sheetId="3567">
        <row r="1">
          <cell r="C1" t="str">
            <v>F_CODE</v>
          </cell>
        </row>
      </sheetData>
      <sheetData sheetId="3568">
        <row r="1">
          <cell r="C1" t="str">
            <v>F_CODE</v>
          </cell>
        </row>
      </sheetData>
      <sheetData sheetId="3569">
        <row r="1">
          <cell r="C1" t="str">
            <v>F_CODE</v>
          </cell>
        </row>
      </sheetData>
      <sheetData sheetId="3570">
        <row r="1">
          <cell r="C1" t="str">
            <v>F_CODE</v>
          </cell>
        </row>
      </sheetData>
      <sheetData sheetId="3571">
        <row r="1">
          <cell r="C1" t="str">
            <v>F_CODE</v>
          </cell>
        </row>
      </sheetData>
      <sheetData sheetId="3572">
        <row r="1">
          <cell r="C1" t="str">
            <v>F_CODE</v>
          </cell>
        </row>
      </sheetData>
      <sheetData sheetId="3573">
        <row r="1">
          <cell r="C1" t="str">
            <v>F_CODE</v>
          </cell>
        </row>
      </sheetData>
      <sheetData sheetId="3574">
        <row r="1">
          <cell r="C1" t="str">
            <v>F_CODE</v>
          </cell>
        </row>
      </sheetData>
      <sheetData sheetId="3575">
        <row r="1">
          <cell r="C1" t="str">
            <v>F_CODE</v>
          </cell>
        </row>
      </sheetData>
      <sheetData sheetId="3576">
        <row r="1">
          <cell r="C1" t="str">
            <v>F_CODE</v>
          </cell>
        </row>
      </sheetData>
      <sheetData sheetId="3577">
        <row r="1">
          <cell r="C1" t="str">
            <v>F_CODE</v>
          </cell>
        </row>
      </sheetData>
      <sheetData sheetId="3578">
        <row r="1">
          <cell r="C1" t="str">
            <v>F_CODE</v>
          </cell>
        </row>
      </sheetData>
      <sheetData sheetId="3579">
        <row r="1">
          <cell r="C1" t="str">
            <v>F_CODE</v>
          </cell>
        </row>
      </sheetData>
      <sheetData sheetId="3580">
        <row r="1">
          <cell r="C1" t="str">
            <v>F_CODE</v>
          </cell>
        </row>
      </sheetData>
      <sheetData sheetId="3581">
        <row r="1">
          <cell r="C1" t="str">
            <v>F_CODE</v>
          </cell>
        </row>
      </sheetData>
      <sheetData sheetId="3582">
        <row r="1">
          <cell r="C1" t="str">
            <v>F_CODE</v>
          </cell>
        </row>
      </sheetData>
      <sheetData sheetId="3583">
        <row r="1">
          <cell r="C1" t="str">
            <v>F_CODE</v>
          </cell>
        </row>
      </sheetData>
      <sheetData sheetId="3584">
        <row r="1">
          <cell r="C1" t="str">
            <v>F_CODE</v>
          </cell>
        </row>
      </sheetData>
      <sheetData sheetId="3585">
        <row r="1">
          <cell r="C1" t="str">
            <v>F_CODE</v>
          </cell>
        </row>
      </sheetData>
      <sheetData sheetId="3586">
        <row r="1">
          <cell r="C1" t="str">
            <v>F_CODE</v>
          </cell>
        </row>
      </sheetData>
      <sheetData sheetId="3587">
        <row r="1">
          <cell r="C1" t="str">
            <v>F_CODE</v>
          </cell>
        </row>
      </sheetData>
      <sheetData sheetId="3588">
        <row r="1">
          <cell r="C1" t="str">
            <v>F_CODE</v>
          </cell>
        </row>
      </sheetData>
      <sheetData sheetId="3589">
        <row r="1">
          <cell r="C1" t="str">
            <v>F_CODE</v>
          </cell>
        </row>
      </sheetData>
      <sheetData sheetId="3590">
        <row r="1">
          <cell r="C1" t="str">
            <v>F_CODE</v>
          </cell>
        </row>
      </sheetData>
      <sheetData sheetId="3591">
        <row r="1">
          <cell r="C1" t="str">
            <v>F_CODE</v>
          </cell>
        </row>
      </sheetData>
      <sheetData sheetId="3592">
        <row r="1">
          <cell r="C1" t="str">
            <v>F_CODE</v>
          </cell>
        </row>
      </sheetData>
      <sheetData sheetId="3593">
        <row r="1">
          <cell r="C1" t="str">
            <v>F_CODE</v>
          </cell>
        </row>
      </sheetData>
      <sheetData sheetId="3594">
        <row r="1">
          <cell r="C1" t="str">
            <v>F_CODE</v>
          </cell>
        </row>
      </sheetData>
      <sheetData sheetId="3595">
        <row r="1">
          <cell r="C1" t="str">
            <v>F_CODE</v>
          </cell>
        </row>
      </sheetData>
      <sheetData sheetId="3596">
        <row r="1">
          <cell r="C1" t="str">
            <v>F_CODE</v>
          </cell>
        </row>
      </sheetData>
      <sheetData sheetId="3597">
        <row r="1">
          <cell r="C1" t="str">
            <v>F_CODE</v>
          </cell>
        </row>
      </sheetData>
      <sheetData sheetId="3598">
        <row r="1">
          <cell r="C1" t="str">
            <v>F_CODE</v>
          </cell>
        </row>
      </sheetData>
      <sheetData sheetId="3599">
        <row r="1">
          <cell r="C1" t="str">
            <v>F_CODE</v>
          </cell>
        </row>
      </sheetData>
      <sheetData sheetId="3600">
        <row r="1">
          <cell r="C1" t="str">
            <v>F_CODE</v>
          </cell>
        </row>
      </sheetData>
      <sheetData sheetId="3601">
        <row r="1">
          <cell r="C1" t="str">
            <v>F_CODE</v>
          </cell>
        </row>
      </sheetData>
      <sheetData sheetId="3602">
        <row r="1">
          <cell r="C1" t="str">
            <v>F_CODE</v>
          </cell>
        </row>
      </sheetData>
      <sheetData sheetId="3603">
        <row r="1">
          <cell r="C1" t="str">
            <v>F_CODE</v>
          </cell>
        </row>
      </sheetData>
      <sheetData sheetId="3604">
        <row r="1">
          <cell r="C1" t="str">
            <v>F_CODE</v>
          </cell>
        </row>
      </sheetData>
      <sheetData sheetId="3605">
        <row r="1">
          <cell r="C1" t="str">
            <v>F_CODE</v>
          </cell>
        </row>
      </sheetData>
      <sheetData sheetId="3606">
        <row r="1">
          <cell r="C1" t="str">
            <v>F_CODE</v>
          </cell>
        </row>
      </sheetData>
      <sheetData sheetId="3607">
        <row r="1">
          <cell r="C1" t="str">
            <v>F_CODE</v>
          </cell>
        </row>
      </sheetData>
      <sheetData sheetId="3608">
        <row r="1">
          <cell r="C1" t="str">
            <v>F_CODE</v>
          </cell>
        </row>
      </sheetData>
      <sheetData sheetId="3609">
        <row r="1">
          <cell r="C1" t="str">
            <v>F_CODE</v>
          </cell>
        </row>
      </sheetData>
      <sheetData sheetId="3610">
        <row r="1">
          <cell r="C1" t="str">
            <v>F_CODE</v>
          </cell>
        </row>
      </sheetData>
      <sheetData sheetId="3611">
        <row r="1">
          <cell r="C1" t="str">
            <v>F_CODE</v>
          </cell>
        </row>
      </sheetData>
      <sheetData sheetId="3612">
        <row r="1">
          <cell r="C1" t="str">
            <v>F_CODE</v>
          </cell>
        </row>
      </sheetData>
      <sheetData sheetId="3613">
        <row r="1">
          <cell r="C1" t="str">
            <v>F_CODE</v>
          </cell>
        </row>
      </sheetData>
      <sheetData sheetId="3614">
        <row r="1">
          <cell r="C1" t="str">
            <v>F_CODE</v>
          </cell>
        </row>
      </sheetData>
      <sheetData sheetId="3615">
        <row r="1">
          <cell r="C1" t="str">
            <v>F_CODE</v>
          </cell>
        </row>
      </sheetData>
      <sheetData sheetId="3616">
        <row r="1">
          <cell r="C1" t="str">
            <v>F_CODE</v>
          </cell>
        </row>
      </sheetData>
      <sheetData sheetId="3617">
        <row r="1">
          <cell r="C1" t="str">
            <v>F_CODE</v>
          </cell>
        </row>
      </sheetData>
      <sheetData sheetId="3618">
        <row r="1">
          <cell r="C1" t="str">
            <v>F_CODE</v>
          </cell>
        </row>
      </sheetData>
      <sheetData sheetId="3619">
        <row r="1">
          <cell r="C1" t="str">
            <v>F_CODE</v>
          </cell>
        </row>
      </sheetData>
      <sheetData sheetId="3620">
        <row r="1">
          <cell r="C1" t="str">
            <v>F_CODE</v>
          </cell>
        </row>
      </sheetData>
      <sheetData sheetId="3621">
        <row r="1">
          <cell r="C1" t="str">
            <v>F_CODE</v>
          </cell>
        </row>
      </sheetData>
      <sheetData sheetId="3622">
        <row r="1">
          <cell r="C1" t="str">
            <v>F_CODE</v>
          </cell>
        </row>
      </sheetData>
      <sheetData sheetId="3623">
        <row r="1">
          <cell r="C1" t="str">
            <v>F_CODE</v>
          </cell>
        </row>
      </sheetData>
      <sheetData sheetId="3624">
        <row r="1">
          <cell r="C1" t="str">
            <v>F_CODE</v>
          </cell>
        </row>
      </sheetData>
      <sheetData sheetId="3625">
        <row r="1">
          <cell r="C1" t="str">
            <v>F_CODE</v>
          </cell>
        </row>
      </sheetData>
      <sheetData sheetId="3626">
        <row r="1">
          <cell r="C1" t="str">
            <v>F_CODE</v>
          </cell>
        </row>
      </sheetData>
      <sheetData sheetId="3627">
        <row r="1">
          <cell r="C1" t="str">
            <v>F_CODE</v>
          </cell>
        </row>
      </sheetData>
      <sheetData sheetId="3628">
        <row r="1">
          <cell r="C1" t="str">
            <v>F_CODE</v>
          </cell>
        </row>
      </sheetData>
      <sheetData sheetId="3629">
        <row r="1">
          <cell r="C1" t="str">
            <v>F_CODE</v>
          </cell>
        </row>
      </sheetData>
      <sheetData sheetId="3630">
        <row r="1">
          <cell r="C1" t="str">
            <v>F_CODE</v>
          </cell>
        </row>
      </sheetData>
      <sheetData sheetId="3631">
        <row r="1">
          <cell r="C1" t="str">
            <v>F_CODE</v>
          </cell>
        </row>
      </sheetData>
      <sheetData sheetId="3632">
        <row r="1">
          <cell r="C1" t="str">
            <v>F_CODE</v>
          </cell>
        </row>
      </sheetData>
      <sheetData sheetId="3633">
        <row r="1">
          <cell r="C1" t="str">
            <v>F_CODE</v>
          </cell>
        </row>
      </sheetData>
      <sheetData sheetId="3634">
        <row r="1">
          <cell r="C1" t="str">
            <v>F_CODE</v>
          </cell>
        </row>
      </sheetData>
      <sheetData sheetId="3635">
        <row r="1">
          <cell r="C1" t="str">
            <v>F_CODE</v>
          </cell>
        </row>
      </sheetData>
      <sheetData sheetId="3636">
        <row r="1">
          <cell r="C1" t="str">
            <v>F_CODE</v>
          </cell>
        </row>
      </sheetData>
      <sheetData sheetId="3637">
        <row r="1">
          <cell r="C1" t="str">
            <v>F_CODE</v>
          </cell>
        </row>
      </sheetData>
      <sheetData sheetId="3638">
        <row r="1">
          <cell r="C1" t="str">
            <v>F_CODE</v>
          </cell>
        </row>
      </sheetData>
      <sheetData sheetId="3639">
        <row r="1">
          <cell r="C1" t="str">
            <v>F_CODE</v>
          </cell>
        </row>
      </sheetData>
      <sheetData sheetId="3640">
        <row r="1">
          <cell r="C1" t="str">
            <v>F_CODE</v>
          </cell>
        </row>
      </sheetData>
      <sheetData sheetId="3641">
        <row r="1">
          <cell r="C1" t="str">
            <v>F_CODE</v>
          </cell>
        </row>
      </sheetData>
      <sheetData sheetId="3642">
        <row r="1">
          <cell r="C1" t="str">
            <v>F_CODE</v>
          </cell>
        </row>
      </sheetData>
      <sheetData sheetId="3643">
        <row r="1">
          <cell r="C1" t="str">
            <v>F_CODE</v>
          </cell>
        </row>
      </sheetData>
      <sheetData sheetId="3644">
        <row r="1">
          <cell r="C1" t="str">
            <v>F_CODE</v>
          </cell>
        </row>
      </sheetData>
      <sheetData sheetId="3645">
        <row r="1">
          <cell r="C1" t="str">
            <v>F_CODE</v>
          </cell>
        </row>
      </sheetData>
      <sheetData sheetId="3646">
        <row r="1">
          <cell r="C1" t="str">
            <v>F_CODE</v>
          </cell>
        </row>
      </sheetData>
      <sheetData sheetId="3647" refreshError="1"/>
      <sheetData sheetId="3648">
        <row r="1">
          <cell r="C1" t="str">
            <v>F_CODE</v>
          </cell>
        </row>
      </sheetData>
      <sheetData sheetId="3649">
        <row r="1">
          <cell r="C1" t="str">
            <v>F_CODE</v>
          </cell>
        </row>
      </sheetData>
      <sheetData sheetId="3650">
        <row r="1">
          <cell r="C1" t="str">
            <v>F_CODE</v>
          </cell>
        </row>
      </sheetData>
      <sheetData sheetId="3651">
        <row r="1">
          <cell r="C1" t="str">
            <v>F_CODE</v>
          </cell>
        </row>
      </sheetData>
      <sheetData sheetId="3652">
        <row r="1">
          <cell r="C1" t="str">
            <v>F_CODE</v>
          </cell>
        </row>
      </sheetData>
      <sheetData sheetId="3653">
        <row r="1">
          <cell r="C1" t="str">
            <v>F_CODE</v>
          </cell>
        </row>
      </sheetData>
      <sheetData sheetId="3654">
        <row r="1">
          <cell r="C1" t="str">
            <v>F_CODE</v>
          </cell>
        </row>
      </sheetData>
      <sheetData sheetId="3655">
        <row r="1">
          <cell r="C1" t="str">
            <v>F_CODE</v>
          </cell>
        </row>
      </sheetData>
      <sheetData sheetId="3656">
        <row r="1">
          <cell r="C1" t="str">
            <v>F_CODE</v>
          </cell>
        </row>
      </sheetData>
      <sheetData sheetId="3657"/>
      <sheetData sheetId="3658">
        <row r="1">
          <cell r="C1" t="str">
            <v>F_CODE</v>
          </cell>
        </row>
      </sheetData>
      <sheetData sheetId="3659">
        <row r="1">
          <cell r="C1" t="str">
            <v>F_CODE</v>
          </cell>
        </row>
      </sheetData>
      <sheetData sheetId="3660">
        <row r="1">
          <cell r="C1" t="str">
            <v>F_CODE</v>
          </cell>
        </row>
      </sheetData>
      <sheetData sheetId="3661">
        <row r="1">
          <cell r="C1" t="str">
            <v>F_CODE</v>
          </cell>
        </row>
      </sheetData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>
        <row r="1">
          <cell r="C1" t="str">
            <v>F_CODE</v>
          </cell>
        </row>
      </sheetData>
      <sheetData sheetId="3673">
        <row r="1">
          <cell r="C1" t="str">
            <v>F_CODE</v>
          </cell>
        </row>
      </sheetData>
      <sheetData sheetId="3674">
        <row r="1">
          <cell r="C1" t="str">
            <v>F_CODE</v>
          </cell>
        </row>
      </sheetData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>
        <row r="1">
          <cell r="C1" t="str">
            <v>F_CODE</v>
          </cell>
        </row>
      </sheetData>
      <sheetData sheetId="3719">
        <row r="1">
          <cell r="C1" t="str">
            <v>F_CODE</v>
          </cell>
        </row>
      </sheetData>
      <sheetData sheetId="3720">
        <row r="1">
          <cell r="C1" t="str">
            <v>F_CODE</v>
          </cell>
        </row>
      </sheetData>
      <sheetData sheetId="3721">
        <row r="1">
          <cell r="C1" t="str">
            <v>F_CODE</v>
          </cell>
        </row>
      </sheetData>
      <sheetData sheetId="3722">
        <row r="1">
          <cell r="C1" t="str">
            <v>F_CODE</v>
          </cell>
        </row>
      </sheetData>
      <sheetData sheetId="3723">
        <row r="1">
          <cell r="C1" t="str">
            <v>F_CODE</v>
          </cell>
        </row>
      </sheetData>
      <sheetData sheetId="3724">
        <row r="1">
          <cell r="C1" t="str">
            <v>F_CODE</v>
          </cell>
        </row>
      </sheetData>
      <sheetData sheetId="3725">
        <row r="1">
          <cell r="C1" t="str">
            <v>F_CODE</v>
          </cell>
        </row>
      </sheetData>
      <sheetData sheetId="3726">
        <row r="1">
          <cell r="C1" t="str">
            <v>F_CODE</v>
          </cell>
        </row>
      </sheetData>
      <sheetData sheetId="3727">
        <row r="1">
          <cell r="C1" t="str">
            <v>F_CODE</v>
          </cell>
        </row>
      </sheetData>
      <sheetData sheetId="3728">
        <row r="1">
          <cell r="C1" t="str">
            <v>F_CODE</v>
          </cell>
        </row>
      </sheetData>
      <sheetData sheetId="3729">
        <row r="1">
          <cell r="C1" t="str">
            <v>F_CODE</v>
          </cell>
        </row>
      </sheetData>
      <sheetData sheetId="3730">
        <row r="1">
          <cell r="C1" t="str">
            <v>F_CODE</v>
          </cell>
        </row>
      </sheetData>
      <sheetData sheetId="3731">
        <row r="1">
          <cell r="C1" t="str">
            <v>F_CODE</v>
          </cell>
        </row>
      </sheetData>
      <sheetData sheetId="3732">
        <row r="1">
          <cell r="C1" t="str">
            <v>F_CODE</v>
          </cell>
        </row>
      </sheetData>
      <sheetData sheetId="3733">
        <row r="1">
          <cell r="C1" t="str">
            <v>F_CODE</v>
          </cell>
        </row>
      </sheetData>
      <sheetData sheetId="3734">
        <row r="1">
          <cell r="C1" t="str">
            <v>F_CODE</v>
          </cell>
        </row>
      </sheetData>
      <sheetData sheetId="3735">
        <row r="1">
          <cell r="C1" t="str">
            <v>F_CODE</v>
          </cell>
        </row>
      </sheetData>
      <sheetData sheetId="3736">
        <row r="1">
          <cell r="C1" t="str">
            <v>F_CODE</v>
          </cell>
        </row>
      </sheetData>
      <sheetData sheetId="3737">
        <row r="1">
          <cell r="C1" t="str">
            <v>F_CODE</v>
          </cell>
        </row>
      </sheetData>
      <sheetData sheetId="3738">
        <row r="1">
          <cell r="C1" t="str">
            <v>F_CODE</v>
          </cell>
        </row>
      </sheetData>
      <sheetData sheetId="3739">
        <row r="1">
          <cell r="C1" t="str">
            <v>F_CODE</v>
          </cell>
        </row>
      </sheetData>
      <sheetData sheetId="3740">
        <row r="1">
          <cell r="C1" t="str">
            <v>F_CODE</v>
          </cell>
        </row>
      </sheetData>
      <sheetData sheetId="3741">
        <row r="1">
          <cell r="C1" t="str">
            <v>F_CODE</v>
          </cell>
        </row>
      </sheetData>
      <sheetData sheetId="3742">
        <row r="1">
          <cell r="C1" t="str">
            <v>F_CODE</v>
          </cell>
        </row>
      </sheetData>
      <sheetData sheetId="3743">
        <row r="1">
          <cell r="C1" t="str">
            <v>F_CODE</v>
          </cell>
        </row>
      </sheetData>
      <sheetData sheetId="3744">
        <row r="1">
          <cell r="C1" t="str">
            <v>F_CODE</v>
          </cell>
        </row>
      </sheetData>
      <sheetData sheetId="3745">
        <row r="1">
          <cell r="C1" t="str">
            <v>F_CODE</v>
          </cell>
        </row>
      </sheetData>
      <sheetData sheetId="3746">
        <row r="1">
          <cell r="C1" t="str">
            <v>F_CODE</v>
          </cell>
        </row>
      </sheetData>
      <sheetData sheetId="3747">
        <row r="1">
          <cell r="C1" t="str">
            <v>F_CODE</v>
          </cell>
        </row>
      </sheetData>
      <sheetData sheetId="3748">
        <row r="1">
          <cell r="C1" t="str">
            <v>F_CODE</v>
          </cell>
        </row>
      </sheetData>
      <sheetData sheetId="3749">
        <row r="1">
          <cell r="C1" t="str">
            <v>F_CODE</v>
          </cell>
        </row>
      </sheetData>
      <sheetData sheetId="3750">
        <row r="1">
          <cell r="C1" t="str">
            <v>F_CODE</v>
          </cell>
        </row>
      </sheetData>
      <sheetData sheetId="3751">
        <row r="1">
          <cell r="C1" t="str">
            <v>F_CODE</v>
          </cell>
        </row>
      </sheetData>
      <sheetData sheetId="3752">
        <row r="1">
          <cell r="C1" t="str">
            <v>F_CODE</v>
          </cell>
        </row>
      </sheetData>
      <sheetData sheetId="3753">
        <row r="1">
          <cell r="C1" t="str">
            <v>F_CODE</v>
          </cell>
        </row>
      </sheetData>
      <sheetData sheetId="3754">
        <row r="1">
          <cell r="C1" t="str">
            <v>F_CODE</v>
          </cell>
        </row>
      </sheetData>
      <sheetData sheetId="3755">
        <row r="1">
          <cell r="C1" t="str">
            <v>F_CODE</v>
          </cell>
        </row>
      </sheetData>
      <sheetData sheetId="3756">
        <row r="1">
          <cell r="C1" t="str">
            <v>F_CODE</v>
          </cell>
        </row>
      </sheetData>
      <sheetData sheetId="3757">
        <row r="1">
          <cell r="C1" t="str">
            <v>F_CODE</v>
          </cell>
        </row>
      </sheetData>
      <sheetData sheetId="3758">
        <row r="1">
          <cell r="C1" t="str">
            <v>F_CODE</v>
          </cell>
        </row>
      </sheetData>
      <sheetData sheetId="3759">
        <row r="1">
          <cell r="C1" t="str">
            <v>F_CODE</v>
          </cell>
        </row>
      </sheetData>
      <sheetData sheetId="3760">
        <row r="1">
          <cell r="C1" t="str">
            <v>F_CODE</v>
          </cell>
        </row>
      </sheetData>
      <sheetData sheetId="3761">
        <row r="1">
          <cell r="C1" t="str">
            <v>F_CODE</v>
          </cell>
        </row>
      </sheetData>
      <sheetData sheetId="3762">
        <row r="1">
          <cell r="C1" t="str">
            <v>F_CODE</v>
          </cell>
        </row>
      </sheetData>
      <sheetData sheetId="3763">
        <row r="1">
          <cell r="C1" t="str">
            <v>F_CODE</v>
          </cell>
        </row>
      </sheetData>
      <sheetData sheetId="3764">
        <row r="1">
          <cell r="C1" t="str">
            <v>F_CODE</v>
          </cell>
        </row>
      </sheetData>
      <sheetData sheetId="3765">
        <row r="1">
          <cell r="C1" t="str">
            <v>F_CODE</v>
          </cell>
        </row>
      </sheetData>
      <sheetData sheetId="3766">
        <row r="1">
          <cell r="C1" t="str">
            <v>F_CODE</v>
          </cell>
        </row>
      </sheetData>
      <sheetData sheetId="3767">
        <row r="1">
          <cell r="C1" t="str">
            <v>F_CODE</v>
          </cell>
        </row>
      </sheetData>
      <sheetData sheetId="3768">
        <row r="1">
          <cell r="C1" t="str">
            <v>F_CODE</v>
          </cell>
        </row>
      </sheetData>
      <sheetData sheetId="3769">
        <row r="1">
          <cell r="C1" t="str">
            <v>F_CODE</v>
          </cell>
        </row>
      </sheetData>
      <sheetData sheetId="3770">
        <row r="1">
          <cell r="C1" t="str">
            <v>F_CODE</v>
          </cell>
        </row>
      </sheetData>
      <sheetData sheetId="3771">
        <row r="1">
          <cell r="C1" t="str">
            <v>F_CODE</v>
          </cell>
        </row>
      </sheetData>
      <sheetData sheetId="3772">
        <row r="1">
          <cell r="C1" t="str">
            <v>F_CODE</v>
          </cell>
        </row>
      </sheetData>
      <sheetData sheetId="3773">
        <row r="1">
          <cell r="C1" t="str">
            <v>F_CODE</v>
          </cell>
        </row>
      </sheetData>
      <sheetData sheetId="3774">
        <row r="1">
          <cell r="C1" t="str">
            <v>F_CODE</v>
          </cell>
        </row>
      </sheetData>
      <sheetData sheetId="3775">
        <row r="1">
          <cell r="C1" t="str">
            <v>F_CODE</v>
          </cell>
        </row>
      </sheetData>
      <sheetData sheetId="3776">
        <row r="1">
          <cell r="C1" t="str">
            <v>F_CODE</v>
          </cell>
        </row>
      </sheetData>
      <sheetData sheetId="3777">
        <row r="1">
          <cell r="C1" t="str">
            <v>F_CODE</v>
          </cell>
        </row>
      </sheetData>
      <sheetData sheetId="3778">
        <row r="1">
          <cell r="C1" t="str">
            <v>F_CODE</v>
          </cell>
        </row>
      </sheetData>
      <sheetData sheetId="3779">
        <row r="1">
          <cell r="C1" t="str">
            <v>F_CODE</v>
          </cell>
        </row>
      </sheetData>
      <sheetData sheetId="3780">
        <row r="1">
          <cell r="C1" t="str">
            <v>F_CODE</v>
          </cell>
        </row>
      </sheetData>
      <sheetData sheetId="3781">
        <row r="1">
          <cell r="C1" t="str">
            <v>F_CODE</v>
          </cell>
        </row>
      </sheetData>
      <sheetData sheetId="3782">
        <row r="1">
          <cell r="C1" t="str">
            <v>F_CODE</v>
          </cell>
        </row>
      </sheetData>
      <sheetData sheetId="3783">
        <row r="1">
          <cell r="C1" t="str">
            <v>F_CODE</v>
          </cell>
        </row>
      </sheetData>
      <sheetData sheetId="3784">
        <row r="1">
          <cell r="C1" t="str">
            <v>F_CODE</v>
          </cell>
        </row>
      </sheetData>
      <sheetData sheetId="3785">
        <row r="1">
          <cell r="C1" t="str">
            <v>F_CODE</v>
          </cell>
        </row>
      </sheetData>
      <sheetData sheetId="3786">
        <row r="1">
          <cell r="C1" t="str">
            <v>F_CODE</v>
          </cell>
        </row>
      </sheetData>
      <sheetData sheetId="3787">
        <row r="1">
          <cell r="C1" t="str">
            <v>F_CODE</v>
          </cell>
        </row>
      </sheetData>
      <sheetData sheetId="3788">
        <row r="1">
          <cell r="C1" t="str">
            <v>F_CODE</v>
          </cell>
        </row>
      </sheetData>
      <sheetData sheetId="3789">
        <row r="1">
          <cell r="C1" t="str">
            <v>F_CODE</v>
          </cell>
        </row>
      </sheetData>
      <sheetData sheetId="3790">
        <row r="1">
          <cell r="C1" t="str">
            <v>F_CODE</v>
          </cell>
        </row>
      </sheetData>
      <sheetData sheetId="3791">
        <row r="1">
          <cell r="C1" t="str">
            <v>F_CODE</v>
          </cell>
        </row>
      </sheetData>
      <sheetData sheetId="3792">
        <row r="1">
          <cell r="C1" t="str">
            <v>F_CODE</v>
          </cell>
        </row>
      </sheetData>
      <sheetData sheetId="3793">
        <row r="1">
          <cell r="C1" t="str">
            <v>F_CODE</v>
          </cell>
        </row>
      </sheetData>
      <sheetData sheetId="3794">
        <row r="1">
          <cell r="C1" t="str">
            <v>F_CODE</v>
          </cell>
        </row>
      </sheetData>
      <sheetData sheetId="3795">
        <row r="1">
          <cell r="C1" t="str">
            <v>F_CODE</v>
          </cell>
        </row>
      </sheetData>
      <sheetData sheetId="3796">
        <row r="1">
          <cell r="C1" t="str">
            <v>F_CODE</v>
          </cell>
        </row>
      </sheetData>
      <sheetData sheetId="3797">
        <row r="1">
          <cell r="C1" t="str">
            <v>F_CODE</v>
          </cell>
        </row>
      </sheetData>
      <sheetData sheetId="3798">
        <row r="1">
          <cell r="C1" t="str">
            <v>F_CODE</v>
          </cell>
        </row>
      </sheetData>
      <sheetData sheetId="3799">
        <row r="1">
          <cell r="C1" t="str">
            <v>F_CODE</v>
          </cell>
        </row>
      </sheetData>
      <sheetData sheetId="3800">
        <row r="1">
          <cell r="C1" t="str">
            <v>F_CODE</v>
          </cell>
        </row>
      </sheetData>
      <sheetData sheetId="3801">
        <row r="1">
          <cell r="C1" t="str">
            <v>F_CODE</v>
          </cell>
        </row>
      </sheetData>
      <sheetData sheetId="3802">
        <row r="1">
          <cell r="C1" t="str">
            <v>F_CODE</v>
          </cell>
        </row>
      </sheetData>
      <sheetData sheetId="3803">
        <row r="1">
          <cell r="C1" t="str">
            <v>F_CODE</v>
          </cell>
        </row>
      </sheetData>
      <sheetData sheetId="3804">
        <row r="1">
          <cell r="C1" t="str">
            <v>F_CODE</v>
          </cell>
        </row>
      </sheetData>
      <sheetData sheetId="3805">
        <row r="1">
          <cell r="C1" t="str">
            <v>F_CODE</v>
          </cell>
        </row>
      </sheetData>
      <sheetData sheetId="3806">
        <row r="1">
          <cell r="C1" t="str">
            <v>F_CODE</v>
          </cell>
        </row>
      </sheetData>
      <sheetData sheetId="3807">
        <row r="1">
          <cell r="C1" t="str">
            <v>F_CODE</v>
          </cell>
        </row>
      </sheetData>
      <sheetData sheetId="3808">
        <row r="1">
          <cell r="C1" t="str">
            <v>F_CODE</v>
          </cell>
        </row>
      </sheetData>
      <sheetData sheetId="3809">
        <row r="1">
          <cell r="C1" t="str">
            <v>F_CODE</v>
          </cell>
        </row>
      </sheetData>
      <sheetData sheetId="3810">
        <row r="1">
          <cell r="C1" t="str">
            <v>F_CODE</v>
          </cell>
        </row>
      </sheetData>
      <sheetData sheetId="3811">
        <row r="1">
          <cell r="C1" t="str">
            <v>F_CODE</v>
          </cell>
        </row>
      </sheetData>
      <sheetData sheetId="3812">
        <row r="1">
          <cell r="C1" t="str">
            <v>F_CODE</v>
          </cell>
        </row>
      </sheetData>
      <sheetData sheetId="3813">
        <row r="1">
          <cell r="C1" t="str">
            <v>F_CODE</v>
          </cell>
        </row>
      </sheetData>
      <sheetData sheetId="3814">
        <row r="1">
          <cell r="C1" t="str">
            <v>F_CODE</v>
          </cell>
        </row>
      </sheetData>
      <sheetData sheetId="3815">
        <row r="1">
          <cell r="C1" t="str">
            <v>F_CODE</v>
          </cell>
        </row>
      </sheetData>
      <sheetData sheetId="3816">
        <row r="1">
          <cell r="C1" t="str">
            <v>F_CODE</v>
          </cell>
        </row>
      </sheetData>
      <sheetData sheetId="3817">
        <row r="1">
          <cell r="C1" t="str">
            <v>F_CODE</v>
          </cell>
        </row>
      </sheetData>
      <sheetData sheetId="3818">
        <row r="1">
          <cell r="C1" t="str">
            <v>F_CODE</v>
          </cell>
        </row>
      </sheetData>
      <sheetData sheetId="3819">
        <row r="1">
          <cell r="C1" t="str">
            <v>F_CODE</v>
          </cell>
        </row>
      </sheetData>
      <sheetData sheetId="3820">
        <row r="1">
          <cell r="C1" t="str">
            <v>F_CODE</v>
          </cell>
        </row>
      </sheetData>
      <sheetData sheetId="3821">
        <row r="1">
          <cell r="C1" t="str">
            <v>F_CODE</v>
          </cell>
        </row>
      </sheetData>
      <sheetData sheetId="3822">
        <row r="1">
          <cell r="C1" t="str">
            <v>F_CODE</v>
          </cell>
        </row>
      </sheetData>
      <sheetData sheetId="3823">
        <row r="1">
          <cell r="C1" t="str">
            <v>F_CODE</v>
          </cell>
        </row>
      </sheetData>
      <sheetData sheetId="3824">
        <row r="1">
          <cell r="C1" t="str">
            <v>F_CODE</v>
          </cell>
        </row>
      </sheetData>
      <sheetData sheetId="3825">
        <row r="1">
          <cell r="C1" t="str">
            <v>F_CODE</v>
          </cell>
        </row>
      </sheetData>
      <sheetData sheetId="3826">
        <row r="1">
          <cell r="C1" t="str">
            <v>F_CODE</v>
          </cell>
        </row>
      </sheetData>
      <sheetData sheetId="3827">
        <row r="1">
          <cell r="C1" t="str">
            <v>F_CODE</v>
          </cell>
        </row>
      </sheetData>
      <sheetData sheetId="3828">
        <row r="1">
          <cell r="C1" t="str">
            <v>F_CODE</v>
          </cell>
        </row>
      </sheetData>
      <sheetData sheetId="3829">
        <row r="1">
          <cell r="C1" t="str">
            <v>F_CODE</v>
          </cell>
        </row>
      </sheetData>
      <sheetData sheetId="3830">
        <row r="1">
          <cell r="C1" t="str">
            <v>F_CODE</v>
          </cell>
        </row>
      </sheetData>
      <sheetData sheetId="3831">
        <row r="1">
          <cell r="C1" t="str">
            <v>F_CODE</v>
          </cell>
        </row>
      </sheetData>
      <sheetData sheetId="3832">
        <row r="1">
          <cell r="C1" t="str">
            <v>F_CODE</v>
          </cell>
        </row>
      </sheetData>
      <sheetData sheetId="3833">
        <row r="1">
          <cell r="C1" t="str">
            <v>F_CODE</v>
          </cell>
        </row>
      </sheetData>
      <sheetData sheetId="3834">
        <row r="1">
          <cell r="C1" t="str">
            <v>F_CODE</v>
          </cell>
        </row>
      </sheetData>
      <sheetData sheetId="3835">
        <row r="1">
          <cell r="C1" t="str">
            <v>F_CODE</v>
          </cell>
        </row>
      </sheetData>
      <sheetData sheetId="3836">
        <row r="1">
          <cell r="C1" t="str">
            <v>F_CODE</v>
          </cell>
        </row>
      </sheetData>
      <sheetData sheetId="3837">
        <row r="1">
          <cell r="C1" t="str">
            <v>F_CODE</v>
          </cell>
        </row>
      </sheetData>
      <sheetData sheetId="3838">
        <row r="1">
          <cell r="C1" t="str">
            <v>F_CODE</v>
          </cell>
        </row>
      </sheetData>
      <sheetData sheetId="3839">
        <row r="1">
          <cell r="C1" t="str">
            <v>F_CODE</v>
          </cell>
        </row>
      </sheetData>
      <sheetData sheetId="3840">
        <row r="1">
          <cell r="C1" t="str">
            <v>F_CODE</v>
          </cell>
        </row>
      </sheetData>
      <sheetData sheetId="3841">
        <row r="1">
          <cell r="C1" t="str">
            <v>F_CODE</v>
          </cell>
        </row>
      </sheetData>
      <sheetData sheetId="3842">
        <row r="1">
          <cell r="C1" t="str">
            <v>F_CODE</v>
          </cell>
        </row>
      </sheetData>
      <sheetData sheetId="3843">
        <row r="1">
          <cell r="C1" t="str">
            <v>F_CODE</v>
          </cell>
        </row>
      </sheetData>
      <sheetData sheetId="3844">
        <row r="1">
          <cell r="C1" t="str">
            <v>F_CODE</v>
          </cell>
        </row>
      </sheetData>
      <sheetData sheetId="3845">
        <row r="1">
          <cell r="C1" t="str">
            <v>F_CODE</v>
          </cell>
        </row>
      </sheetData>
      <sheetData sheetId="3846">
        <row r="1">
          <cell r="C1" t="str">
            <v>F_CODE</v>
          </cell>
        </row>
      </sheetData>
      <sheetData sheetId="3847">
        <row r="1">
          <cell r="C1" t="str">
            <v>F_CODE</v>
          </cell>
        </row>
      </sheetData>
      <sheetData sheetId="3848">
        <row r="1">
          <cell r="C1" t="str">
            <v>F_CODE</v>
          </cell>
        </row>
      </sheetData>
      <sheetData sheetId="3849">
        <row r="1">
          <cell r="C1" t="str">
            <v>F_CODE</v>
          </cell>
        </row>
      </sheetData>
      <sheetData sheetId="3850">
        <row r="1">
          <cell r="C1" t="str">
            <v>F_CODE</v>
          </cell>
        </row>
      </sheetData>
      <sheetData sheetId="3851">
        <row r="1">
          <cell r="C1" t="str">
            <v>F_CODE</v>
          </cell>
        </row>
      </sheetData>
      <sheetData sheetId="3852">
        <row r="1">
          <cell r="C1" t="str">
            <v>F_CODE</v>
          </cell>
        </row>
      </sheetData>
      <sheetData sheetId="3853">
        <row r="1">
          <cell r="C1" t="str">
            <v>F_CODE</v>
          </cell>
        </row>
      </sheetData>
      <sheetData sheetId="3854">
        <row r="1">
          <cell r="C1" t="str">
            <v>F_CODE</v>
          </cell>
        </row>
      </sheetData>
      <sheetData sheetId="3855">
        <row r="1">
          <cell r="C1" t="str">
            <v>F_CODE</v>
          </cell>
        </row>
      </sheetData>
      <sheetData sheetId="3856">
        <row r="1">
          <cell r="C1" t="str">
            <v>F_CODE</v>
          </cell>
        </row>
      </sheetData>
      <sheetData sheetId="3857">
        <row r="1">
          <cell r="C1" t="str">
            <v>F_CODE</v>
          </cell>
        </row>
      </sheetData>
      <sheetData sheetId="3858">
        <row r="1">
          <cell r="C1" t="str">
            <v>F_CODE</v>
          </cell>
        </row>
      </sheetData>
      <sheetData sheetId="3859">
        <row r="1">
          <cell r="C1" t="str">
            <v>F_CODE</v>
          </cell>
        </row>
      </sheetData>
      <sheetData sheetId="3860">
        <row r="1">
          <cell r="C1" t="str">
            <v>F_CODE</v>
          </cell>
        </row>
      </sheetData>
      <sheetData sheetId="3861">
        <row r="1">
          <cell r="C1" t="str">
            <v>F_CODE</v>
          </cell>
        </row>
      </sheetData>
      <sheetData sheetId="3862">
        <row r="1">
          <cell r="C1" t="str">
            <v>F_CODE</v>
          </cell>
        </row>
      </sheetData>
      <sheetData sheetId="3863">
        <row r="1">
          <cell r="C1" t="str">
            <v>F_CODE</v>
          </cell>
        </row>
      </sheetData>
      <sheetData sheetId="3864">
        <row r="1">
          <cell r="C1" t="str">
            <v>F_CODE</v>
          </cell>
        </row>
      </sheetData>
      <sheetData sheetId="3865">
        <row r="1">
          <cell r="C1" t="str">
            <v>F_CODE</v>
          </cell>
        </row>
      </sheetData>
      <sheetData sheetId="3866">
        <row r="1">
          <cell r="C1" t="str">
            <v>F_CODE</v>
          </cell>
        </row>
      </sheetData>
      <sheetData sheetId="3867">
        <row r="1">
          <cell r="C1" t="str">
            <v>F_CODE</v>
          </cell>
        </row>
      </sheetData>
      <sheetData sheetId="3868">
        <row r="1">
          <cell r="C1" t="str">
            <v>F_CODE</v>
          </cell>
        </row>
      </sheetData>
      <sheetData sheetId="3869">
        <row r="1">
          <cell r="C1" t="str">
            <v>F_CODE</v>
          </cell>
        </row>
      </sheetData>
      <sheetData sheetId="3870">
        <row r="1">
          <cell r="C1" t="str">
            <v>F_CODE</v>
          </cell>
        </row>
      </sheetData>
      <sheetData sheetId="3871">
        <row r="1">
          <cell r="C1" t="str">
            <v>F_CODE</v>
          </cell>
        </row>
      </sheetData>
      <sheetData sheetId="3872">
        <row r="1">
          <cell r="C1" t="str">
            <v>F_CODE</v>
          </cell>
        </row>
      </sheetData>
      <sheetData sheetId="3873">
        <row r="1">
          <cell r="C1" t="str">
            <v>F_CODE</v>
          </cell>
        </row>
      </sheetData>
      <sheetData sheetId="3874">
        <row r="1">
          <cell r="C1" t="str">
            <v>F_CODE</v>
          </cell>
        </row>
      </sheetData>
      <sheetData sheetId="3875">
        <row r="1">
          <cell r="C1" t="str">
            <v>F_CODE</v>
          </cell>
        </row>
      </sheetData>
      <sheetData sheetId="3876">
        <row r="1">
          <cell r="C1" t="str">
            <v>F_CODE</v>
          </cell>
        </row>
      </sheetData>
      <sheetData sheetId="3877">
        <row r="1">
          <cell r="C1" t="str">
            <v>F_CODE</v>
          </cell>
        </row>
      </sheetData>
      <sheetData sheetId="3878">
        <row r="1">
          <cell r="C1" t="str">
            <v>F_CODE</v>
          </cell>
        </row>
      </sheetData>
      <sheetData sheetId="3879">
        <row r="1">
          <cell r="C1" t="str">
            <v>F_CODE</v>
          </cell>
        </row>
      </sheetData>
      <sheetData sheetId="3880">
        <row r="1">
          <cell r="C1" t="str">
            <v>F_CODE</v>
          </cell>
        </row>
      </sheetData>
      <sheetData sheetId="3881">
        <row r="1">
          <cell r="C1" t="str">
            <v>F_CODE</v>
          </cell>
        </row>
      </sheetData>
      <sheetData sheetId="3882">
        <row r="1">
          <cell r="C1" t="str">
            <v>F_CODE</v>
          </cell>
        </row>
      </sheetData>
      <sheetData sheetId="3883">
        <row r="1">
          <cell r="C1" t="str">
            <v>F_CODE</v>
          </cell>
        </row>
      </sheetData>
      <sheetData sheetId="3884">
        <row r="1">
          <cell r="C1" t="str">
            <v>F_CODE</v>
          </cell>
        </row>
      </sheetData>
      <sheetData sheetId="3885">
        <row r="1">
          <cell r="C1" t="str">
            <v>F_CODE</v>
          </cell>
        </row>
      </sheetData>
      <sheetData sheetId="3886">
        <row r="1">
          <cell r="C1" t="str">
            <v>F_CODE</v>
          </cell>
        </row>
      </sheetData>
      <sheetData sheetId="3887">
        <row r="1">
          <cell r="C1" t="str">
            <v>F_CODE</v>
          </cell>
        </row>
      </sheetData>
      <sheetData sheetId="3888">
        <row r="1">
          <cell r="C1" t="str">
            <v>F_CODE</v>
          </cell>
        </row>
      </sheetData>
      <sheetData sheetId="3889">
        <row r="1">
          <cell r="C1" t="str">
            <v>F_CODE</v>
          </cell>
        </row>
      </sheetData>
      <sheetData sheetId="3890">
        <row r="1">
          <cell r="C1" t="str">
            <v>F_CODE</v>
          </cell>
        </row>
      </sheetData>
      <sheetData sheetId="3891">
        <row r="1">
          <cell r="C1" t="str">
            <v>F_CODE</v>
          </cell>
        </row>
      </sheetData>
      <sheetData sheetId="3892">
        <row r="1">
          <cell r="C1" t="str">
            <v>F_CODE</v>
          </cell>
        </row>
      </sheetData>
      <sheetData sheetId="3893">
        <row r="1">
          <cell r="C1" t="str">
            <v>F_CODE</v>
          </cell>
        </row>
      </sheetData>
      <sheetData sheetId="3894">
        <row r="1">
          <cell r="C1" t="str">
            <v>F_CODE</v>
          </cell>
        </row>
      </sheetData>
      <sheetData sheetId="3895">
        <row r="1">
          <cell r="C1" t="str">
            <v>F_CODE</v>
          </cell>
        </row>
      </sheetData>
      <sheetData sheetId="3896">
        <row r="1">
          <cell r="C1" t="str">
            <v>F_CODE</v>
          </cell>
        </row>
      </sheetData>
      <sheetData sheetId="3897">
        <row r="1">
          <cell r="C1" t="str">
            <v>F_CODE</v>
          </cell>
        </row>
      </sheetData>
      <sheetData sheetId="3898">
        <row r="1">
          <cell r="C1" t="str">
            <v>F_CODE</v>
          </cell>
        </row>
      </sheetData>
      <sheetData sheetId="3899">
        <row r="1">
          <cell r="C1" t="str">
            <v>F_CODE</v>
          </cell>
        </row>
      </sheetData>
      <sheetData sheetId="3900">
        <row r="1">
          <cell r="C1" t="str">
            <v>F_CODE</v>
          </cell>
        </row>
      </sheetData>
      <sheetData sheetId="3901">
        <row r="1">
          <cell r="C1" t="str">
            <v>F_CODE</v>
          </cell>
        </row>
      </sheetData>
      <sheetData sheetId="3902">
        <row r="1">
          <cell r="C1" t="str">
            <v>F_CODE</v>
          </cell>
        </row>
      </sheetData>
      <sheetData sheetId="3903">
        <row r="1">
          <cell r="C1" t="str">
            <v>F_CODE</v>
          </cell>
        </row>
      </sheetData>
      <sheetData sheetId="3904">
        <row r="1">
          <cell r="C1" t="str">
            <v>F_CODE</v>
          </cell>
        </row>
      </sheetData>
      <sheetData sheetId="3905"/>
      <sheetData sheetId="3906"/>
      <sheetData sheetId="3907">
        <row r="1">
          <cell r="C1" t="str">
            <v>F_CODE</v>
          </cell>
        </row>
      </sheetData>
      <sheetData sheetId="3908">
        <row r="1">
          <cell r="C1" t="str">
            <v>F_CODE</v>
          </cell>
        </row>
      </sheetData>
      <sheetData sheetId="3909">
        <row r="1">
          <cell r="C1" t="str">
            <v>F_CODE</v>
          </cell>
        </row>
      </sheetData>
      <sheetData sheetId="3910">
        <row r="1">
          <cell r="C1" t="str">
            <v>F_CODE</v>
          </cell>
        </row>
      </sheetData>
      <sheetData sheetId="3911">
        <row r="1">
          <cell r="C1" t="str">
            <v>F_CODE</v>
          </cell>
        </row>
      </sheetData>
      <sheetData sheetId="3912">
        <row r="1">
          <cell r="C1" t="str">
            <v>F_CODE</v>
          </cell>
        </row>
      </sheetData>
      <sheetData sheetId="3913">
        <row r="1">
          <cell r="C1" t="str">
            <v>F_CODE</v>
          </cell>
        </row>
      </sheetData>
      <sheetData sheetId="3914">
        <row r="1">
          <cell r="C1" t="str">
            <v>F_CODE</v>
          </cell>
        </row>
      </sheetData>
      <sheetData sheetId="3915">
        <row r="1">
          <cell r="C1" t="str">
            <v>F_CODE</v>
          </cell>
        </row>
      </sheetData>
      <sheetData sheetId="3916">
        <row r="1">
          <cell r="C1" t="str">
            <v>F_CODE</v>
          </cell>
        </row>
      </sheetData>
      <sheetData sheetId="3917">
        <row r="1">
          <cell r="C1" t="str">
            <v>F_CODE</v>
          </cell>
        </row>
      </sheetData>
      <sheetData sheetId="3918">
        <row r="1">
          <cell r="C1" t="str">
            <v>F_CODE</v>
          </cell>
        </row>
      </sheetData>
      <sheetData sheetId="3919">
        <row r="1">
          <cell r="C1" t="str">
            <v>F_CODE</v>
          </cell>
        </row>
      </sheetData>
      <sheetData sheetId="3920">
        <row r="1">
          <cell r="C1" t="str">
            <v>F_CODE</v>
          </cell>
        </row>
      </sheetData>
      <sheetData sheetId="3921">
        <row r="1">
          <cell r="C1" t="str">
            <v>F_CODE</v>
          </cell>
        </row>
      </sheetData>
      <sheetData sheetId="3922">
        <row r="1">
          <cell r="C1" t="str">
            <v>F_CODE</v>
          </cell>
        </row>
      </sheetData>
      <sheetData sheetId="3923">
        <row r="1">
          <cell r="C1" t="str">
            <v>F_CODE</v>
          </cell>
        </row>
      </sheetData>
      <sheetData sheetId="3924">
        <row r="1">
          <cell r="C1" t="str">
            <v>F_CODE</v>
          </cell>
        </row>
      </sheetData>
      <sheetData sheetId="3925">
        <row r="1">
          <cell r="C1" t="str">
            <v>F_CODE</v>
          </cell>
        </row>
      </sheetData>
      <sheetData sheetId="3926">
        <row r="1">
          <cell r="C1" t="str">
            <v>F_CODE</v>
          </cell>
        </row>
      </sheetData>
      <sheetData sheetId="3927">
        <row r="1">
          <cell r="C1" t="str">
            <v>F_CODE</v>
          </cell>
        </row>
      </sheetData>
      <sheetData sheetId="3928">
        <row r="1">
          <cell r="C1" t="str">
            <v>F_CODE</v>
          </cell>
        </row>
      </sheetData>
      <sheetData sheetId="3929">
        <row r="1">
          <cell r="C1" t="str">
            <v>F_CODE</v>
          </cell>
        </row>
      </sheetData>
      <sheetData sheetId="3930">
        <row r="1">
          <cell r="C1" t="str">
            <v>F_CODE</v>
          </cell>
        </row>
      </sheetData>
      <sheetData sheetId="3931">
        <row r="1">
          <cell r="C1" t="str">
            <v>F_CODE</v>
          </cell>
        </row>
      </sheetData>
      <sheetData sheetId="3932">
        <row r="1">
          <cell r="C1" t="str">
            <v>F_CODE</v>
          </cell>
        </row>
      </sheetData>
      <sheetData sheetId="3933">
        <row r="1">
          <cell r="C1" t="str">
            <v>F_CODE</v>
          </cell>
        </row>
      </sheetData>
      <sheetData sheetId="3934">
        <row r="1">
          <cell r="C1" t="str">
            <v>F_CODE</v>
          </cell>
        </row>
      </sheetData>
      <sheetData sheetId="3935">
        <row r="1">
          <cell r="C1" t="str">
            <v>F_CODE</v>
          </cell>
        </row>
      </sheetData>
      <sheetData sheetId="3936">
        <row r="1">
          <cell r="C1" t="str">
            <v>F_CODE</v>
          </cell>
        </row>
      </sheetData>
      <sheetData sheetId="3937">
        <row r="1">
          <cell r="C1" t="str">
            <v>F_CODE</v>
          </cell>
        </row>
      </sheetData>
      <sheetData sheetId="3938">
        <row r="1">
          <cell r="C1" t="str">
            <v>F_CODE</v>
          </cell>
        </row>
      </sheetData>
      <sheetData sheetId="3939">
        <row r="1">
          <cell r="C1" t="str">
            <v>F_CODE</v>
          </cell>
        </row>
      </sheetData>
      <sheetData sheetId="3940">
        <row r="1">
          <cell r="C1" t="str">
            <v>F_CODE</v>
          </cell>
        </row>
      </sheetData>
      <sheetData sheetId="3941">
        <row r="1">
          <cell r="C1" t="str">
            <v>F_CODE</v>
          </cell>
        </row>
      </sheetData>
      <sheetData sheetId="3942">
        <row r="1">
          <cell r="C1" t="str">
            <v>F_CODE</v>
          </cell>
        </row>
      </sheetData>
      <sheetData sheetId="3943">
        <row r="1">
          <cell r="C1" t="str">
            <v>F_CODE</v>
          </cell>
        </row>
      </sheetData>
      <sheetData sheetId="3944">
        <row r="1">
          <cell r="C1" t="str">
            <v>F_CODE</v>
          </cell>
        </row>
      </sheetData>
      <sheetData sheetId="3945">
        <row r="1">
          <cell r="C1" t="str">
            <v>F_CODE</v>
          </cell>
        </row>
      </sheetData>
      <sheetData sheetId="3946">
        <row r="1">
          <cell r="C1" t="str">
            <v>F_CODE</v>
          </cell>
        </row>
      </sheetData>
      <sheetData sheetId="3947">
        <row r="1">
          <cell r="C1" t="str">
            <v>F_CODE</v>
          </cell>
        </row>
      </sheetData>
      <sheetData sheetId="3948">
        <row r="1">
          <cell r="C1" t="str">
            <v>F_CODE</v>
          </cell>
        </row>
      </sheetData>
      <sheetData sheetId="3949">
        <row r="1">
          <cell r="C1" t="str">
            <v>F_CODE</v>
          </cell>
        </row>
      </sheetData>
      <sheetData sheetId="3950">
        <row r="1">
          <cell r="C1" t="str">
            <v>F_CODE</v>
          </cell>
        </row>
      </sheetData>
      <sheetData sheetId="3951">
        <row r="1">
          <cell r="C1" t="str">
            <v>F_CODE</v>
          </cell>
        </row>
      </sheetData>
      <sheetData sheetId="3952">
        <row r="1">
          <cell r="C1" t="str">
            <v>F_CODE</v>
          </cell>
        </row>
      </sheetData>
      <sheetData sheetId="3953">
        <row r="1">
          <cell r="C1" t="str">
            <v>F_CODE</v>
          </cell>
        </row>
      </sheetData>
      <sheetData sheetId="3954">
        <row r="1">
          <cell r="C1" t="str">
            <v>F_CODE</v>
          </cell>
        </row>
      </sheetData>
      <sheetData sheetId="3955">
        <row r="1">
          <cell r="C1" t="str">
            <v>F_CODE</v>
          </cell>
        </row>
      </sheetData>
      <sheetData sheetId="3956">
        <row r="1">
          <cell r="C1" t="str">
            <v>F_CODE</v>
          </cell>
        </row>
      </sheetData>
      <sheetData sheetId="3957">
        <row r="1">
          <cell r="C1" t="str">
            <v>F_CODE</v>
          </cell>
        </row>
      </sheetData>
      <sheetData sheetId="3958">
        <row r="1">
          <cell r="C1" t="str">
            <v>F_CODE</v>
          </cell>
        </row>
      </sheetData>
      <sheetData sheetId="3959">
        <row r="1">
          <cell r="C1" t="str">
            <v>F_CODE</v>
          </cell>
        </row>
      </sheetData>
      <sheetData sheetId="3960">
        <row r="1">
          <cell r="C1" t="str">
            <v>F_CODE</v>
          </cell>
        </row>
      </sheetData>
      <sheetData sheetId="3961">
        <row r="1">
          <cell r="C1" t="str">
            <v>F_CODE</v>
          </cell>
        </row>
      </sheetData>
      <sheetData sheetId="3962">
        <row r="1">
          <cell r="C1" t="str">
            <v>F_CODE</v>
          </cell>
        </row>
      </sheetData>
      <sheetData sheetId="3963">
        <row r="1">
          <cell r="C1" t="str">
            <v>F_CODE</v>
          </cell>
        </row>
      </sheetData>
      <sheetData sheetId="3964">
        <row r="1">
          <cell r="C1" t="str">
            <v>F_CODE</v>
          </cell>
        </row>
      </sheetData>
      <sheetData sheetId="3965">
        <row r="1">
          <cell r="C1" t="str">
            <v>F_CODE</v>
          </cell>
        </row>
      </sheetData>
      <sheetData sheetId="3966">
        <row r="1">
          <cell r="C1" t="str">
            <v>F_CODE</v>
          </cell>
        </row>
      </sheetData>
      <sheetData sheetId="3967">
        <row r="1">
          <cell r="C1" t="str">
            <v>F_CODE</v>
          </cell>
        </row>
      </sheetData>
      <sheetData sheetId="3968">
        <row r="1">
          <cell r="C1" t="str">
            <v>F_CODE</v>
          </cell>
        </row>
      </sheetData>
      <sheetData sheetId="3969">
        <row r="1">
          <cell r="C1" t="str">
            <v>F_CODE</v>
          </cell>
        </row>
      </sheetData>
      <sheetData sheetId="3970">
        <row r="1">
          <cell r="C1" t="str">
            <v>F_CODE</v>
          </cell>
        </row>
      </sheetData>
      <sheetData sheetId="3971">
        <row r="1">
          <cell r="C1" t="str">
            <v>F_CODE</v>
          </cell>
        </row>
      </sheetData>
      <sheetData sheetId="3972">
        <row r="1">
          <cell r="C1" t="str">
            <v>F_CODE</v>
          </cell>
        </row>
      </sheetData>
      <sheetData sheetId="3973">
        <row r="1">
          <cell r="C1" t="str">
            <v>F_CODE</v>
          </cell>
        </row>
      </sheetData>
      <sheetData sheetId="3974">
        <row r="1">
          <cell r="C1" t="str">
            <v>F_CODE</v>
          </cell>
        </row>
      </sheetData>
      <sheetData sheetId="3975">
        <row r="1">
          <cell r="C1" t="str">
            <v>F_CODE</v>
          </cell>
        </row>
      </sheetData>
      <sheetData sheetId="3976">
        <row r="1">
          <cell r="C1" t="str">
            <v>F_CODE</v>
          </cell>
        </row>
      </sheetData>
      <sheetData sheetId="3977">
        <row r="1">
          <cell r="C1" t="str">
            <v>F_CODE</v>
          </cell>
        </row>
      </sheetData>
      <sheetData sheetId="3978">
        <row r="1">
          <cell r="C1" t="str">
            <v>F_CODE</v>
          </cell>
        </row>
      </sheetData>
      <sheetData sheetId="3979">
        <row r="1">
          <cell r="C1" t="str">
            <v>F_CODE</v>
          </cell>
        </row>
      </sheetData>
      <sheetData sheetId="3980">
        <row r="1">
          <cell r="C1" t="str">
            <v>F_CODE</v>
          </cell>
        </row>
      </sheetData>
      <sheetData sheetId="3981">
        <row r="1">
          <cell r="C1" t="str">
            <v>F_CODE</v>
          </cell>
        </row>
      </sheetData>
      <sheetData sheetId="3982">
        <row r="1">
          <cell r="C1" t="str">
            <v>F_CODE</v>
          </cell>
        </row>
      </sheetData>
      <sheetData sheetId="3983">
        <row r="1">
          <cell r="C1" t="str">
            <v>F_CODE</v>
          </cell>
        </row>
      </sheetData>
      <sheetData sheetId="3984">
        <row r="1">
          <cell r="C1" t="str">
            <v>F_CODE</v>
          </cell>
        </row>
      </sheetData>
      <sheetData sheetId="3985">
        <row r="1">
          <cell r="C1" t="str">
            <v>F_CODE</v>
          </cell>
        </row>
      </sheetData>
      <sheetData sheetId="3986">
        <row r="1">
          <cell r="C1" t="str">
            <v>F_CODE</v>
          </cell>
        </row>
      </sheetData>
      <sheetData sheetId="3987">
        <row r="1">
          <cell r="C1" t="str">
            <v>F_CODE</v>
          </cell>
        </row>
      </sheetData>
      <sheetData sheetId="3988">
        <row r="1">
          <cell r="C1" t="str">
            <v>F_CODE</v>
          </cell>
        </row>
      </sheetData>
      <sheetData sheetId="3989">
        <row r="1">
          <cell r="C1" t="str">
            <v>F_CODE</v>
          </cell>
        </row>
      </sheetData>
      <sheetData sheetId="3990">
        <row r="1">
          <cell r="C1" t="str">
            <v>F_CODE</v>
          </cell>
        </row>
      </sheetData>
      <sheetData sheetId="3991">
        <row r="1">
          <cell r="C1" t="str">
            <v>F_CODE</v>
          </cell>
        </row>
      </sheetData>
      <sheetData sheetId="3992">
        <row r="1">
          <cell r="C1" t="str">
            <v>F_CODE</v>
          </cell>
        </row>
      </sheetData>
      <sheetData sheetId="3993">
        <row r="1">
          <cell r="C1" t="str">
            <v>F_CODE</v>
          </cell>
        </row>
      </sheetData>
      <sheetData sheetId="3994">
        <row r="1">
          <cell r="C1" t="str">
            <v>F_CODE</v>
          </cell>
        </row>
      </sheetData>
      <sheetData sheetId="3995">
        <row r="1">
          <cell r="C1" t="str">
            <v>F_CODE</v>
          </cell>
        </row>
      </sheetData>
      <sheetData sheetId="3996">
        <row r="1">
          <cell r="C1" t="str">
            <v>F_CODE</v>
          </cell>
        </row>
      </sheetData>
      <sheetData sheetId="3997">
        <row r="1">
          <cell r="C1" t="str">
            <v>F_CODE</v>
          </cell>
        </row>
      </sheetData>
      <sheetData sheetId="3998">
        <row r="1">
          <cell r="C1" t="str">
            <v>F_CODE</v>
          </cell>
        </row>
      </sheetData>
      <sheetData sheetId="3999">
        <row r="1">
          <cell r="C1" t="str">
            <v>F_CODE</v>
          </cell>
        </row>
      </sheetData>
      <sheetData sheetId="4000">
        <row r="1">
          <cell r="C1" t="str">
            <v>F_CODE</v>
          </cell>
        </row>
      </sheetData>
      <sheetData sheetId="4001">
        <row r="1">
          <cell r="C1" t="str">
            <v>F_CODE</v>
          </cell>
        </row>
      </sheetData>
      <sheetData sheetId="4002">
        <row r="1">
          <cell r="C1" t="str">
            <v>F_CODE</v>
          </cell>
        </row>
      </sheetData>
      <sheetData sheetId="4003">
        <row r="1">
          <cell r="C1" t="str">
            <v>F_CODE</v>
          </cell>
        </row>
      </sheetData>
      <sheetData sheetId="4004">
        <row r="1">
          <cell r="C1" t="str">
            <v>F_CODE</v>
          </cell>
        </row>
      </sheetData>
      <sheetData sheetId="4005">
        <row r="1">
          <cell r="C1" t="str">
            <v>F_CODE</v>
          </cell>
        </row>
      </sheetData>
      <sheetData sheetId="4006">
        <row r="1">
          <cell r="C1" t="str">
            <v>F_CODE</v>
          </cell>
        </row>
      </sheetData>
      <sheetData sheetId="4007">
        <row r="1">
          <cell r="C1" t="str">
            <v>F_CODE</v>
          </cell>
        </row>
      </sheetData>
      <sheetData sheetId="4008">
        <row r="1">
          <cell r="C1" t="str">
            <v>F_CODE</v>
          </cell>
        </row>
      </sheetData>
      <sheetData sheetId="4009">
        <row r="1">
          <cell r="C1" t="str">
            <v>F_CODE</v>
          </cell>
        </row>
      </sheetData>
      <sheetData sheetId="4010">
        <row r="1">
          <cell r="C1" t="str">
            <v>F_CODE</v>
          </cell>
        </row>
      </sheetData>
      <sheetData sheetId="4011">
        <row r="1">
          <cell r="C1" t="str">
            <v>F_CODE</v>
          </cell>
        </row>
      </sheetData>
      <sheetData sheetId="4012">
        <row r="1">
          <cell r="C1" t="str">
            <v>F_CODE</v>
          </cell>
        </row>
      </sheetData>
      <sheetData sheetId="4013">
        <row r="1">
          <cell r="C1" t="str">
            <v>F_CODE</v>
          </cell>
        </row>
      </sheetData>
      <sheetData sheetId="4014">
        <row r="1">
          <cell r="C1" t="str">
            <v>F_CODE</v>
          </cell>
        </row>
      </sheetData>
      <sheetData sheetId="4015">
        <row r="1">
          <cell r="C1" t="str">
            <v>F_CODE</v>
          </cell>
        </row>
      </sheetData>
      <sheetData sheetId="4016">
        <row r="1">
          <cell r="C1" t="str">
            <v>F_CODE</v>
          </cell>
        </row>
      </sheetData>
      <sheetData sheetId="4017">
        <row r="1">
          <cell r="C1" t="str">
            <v>F_CODE</v>
          </cell>
        </row>
      </sheetData>
      <sheetData sheetId="4018">
        <row r="1">
          <cell r="C1" t="str">
            <v>F_CODE</v>
          </cell>
        </row>
      </sheetData>
      <sheetData sheetId="4019">
        <row r="1">
          <cell r="C1" t="str">
            <v>F_CODE</v>
          </cell>
        </row>
      </sheetData>
      <sheetData sheetId="4020">
        <row r="1">
          <cell r="C1" t="str">
            <v>F_CODE</v>
          </cell>
        </row>
      </sheetData>
      <sheetData sheetId="4021">
        <row r="1">
          <cell r="C1" t="str">
            <v>F_CODE</v>
          </cell>
        </row>
      </sheetData>
      <sheetData sheetId="4022">
        <row r="1">
          <cell r="C1" t="str">
            <v>F_CODE</v>
          </cell>
        </row>
      </sheetData>
      <sheetData sheetId="4023">
        <row r="1">
          <cell r="C1" t="str">
            <v>F_CODE</v>
          </cell>
        </row>
      </sheetData>
      <sheetData sheetId="4024">
        <row r="1">
          <cell r="C1" t="str">
            <v>F_CODE</v>
          </cell>
        </row>
      </sheetData>
      <sheetData sheetId="4025">
        <row r="1">
          <cell r="C1" t="str">
            <v>F_CODE</v>
          </cell>
        </row>
      </sheetData>
      <sheetData sheetId="4026">
        <row r="1">
          <cell r="C1" t="str">
            <v>F_CODE</v>
          </cell>
        </row>
      </sheetData>
      <sheetData sheetId="4027">
        <row r="1">
          <cell r="C1" t="str">
            <v>F_CODE</v>
          </cell>
        </row>
      </sheetData>
      <sheetData sheetId="4028">
        <row r="1">
          <cell r="C1" t="str">
            <v>F_CODE</v>
          </cell>
        </row>
      </sheetData>
      <sheetData sheetId="4029">
        <row r="1">
          <cell r="C1" t="str">
            <v>F_CODE</v>
          </cell>
        </row>
      </sheetData>
      <sheetData sheetId="4030">
        <row r="1">
          <cell r="C1" t="str">
            <v>F_CODE</v>
          </cell>
        </row>
      </sheetData>
      <sheetData sheetId="4031">
        <row r="1">
          <cell r="C1" t="str">
            <v>F_CODE</v>
          </cell>
        </row>
      </sheetData>
      <sheetData sheetId="4032">
        <row r="1">
          <cell r="C1" t="str">
            <v>F_CODE</v>
          </cell>
        </row>
      </sheetData>
      <sheetData sheetId="4033">
        <row r="1">
          <cell r="C1" t="str">
            <v>F_CODE</v>
          </cell>
        </row>
      </sheetData>
      <sheetData sheetId="4034">
        <row r="1">
          <cell r="C1" t="str">
            <v>F_CODE</v>
          </cell>
        </row>
      </sheetData>
      <sheetData sheetId="4035">
        <row r="1">
          <cell r="C1" t="str">
            <v>F_CODE</v>
          </cell>
        </row>
      </sheetData>
      <sheetData sheetId="4036">
        <row r="1">
          <cell r="C1" t="str">
            <v>F_CODE</v>
          </cell>
        </row>
      </sheetData>
      <sheetData sheetId="4037">
        <row r="1">
          <cell r="C1" t="str">
            <v>F_CODE</v>
          </cell>
        </row>
      </sheetData>
      <sheetData sheetId="4038">
        <row r="1">
          <cell r="C1" t="str">
            <v>F_CODE</v>
          </cell>
        </row>
      </sheetData>
      <sheetData sheetId="4039">
        <row r="1">
          <cell r="C1" t="str">
            <v>F_CODE</v>
          </cell>
        </row>
      </sheetData>
      <sheetData sheetId="4040">
        <row r="1">
          <cell r="C1" t="str">
            <v>F_CODE</v>
          </cell>
        </row>
      </sheetData>
      <sheetData sheetId="4041">
        <row r="1">
          <cell r="C1" t="str">
            <v>F_CODE</v>
          </cell>
        </row>
      </sheetData>
      <sheetData sheetId="4042">
        <row r="1">
          <cell r="C1" t="str">
            <v>F_CODE</v>
          </cell>
        </row>
      </sheetData>
      <sheetData sheetId="4043">
        <row r="1">
          <cell r="C1" t="str">
            <v>F_CODE</v>
          </cell>
        </row>
      </sheetData>
      <sheetData sheetId="4044">
        <row r="1">
          <cell r="C1" t="str">
            <v>F_CODE</v>
          </cell>
        </row>
      </sheetData>
      <sheetData sheetId="4045">
        <row r="1">
          <cell r="C1" t="str">
            <v>F_CODE</v>
          </cell>
        </row>
      </sheetData>
      <sheetData sheetId="4046">
        <row r="1">
          <cell r="C1" t="str">
            <v>F_CODE</v>
          </cell>
        </row>
      </sheetData>
      <sheetData sheetId="4047">
        <row r="1">
          <cell r="C1" t="str">
            <v>F_CODE</v>
          </cell>
        </row>
      </sheetData>
      <sheetData sheetId="4048">
        <row r="1">
          <cell r="C1" t="str">
            <v>F_CODE</v>
          </cell>
        </row>
      </sheetData>
      <sheetData sheetId="4049">
        <row r="1">
          <cell r="C1" t="str">
            <v>F_CODE</v>
          </cell>
        </row>
      </sheetData>
      <sheetData sheetId="4050">
        <row r="1">
          <cell r="C1" t="str">
            <v>F_CODE</v>
          </cell>
        </row>
      </sheetData>
      <sheetData sheetId="4051">
        <row r="1">
          <cell r="C1" t="str">
            <v>F_CODE</v>
          </cell>
        </row>
      </sheetData>
      <sheetData sheetId="4052">
        <row r="1">
          <cell r="C1" t="str">
            <v>F_CODE</v>
          </cell>
        </row>
      </sheetData>
      <sheetData sheetId="4053">
        <row r="1">
          <cell r="C1" t="str">
            <v>F_CODE</v>
          </cell>
        </row>
      </sheetData>
      <sheetData sheetId="4054">
        <row r="1">
          <cell r="C1" t="str">
            <v>F_CODE</v>
          </cell>
        </row>
      </sheetData>
      <sheetData sheetId="4055">
        <row r="1">
          <cell r="C1" t="str">
            <v>F_CODE</v>
          </cell>
        </row>
      </sheetData>
      <sheetData sheetId="4056">
        <row r="1">
          <cell r="C1" t="str">
            <v>F_CODE</v>
          </cell>
        </row>
      </sheetData>
      <sheetData sheetId="4057">
        <row r="1">
          <cell r="C1" t="str">
            <v>F_CODE</v>
          </cell>
        </row>
      </sheetData>
      <sheetData sheetId="4058">
        <row r="1">
          <cell r="C1" t="str">
            <v>F_CODE</v>
          </cell>
        </row>
      </sheetData>
      <sheetData sheetId="4059">
        <row r="1">
          <cell r="C1" t="str">
            <v>F_CODE</v>
          </cell>
        </row>
      </sheetData>
      <sheetData sheetId="4060">
        <row r="1">
          <cell r="C1" t="str">
            <v>F_CODE</v>
          </cell>
        </row>
      </sheetData>
      <sheetData sheetId="4061">
        <row r="1">
          <cell r="C1" t="str">
            <v>F_CODE</v>
          </cell>
        </row>
      </sheetData>
      <sheetData sheetId="4062">
        <row r="1">
          <cell r="C1" t="str">
            <v>F_CODE</v>
          </cell>
        </row>
      </sheetData>
      <sheetData sheetId="4063">
        <row r="1">
          <cell r="C1" t="str">
            <v>F_CODE</v>
          </cell>
        </row>
      </sheetData>
      <sheetData sheetId="4064">
        <row r="1">
          <cell r="C1" t="str">
            <v>F_CODE</v>
          </cell>
        </row>
      </sheetData>
      <sheetData sheetId="4065">
        <row r="1">
          <cell r="C1" t="str">
            <v>F_CODE</v>
          </cell>
        </row>
      </sheetData>
      <sheetData sheetId="4066">
        <row r="1">
          <cell r="C1" t="str">
            <v>F_CODE</v>
          </cell>
        </row>
      </sheetData>
      <sheetData sheetId="4067">
        <row r="1">
          <cell r="C1" t="str">
            <v>F_CODE</v>
          </cell>
        </row>
      </sheetData>
      <sheetData sheetId="4068">
        <row r="1">
          <cell r="C1" t="str">
            <v>F_CODE</v>
          </cell>
        </row>
      </sheetData>
      <sheetData sheetId="4069">
        <row r="1">
          <cell r="C1" t="str">
            <v>F_CODE</v>
          </cell>
        </row>
      </sheetData>
      <sheetData sheetId="4070">
        <row r="1">
          <cell r="C1" t="str">
            <v>F_CODE</v>
          </cell>
        </row>
      </sheetData>
      <sheetData sheetId="4071">
        <row r="1">
          <cell r="C1" t="str">
            <v>F_CODE</v>
          </cell>
        </row>
      </sheetData>
      <sheetData sheetId="4072">
        <row r="1">
          <cell r="C1" t="str">
            <v>F_CODE</v>
          </cell>
        </row>
      </sheetData>
      <sheetData sheetId="4073">
        <row r="1">
          <cell r="C1" t="str">
            <v>F_CODE</v>
          </cell>
        </row>
      </sheetData>
      <sheetData sheetId="4074">
        <row r="1">
          <cell r="C1" t="str">
            <v>F_CODE</v>
          </cell>
        </row>
      </sheetData>
      <sheetData sheetId="4075">
        <row r="1">
          <cell r="C1" t="str">
            <v>F_CODE</v>
          </cell>
        </row>
      </sheetData>
      <sheetData sheetId="4076">
        <row r="1">
          <cell r="C1" t="str">
            <v>F_CODE</v>
          </cell>
        </row>
      </sheetData>
      <sheetData sheetId="4077">
        <row r="1">
          <cell r="C1" t="str">
            <v>F_CODE</v>
          </cell>
        </row>
      </sheetData>
      <sheetData sheetId="4078">
        <row r="1">
          <cell r="C1" t="str">
            <v>F_CODE</v>
          </cell>
        </row>
      </sheetData>
      <sheetData sheetId="4079">
        <row r="1">
          <cell r="C1" t="str">
            <v>F_CODE</v>
          </cell>
        </row>
      </sheetData>
      <sheetData sheetId="4080">
        <row r="1">
          <cell r="C1" t="str">
            <v>F_CODE</v>
          </cell>
        </row>
      </sheetData>
      <sheetData sheetId="4081">
        <row r="1">
          <cell r="C1" t="str">
            <v>F_CODE</v>
          </cell>
        </row>
      </sheetData>
      <sheetData sheetId="4082">
        <row r="1">
          <cell r="C1" t="str">
            <v>F_CODE</v>
          </cell>
        </row>
      </sheetData>
      <sheetData sheetId="4083">
        <row r="1">
          <cell r="C1" t="str">
            <v>F_CODE</v>
          </cell>
        </row>
      </sheetData>
      <sheetData sheetId="4084">
        <row r="1">
          <cell r="C1" t="str">
            <v>F_CODE</v>
          </cell>
        </row>
      </sheetData>
      <sheetData sheetId="4085">
        <row r="1">
          <cell r="C1" t="str">
            <v>F_CODE</v>
          </cell>
        </row>
      </sheetData>
      <sheetData sheetId="4086">
        <row r="1">
          <cell r="C1" t="str">
            <v>F_CODE</v>
          </cell>
        </row>
      </sheetData>
      <sheetData sheetId="4087">
        <row r="1">
          <cell r="C1" t="str">
            <v>F_CODE</v>
          </cell>
        </row>
      </sheetData>
      <sheetData sheetId="4088">
        <row r="1">
          <cell r="C1" t="str">
            <v>F_CODE</v>
          </cell>
        </row>
      </sheetData>
      <sheetData sheetId="4089">
        <row r="1">
          <cell r="C1" t="str">
            <v>F_CODE</v>
          </cell>
        </row>
      </sheetData>
      <sheetData sheetId="4090">
        <row r="1">
          <cell r="C1" t="str">
            <v>F_CODE</v>
          </cell>
        </row>
      </sheetData>
      <sheetData sheetId="4091">
        <row r="1">
          <cell r="C1" t="str">
            <v>F_CODE</v>
          </cell>
        </row>
      </sheetData>
      <sheetData sheetId="4092">
        <row r="1">
          <cell r="C1" t="str">
            <v>F_CODE</v>
          </cell>
        </row>
      </sheetData>
      <sheetData sheetId="4093">
        <row r="1">
          <cell r="C1" t="str">
            <v>F_CODE</v>
          </cell>
        </row>
      </sheetData>
      <sheetData sheetId="4094">
        <row r="1">
          <cell r="C1" t="str">
            <v>F_CODE</v>
          </cell>
        </row>
      </sheetData>
      <sheetData sheetId="4095">
        <row r="1">
          <cell r="C1" t="str">
            <v>F_CODE</v>
          </cell>
        </row>
      </sheetData>
      <sheetData sheetId="4096">
        <row r="1">
          <cell r="C1" t="str">
            <v>F_CODE</v>
          </cell>
        </row>
      </sheetData>
      <sheetData sheetId="4097">
        <row r="1">
          <cell r="C1" t="str">
            <v>F_CODE</v>
          </cell>
        </row>
      </sheetData>
      <sheetData sheetId="4098">
        <row r="1">
          <cell r="C1" t="str">
            <v>F_CODE</v>
          </cell>
        </row>
      </sheetData>
      <sheetData sheetId="4099">
        <row r="1">
          <cell r="C1" t="str">
            <v>F_CODE</v>
          </cell>
        </row>
      </sheetData>
      <sheetData sheetId="4100">
        <row r="1">
          <cell r="C1" t="str">
            <v>F_CODE</v>
          </cell>
        </row>
      </sheetData>
      <sheetData sheetId="4101">
        <row r="1">
          <cell r="C1" t="str">
            <v>F_CODE</v>
          </cell>
        </row>
      </sheetData>
      <sheetData sheetId="4102">
        <row r="1">
          <cell r="C1" t="str">
            <v>F_CODE</v>
          </cell>
        </row>
      </sheetData>
      <sheetData sheetId="4103">
        <row r="1">
          <cell r="C1" t="str">
            <v>F_CODE</v>
          </cell>
        </row>
      </sheetData>
      <sheetData sheetId="4104">
        <row r="1">
          <cell r="C1" t="str">
            <v>F_CODE</v>
          </cell>
        </row>
      </sheetData>
      <sheetData sheetId="4105">
        <row r="1">
          <cell r="C1" t="str">
            <v>F_CODE</v>
          </cell>
        </row>
      </sheetData>
      <sheetData sheetId="4106">
        <row r="1">
          <cell r="C1" t="str">
            <v>F_CODE</v>
          </cell>
        </row>
      </sheetData>
      <sheetData sheetId="4107">
        <row r="1">
          <cell r="C1" t="str">
            <v>F_CODE</v>
          </cell>
        </row>
      </sheetData>
      <sheetData sheetId="4108">
        <row r="1">
          <cell r="C1" t="str">
            <v>F_CODE</v>
          </cell>
        </row>
      </sheetData>
      <sheetData sheetId="4109">
        <row r="1">
          <cell r="C1" t="str">
            <v>F_CODE</v>
          </cell>
        </row>
      </sheetData>
      <sheetData sheetId="4110">
        <row r="1">
          <cell r="C1" t="str">
            <v>F_CODE</v>
          </cell>
        </row>
      </sheetData>
      <sheetData sheetId="4111">
        <row r="1">
          <cell r="C1" t="str">
            <v>F_CODE</v>
          </cell>
        </row>
      </sheetData>
      <sheetData sheetId="4112">
        <row r="1">
          <cell r="C1" t="str">
            <v>F_CODE</v>
          </cell>
        </row>
      </sheetData>
      <sheetData sheetId="4113">
        <row r="1">
          <cell r="C1" t="str">
            <v>F_CODE</v>
          </cell>
        </row>
      </sheetData>
      <sheetData sheetId="4114">
        <row r="1">
          <cell r="C1" t="str">
            <v>F_CODE</v>
          </cell>
        </row>
      </sheetData>
      <sheetData sheetId="4115">
        <row r="1">
          <cell r="C1" t="str">
            <v>F_CODE</v>
          </cell>
        </row>
      </sheetData>
      <sheetData sheetId="4116">
        <row r="1">
          <cell r="C1" t="str">
            <v>F_CODE</v>
          </cell>
        </row>
      </sheetData>
      <sheetData sheetId="4117">
        <row r="1">
          <cell r="C1" t="str">
            <v>F_CODE</v>
          </cell>
        </row>
      </sheetData>
      <sheetData sheetId="4118">
        <row r="1">
          <cell r="C1" t="str">
            <v>F_CODE</v>
          </cell>
        </row>
      </sheetData>
      <sheetData sheetId="4119">
        <row r="1">
          <cell r="C1" t="str">
            <v>F_CODE</v>
          </cell>
        </row>
      </sheetData>
      <sheetData sheetId="4120">
        <row r="1">
          <cell r="C1" t="str">
            <v>F_CODE</v>
          </cell>
        </row>
      </sheetData>
      <sheetData sheetId="4121">
        <row r="1">
          <cell r="C1" t="str">
            <v>F_CODE</v>
          </cell>
        </row>
      </sheetData>
      <sheetData sheetId="4122">
        <row r="1">
          <cell r="C1" t="str">
            <v>F_CODE</v>
          </cell>
        </row>
      </sheetData>
      <sheetData sheetId="4123">
        <row r="1">
          <cell r="C1" t="str">
            <v>F_CODE</v>
          </cell>
        </row>
      </sheetData>
      <sheetData sheetId="4124">
        <row r="1">
          <cell r="C1" t="str">
            <v>F_CODE</v>
          </cell>
        </row>
      </sheetData>
      <sheetData sheetId="4125">
        <row r="1">
          <cell r="C1" t="str">
            <v>F_CODE</v>
          </cell>
        </row>
      </sheetData>
      <sheetData sheetId="4126">
        <row r="1">
          <cell r="C1" t="str">
            <v>F_CODE</v>
          </cell>
        </row>
      </sheetData>
      <sheetData sheetId="4127">
        <row r="1">
          <cell r="C1" t="str">
            <v>F_CODE</v>
          </cell>
        </row>
      </sheetData>
      <sheetData sheetId="4128">
        <row r="1">
          <cell r="C1" t="str">
            <v>F_CODE</v>
          </cell>
        </row>
      </sheetData>
      <sheetData sheetId="4129">
        <row r="1">
          <cell r="C1" t="str">
            <v>F_CODE</v>
          </cell>
        </row>
      </sheetData>
      <sheetData sheetId="4130">
        <row r="1">
          <cell r="C1" t="str">
            <v>F_CODE</v>
          </cell>
        </row>
      </sheetData>
      <sheetData sheetId="4131">
        <row r="1">
          <cell r="C1" t="str">
            <v>F_CODE</v>
          </cell>
        </row>
      </sheetData>
      <sheetData sheetId="4132">
        <row r="1">
          <cell r="C1" t="str">
            <v>F_CODE</v>
          </cell>
        </row>
      </sheetData>
      <sheetData sheetId="4133">
        <row r="1">
          <cell r="C1" t="str">
            <v>F_CODE</v>
          </cell>
        </row>
      </sheetData>
      <sheetData sheetId="4134">
        <row r="1">
          <cell r="C1" t="str">
            <v>F_CODE</v>
          </cell>
        </row>
      </sheetData>
      <sheetData sheetId="4135">
        <row r="1">
          <cell r="C1" t="str">
            <v>F_CODE</v>
          </cell>
        </row>
      </sheetData>
      <sheetData sheetId="4136">
        <row r="1">
          <cell r="C1" t="str">
            <v>F_CODE</v>
          </cell>
        </row>
      </sheetData>
      <sheetData sheetId="4137">
        <row r="1">
          <cell r="C1" t="str">
            <v>F_CODE</v>
          </cell>
        </row>
      </sheetData>
      <sheetData sheetId="4138">
        <row r="1">
          <cell r="C1" t="str">
            <v>F_CODE</v>
          </cell>
        </row>
      </sheetData>
      <sheetData sheetId="4139">
        <row r="1">
          <cell r="C1" t="str">
            <v>F_CODE</v>
          </cell>
        </row>
      </sheetData>
      <sheetData sheetId="4140">
        <row r="1">
          <cell r="C1" t="str">
            <v>F_CODE</v>
          </cell>
        </row>
      </sheetData>
      <sheetData sheetId="4141">
        <row r="1">
          <cell r="C1" t="str">
            <v>F_CODE</v>
          </cell>
        </row>
      </sheetData>
      <sheetData sheetId="4142">
        <row r="1">
          <cell r="C1" t="str">
            <v>F_CODE</v>
          </cell>
        </row>
      </sheetData>
      <sheetData sheetId="4143">
        <row r="1">
          <cell r="C1" t="str">
            <v>F_CODE</v>
          </cell>
        </row>
      </sheetData>
      <sheetData sheetId="4144">
        <row r="1">
          <cell r="C1" t="str">
            <v>F_CODE</v>
          </cell>
        </row>
      </sheetData>
      <sheetData sheetId="4145">
        <row r="1">
          <cell r="C1" t="str">
            <v>F_CODE</v>
          </cell>
        </row>
      </sheetData>
      <sheetData sheetId="4146">
        <row r="1">
          <cell r="C1" t="str">
            <v>F_CODE</v>
          </cell>
        </row>
      </sheetData>
      <sheetData sheetId="4147">
        <row r="1">
          <cell r="C1" t="str">
            <v>F_CODE</v>
          </cell>
        </row>
      </sheetData>
      <sheetData sheetId="4148">
        <row r="1">
          <cell r="C1" t="str">
            <v>F_CODE</v>
          </cell>
        </row>
      </sheetData>
      <sheetData sheetId="4149">
        <row r="1">
          <cell r="C1" t="str">
            <v>F_CODE</v>
          </cell>
        </row>
      </sheetData>
      <sheetData sheetId="4150">
        <row r="1">
          <cell r="C1" t="str">
            <v>F_CODE</v>
          </cell>
        </row>
      </sheetData>
      <sheetData sheetId="4151">
        <row r="1">
          <cell r="C1" t="str">
            <v>F_CODE</v>
          </cell>
        </row>
      </sheetData>
      <sheetData sheetId="4152">
        <row r="1">
          <cell r="C1" t="str">
            <v>F_CODE</v>
          </cell>
        </row>
      </sheetData>
      <sheetData sheetId="4153">
        <row r="1">
          <cell r="C1" t="str">
            <v>F_CODE</v>
          </cell>
        </row>
      </sheetData>
      <sheetData sheetId="4154">
        <row r="1">
          <cell r="C1" t="str">
            <v>F_CODE</v>
          </cell>
        </row>
      </sheetData>
      <sheetData sheetId="4155">
        <row r="1">
          <cell r="C1" t="str">
            <v>F_CODE</v>
          </cell>
        </row>
      </sheetData>
      <sheetData sheetId="4156">
        <row r="1">
          <cell r="C1" t="str">
            <v>F_CODE</v>
          </cell>
        </row>
      </sheetData>
      <sheetData sheetId="4157">
        <row r="1">
          <cell r="C1" t="str">
            <v>F_CODE</v>
          </cell>
        </row>
      </sheetData>
      <sheetData sheetId="4158">
        <row r="1">
          <cell r="C1" t="str">
            <v>F_CODE</v>
          </cell>
        </row>
      </sheetData>
      <sheetData sheetId="4159">
        <row r="1">
          <cell r="C1" t="str">
            <v>F_CODE</v>
          </cell>
        </row>
      </sheetData>
      <sheetData sheetId="4160">
        <row r="1">
          <cell r="C1" t="str">
            <v>F_CODE</v>
          </cell>
        </row>
      </sheetData>
      <sheetData sheetId="4161">
        <row r="1">
          <cell r="C1" t="str">
            <v>F_CODE</v>
          </cell>
        </row>
      </sheetData>
      <sheetData sheetId="4162">
        <row r="1">
          <cell r="C1" t="str">
            <v>F_CODE</v>
          </cell>
        </row>
      </sheetData>
      <sheetData sheetId="4163">
        <row r="1">
          <cell r="C1" t="str">
            <v>F_CODE</v>
          </cell>
        </row>
      </sheetData>
      <sheetData sheetId="4164">
        <row r="1">
          <cell r="C1" t="str">
            <v>F_CODE</v>
          </cell>
        </row>
      </sheetData>
      <sheetData sheetId="4165">
        <row r="1">
          <cell r="C1" t="str">
            <v>F_CODE</v>
          </cell>
        </row>
      </sheetData>
      <sheetData sheetId="4166">
        <row r="1">
          <cell r="C1" t="str">
            <v>F_CODE</v>
          </cell>
        </row>
      </sheetData>
      <sheetData sheetId="4167">
        <row r="1">
          <cell r="C1" t="str">
            <v>F_CODE</v>
          </cell>
        </row>
      </sheetData>
      <sheetData sheetId="4168">
        <row r="1">
          <cell r="C1" t="str">
            <v>F_CODE</v>
          </cell>
        </row>
      </sheetData>
      <sheetData sheetId="4169">
        <row r="1">
          <cell r="C1" t="str">
            <v>F_CODE</v>
          </cell>
        </row>
      </sheetData>
      <sheetData sheetId="4170">
        <row r="1">
          <cell r="C1" t="str">
            <v>F_CODE</v>
          </cell>
        </row>
      </sheetData>
      <sheetData sheetId="4171">
        <row r="1">
          <cell r="C1" t="str">
            <v>F_CODE</v>
          </cell>
        </row>
      </sheetData>
      <sheetData sheetId="4172">
        <row r="1">
          <cell r="C1" t="str">
            <v>F_CODE</v>
          </cell>
        </row>
      </sheetData>
      <sheetData sheetId="4173">
        <row r="1">
          <cell r="C1" t="str">
            <v>F_CODE</v>
          </cell>
        </row>
      </sheetData>
      <sheetData sheetId="4174">
        <row r="1">
          <cell r="C1" t="str">
            <v>F_CODE</v>
          </cell>
        </row>
      </sheetData>
      <sheetData sheetId="4175">
        <row r="1">
          <cell r="C1" t="str">
            <v>F_CODE</v>
          </cell>
        </row>
      </sheetData>
      <sheetData sheetId="4176">
        <row r="1">
          <cell r="C1" t="str">
            <v>F_CODE</v>
          </cell>
        </row>
      </sheetData>
      <sheetData sheetId="4177">
        <row r="1">
          <cell r="C1" t="str">
            <v>F_CODE</v>
          </cell>
        </row>
      </sheetData>
      <sheetData sheetId="4178">
        <row r="1">
          <cell r="C1" t="str">
            <v>F_CODE</v>
          </cell>
        </row>
      </sheetData>
      <sheetData sheetId="4179">
        <row r="1">
          <cell r="C1" t="str">
            <v>F_CODE</v>
          </cell>
        </row>
      </sheetData>
      <sheetData sheetId="4180">
        <row r="1">
          <cell r="C1" t="str">
            <v>F_CODE</v>
          </cell>
        </row>
      </sheetData>
      <sheetData sheetId="4181">
        <row r="1">
          <cell r="C1" t="str">
            <v>F_CODE</v>
          </cell>
        </row>
      </sheetData>
      <sheetData sheetId="4182">
        <row r="1">
          <cell r="C1" t="str">
            <v>F_CODE</v>
          </cell>
        </row>
      </sheetData>
      <sheetData sheetId="4183">
        <row r="1">
          <cell r="C1" t="str">
            <v>F_CODE</v>
          </cell>
        </row>
      </sheetData>
      <sheetData sheetId="4184">
        <row r="1">
          <cell r="C1" t="str">
            <v>F_CODE</v>
          </cell>
        </row>
      </sheetData>
      <sheetData sheetId="4185">
        <row r="1">
          <cell r="C1" t="str">
            <v>F_CODE</v>
          </cell>
        </row>
      </sheetData>
      <sheetData sheetId="4186">
        <row r="1">
          <cell r="C1" t="str">
            <v>F_CODE</v>
          </cell>
        </row>
      </sheetData>
      <sheetData sheetId="4187">
        <row r="1">
          <cell r="C1" t="str">
            <v>F_CODE</v>
          </cell>
        </row>
      </sheetData>
      <sheetData sheetId="4188">
        <row r="1">
          <cell r="C1" t="str">
            <v>F_CODE</v>
          </cell>
        </row>
      </sheetData>
      <sheetData sheetId="4189">
        <row r="1">
          <cell r="C1" t="str">
            <v>F_CODE</v>
          </cell>
        </row>
      </sheetData>
      <sheetData sheetId="4190">
        <row r="1">
          <cell r="C1" t="str">
            <v>F_CODE</v>
          </cell>
        </row>
      </sheetData>
      <sheetData sheetId="4191">
        <row r="1">
          <cell r="C1" t="str">
            <v>F_CODE</v>
          </cell>
        </row>
      </sheetData>
      <sheetData sheetId="4192">
        <row r="1">
          <cell r="C1" t="str">
            <v>F_CODE</v>
          </cell>
        </row>
      </sheetData>
      <sheetData sheetId="4193">
        <row r="1">
          <cell r="C1" t="str">
            <v>F_CODE</v>
          </cell>
        </row>
      </sheetData>
      <sheetData sheetId="4194">
        <row r="1">
          <cell r="C1" t="str">
            <v>F_CODE</v>
          </cell>
        </row>
      </sheetData>
      <sheetData sheetId="4195">
        <row r="1">
          <cell r="C1" t="str">
            <v>F_CODE</v>
          </cell>
        </row>
      </sheetData>
      <sheetData sheetId="4196">
        <row r="1">
          <cell r="C1" t="str">
            <v>F_CODE</v>
          </cell>
        </row>
      </sheetData>
      <sheetData sheetId="4197">
        <row r="1">
          <cell r="C1" t="str">
            <v>F_CODE</v>
          </cell>
        </row>
      </sheetData>
      <sheetData sheetId="4198">
        <row r="1">
          <cell r="C1" t="str">
            <v>F_CODE</v>
          </cell>
        </row>
      </sheetData>
      <sheetData sheetId="4199">
        <row r="1">
          <cell r="C1" t="str">
            <v>F_CODE</v>
          </cell>
        </row>
      </sheetData>
      <sheetData sheetId="4200">
        <row r="1">
          <cell r="C1" t="str">
            <v>F_CODE</v>
          </cell>
        </row>
      </sheetData>
      <sheetData sheetId="4201">
        <row r="1">
          <cell r="C1" t="str">
            <v>F_CODE</v>
          </cell>
        </row>
      </sheetData>
      <sheetData sheetId="4202">
        <row r="1">
          <cell r="C1" t="str">
            <v>F_CODE</v>
          </cell>
        </row>
      </sheetData>
      <sheetData sheetId="4203">
        <row r="1">
          <cell r="C1" t="str">
            <v>F_CODE</v>
          </cell>
        </row>
      </sheetData>
      <sheetData sheetId="4204">
        <row r="1">
          <cell r="C1" t="str">
            <v>F_CODE</v>
          </cell>
        </row>
      </sheetData>
      <sheetData sheetId="4205">
        <row r="1">
          <cell r="C1" t="str">
            <v>F_CODE</v>
          </cell>
        </row>
      </sheetData>
      <sheetData sheetId="4206">
        <row r="1">
          <cell r="C1" t="str">
            <v>F_CODE</v>
          </cell>
        </row>
      </sheetData>
      <sheetData sheetId="4207">
        <row r="1">
          <cell r="C1" t="str">
            <v>F_CODE</v>
          </cell>
        </row>
      </sheetData>
      <sheetData sheetId="4208">
        <row r="1">
          <cell r="C1" t="str">
            <v>F_CODE</v>
          </cell>
        </row>
      </sheetData>
      <sheetData sheetId="4209">
        <row r="1">
          <cell r="C1" t="str">
            <v>F_CODE</v>
          </cell>
        </row>
      </sheetData>
      <sheetData sheetId="4210">
        <row r="1">
          <cell r="C1" t="str">
            <v>F_CODE</v>
          </cell>
        </row>
      </sheetData>
      <sheetData sheetId="4211">
        <row r="1">
          <cell r="C1" t="str">
            <v>F_CODE</v>
          </cell>
        </row>
      </sheetData>
      <sheetData sheetId="4212">
        <row r="1">
          <cell r="C1" t="str">
            <v>F_CODE</v>
          </cell>
        </row>
      </sheetData>
      <sheetData sheetId="4213">
        <row r="1">
          <cell r="C1" t="str">
            <v>F_CODE</v>
          </cell>
        </row>
      </sheetData>
      <sheetData sheetId="4214">
        <row r="1">
          <cell r="C1" t="str">
            <v>F_CODE</v>
          </cell>
        </row>
      </sheetData>
      <sheetData sheetId="4215">
        <row r="1">
          <cell r="C1" t="str">
            <v>F_CODE</v>
          </cell>
        </row>
      </sheetData>
      <sheetData sheetId="4216">
        <row r="1">
          <cell r="C1" t="str">
            <v>F_CODE</v>
          </cell>
        </row>
      </sheetData>
      <sheetData sheetId="4217">
        <row r="1">
          <cell r="C1" t="str">
            <v>F_CODE</v>
          </cell>
        </row>
      </sheetData>
      <sheetData sheetId="4218">
        <row r="1">
          <cell r="C1" t="str">
            <v>F_CODE</v>
          </cell>
        </row>
      </sheetData>
      <sheetData sheetId="4219">
        <row r="1">
          <cell r="C1" t="str">
            <v>F_CODE</v>
          </cell>
        </row>
      </sheetData>
      <sheetData sheetId="4220">
        <row r="1">
          <cell r="C1" t="str">
            <v>F_CODE</v>
          </cell>
        </row>
      </sheetData>
      <sheetData sheetId="4221">
        <row r="1">
          <cell r="C1" t="str">
            <v>F_CODE</v>
          </cell>
        </row>
      </sheetData>
      <sheetData sheetId="4222">
        <row r="1">
          <cell r="C1" t="str">
            <v>F_CODE</v>
          </cell>
        </row>
      </sheetData>
      <sheetData sheetId="4223">
        <row r="1">
          <cell r="C1" t="str">
            <v>F_CODE</v>
          </cell>
        </row>
      </sheetData>
      <sheetData sheetId="4224">
        <row r="1">
          <cell r="C1" t="str">
            <v>F_CODE</v>
          </cell>
        </row>
      </sheetData>
      <sheetData sheetId="4225">
        <row r="1">
          <cell r="C1" t="str">
            <v>F_CODE</v>
          </cell>
        </row>
      </sheetData>
      <sheetData sheetId="4226">
        <row r="1">
          <cell r="C1" t="str">
            <v>F_CODE</v>
          </cell>
        </row>
      </sheetData>
      <sheetData sheetId="4227">
        <row r="1">
          <cell r="C1" t="str">
            <v>F_CODE</v>
          </cell>
        </row>
      </sheetData>
      <sheetData sheetId="4228">
        <row r="1">
          <cell r="C1" t="str">
            <v>F_CODE</v>
          </cell>
        </row>
      </sheetData>
      <sheetData sheetId="4229">
        <row r="1">
          <cell r="C1" t="str">
            <v>F_CODE</v>
          </cell>
        </row>
      </sheetData>
      <sheetData sheetId="4230">
        <row r="1">
          <cell r="C1" t="str">
            <v>F_CODE</v>
          </cell>
        </row>
      </sheetData>
      <sheetData sheetId="4231">
        <row r="1">
          <cell r="C1" t="str">
            <v>F_CODE</v>
          </cell>
        </row>
      </sheetData>
      <sheetData sheetId="4232">
        <row r="1">
          <cell r="C1" t="str">
            <v>F_CODE</v>
          </cell>
        </row>
      </sheetData>
      <sheetData sheetId="4233">
        <row r="1">
          <cell r="C1" t="str">
            <v>F_CODE</v>
          </cell>
        </row>
      </sheetData>
      <sheetData sheetId="4234">
        <row r="1">
          <cell r="C1" t="str">
            <v>F_CODE</v>
          </cell>
        </row>
      </sheetData>
      <sheetData sheetId="4235">
        <row r="1">
          <cell r="C1" t="str">
            <v>F_CODE</v>
          </cell>
        </row>
      </sheetData>
      <sheetData sheetId="4236">
        <row r="1">
          <cell r="C1" t="str">
            <v>F_CODE</v>
          </cell>
        </row>
      </sheetData>
      <sheetData sheetId="4237">
        <row r="1">
          <cell r="C1" t="str">
            <v>F_CODE</v>
          </cell>
        </row>
      </sheetData>
      <sheetData sheetId="4238">
        <row r="1">
          <cell r="C1" t="str">
            <v>F_CODE</v>
          </cell>
        </row>
      </sheetData>
      <sheetData sheetId="4239"/>
      <sheetData sheetId="4240"/>
      <sheetData sheetId="4241">
        <row r="1">
          <cell r="C1" t="str">
            <v>F_CODE</v>
          </cell>
        </row>
      </sheetData>
      <sheetData sheetId="4242">
        <row r="1">
          <cell r="C1" t="str">
            <v>F_CODE</v>
          </cell>
        </row>
      </sheetData>
      <sheetData sheetId="4243">
        <row r="1">
          <cell r="C1" t="str">
            <v>F_CODE</v>
          </cell>
        </row>
      </sheetData>
      <sheetData sheetId="4244">
        <row r="1">
          <cell r="C1" t="str">
            <v>F_CODE</v>
          </cell>
        </row>
      </sheetData>
      <sheetData sheetId="4245">
        <row r="1">
          <cell r="C1" t="str">
            <v>F_CODE</v>
          </cell>
        </row>
      </sheetData>
      <sheetData sheetId="4246"/>
      <sheetData sheetId="4247"/>
      <sheetData sheetId="4248"/>
      <sheetData sheetId="4249"/>
      <sheetData sheetId="4250"/>
      <sheetData sheetId="4251">
        <row r="1">
          <cell r="C1" t="str">
            <v>F_CODE</v>
          </cell>
        </row>
      </sheetData>
      <sheetData sheetId="4252">
        <row r="1">
          <cell r="C1" t="str">
            <v>F_CODE</v>
          </cell>
        </row>
      </sheetData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>
        <row r="1">
          <cell r="C1" t="str">
            <v>F_CODE</v>
          </cell>
        </row>
      </sheetData>
      <sheetData sheetId="4264">
        <row r="1">
          <cell r="C1" t="str">
            <v>F_CODE</v>
          </cell>
        </row>
      </sheetData>
      <sheetData sheetId="4265">
        <row r="1">
          <cell r="C1" t="str">
            <v>F_CODE</v>
          </cell>
        </row>
      </sheetData>
      <sheetData sheetId="4266"/>
      <sheetData sheetId="4267"/>
      <sheetData sheetId="4268"/>
      <sheetData sheetId="4269"/>
      <sheetData sheetId="4270"/>
      <sheetData sheetId="4271"/>
      <sheetData sheetId="4272"/>
      <sheetData sheetId="4273">
        <row r="1">
          <cell r="C1" t="str">
            <v>F_CODE</v>
          </cell>
        </row>
      </sheetData>
      <sheetData sheetId="4274">
        <row r="1">
          <cell r="C1" t="str">
            <v>F_CODE</v>
          </cell>
        </row>
      </sheetData>
      <sheetData sheetId="4275">
        <row r="1">
          <cell r="C1" t="str">
            <v>F_CODE</v>
          </cell>
        </row>
      </sheetData>
      <sheetData sheetId="4276">
        <row r="1">
          <cell r="C1" t="str">
            <v>F_CODE</v>
          </cell>
        </row>
      </sheetData>
      <sheetData sheetId="4277">
        <row r="1">
          <cell r="C1" t="str">
            <v>F_CODE</v>
          </cell>
        </row>
      </sheetData>
      <sheetData sheetId="4278">
        <row r="1">
          <cell r="C1" t="str">
            <v>F_CODE</v>
          </cell>
        </row>
      </sheetData>
      <sheetData sheetId="4279">
        <row r="1">
          <cell r="C1" t="str">
            <v>F_CODE</v>
          </cell>
        </row>
      </sheetData>
      <sheetData sheetId="4280">
        <row r="1">
          <cell r="C1" t="str">
            <v>F_CODE</v>
          </cell>
        </row>
      </sheetData>
      <sheetData sheetId="4281">
        <row r="1">
          <cell r="C1" t="str">
            <v>F_CODE</v>
          </cell>
        </row>
      </sheetData>
      <sheetData sheetId="4282">
        <row r="1">
          <cell r="C1" t="str">
            <v>F_CODE</v>
          </cell>
        </row>
      </sheetData>
      <sheetData sheetId="4283">
        <row r="1">
          <cell r="C1" t="str">
            <v>F_CODE</v>
          </cell>
        </row>
      </sheetData>
      <sheetData sheetId="4284">
        <row r="1">
          <cell r="C1" t="str">
            <v>F_CODE</v>
          </cell>
        </row>
      </sheetData>
      <sheetData sheetId="4285">
        <row r="1">
          <cell r="C1" t="str">
            <v>F_CODE</v>
          </cell>
        </row>
      </sheetData>
      <sheetData sheetId="4286">
        <row r="1">
          <cell r="C1" t="str">
            <v>F_CODE</v>
          </cell>
        </row>
      </sheetData>
      <sheetData sheetId="4287">
        <row r="1">
          <cell r="C1" t="str">
            <v>F_CODE</v>
          </cell>
        </row>
      </sheetData>
      <sheetData sheetId="4288">
        <row r="1">
          <cell r="C1" t="str">
            <v>F_CODE</v>
          </cell>
        </row>
      </sheetData>
      <sheetData sheetId="4289">
        <row r="1">
          <cell r="C1" t="str">
            <v>F_CODE</v>
          </cell>
        </row>
      </sheetData>
      <sheetData sheetId="4290">
        <row r="1">
          <cell r="C1" t="str">
            <v>F_CODE</v>
          </cell>
        </row>
      </sheetData>
      <sheetData sheetId="4291">
        <row r="1">
          <cell r="C1" t="str">
            <v>F_CODE</v>
          </cell>
        </row>
      </sheetData>
      <sheetData sheetId="4292">
        <row r="1">
          <cell r="C1" t="str">
            <v>F_CODE</v>
          </cell>
        </row>
      </sheetData>
      <sheetData sheetId="4293">
        <row r="1">
          <cell r="C1" t="str">
            <v>F_CODE</v>
          </cell>
        </row>
      </sheetData>
      <sheetData sheetId="4294">
        <row r="1">
          <cell r="C1" t="str">
            <v>F_CODE</v>
          </cell>
        </row>
      </sheetData>
      <sheetData sheetId="4295">
        <row r="1">
          <cell r="C1" t="str">
            <v>F_CODE</v>
          </cell>
        </row>
      </sheetData>
      <sheetData sheetId="4296">
        <row r="1">
          <cell r="C1" t="str">
            <v>F_CODE</v>
          </cell>
        </row>
      </sheetData>
      <sheetData sheetId="4297">
        <row r="1">
          <cell r="C1" t="str">
            <v>F_CODE</v>
          </cell>
        </row>
      </sheetData>
      <sheetData sheetId="4298">
        <row r="1">
          <cell r="C1" t="str">
            <v>F_CODE</v>
          </cell>
        </row>
      </sheetData>
      <sheetData sheetId="4299">
        <row r="1">
          <cell r="C1" t="str">
            <v>F_CODE</v>
          </cell>
        </row>
      </sheetData>
      <sheetData sheetId="4300">
        <row r="1">
          <cell r="C1" t="str">
            <v>F_CODE</v>
          </cell>
        </row>
      </sheetData>
      <sheetData sheetId="4301">
        <row r="1">
          <cell r="C1" t="str">
            <v>F_CODE</v>
          </cell>
        </row>
      </sheetData>
      <sheetData sheetId="4302">
        <row r="1">
          <cell r="C1" t="str">
            <v>F_CODE</v>
          </cell>
        </row>
      </sheetData>
      <sheetData sheetId="4303">
        <row r="1">
          <cell r="C1" t="str">
            <v>F_CODE</v>
          </cell>
        </row>
      </sheetData>
      <sheetData sheetId="4304">
        <row r="1">
          <cell r="C1" t="str">
            <v>F_CODE</v>
          </cell>
        </row>
      </sheetData>
      <sheetData sheetId="4305">
        <row r="1">
          <cell r="C1" t="str">
            <v>F_CODE</v>
          </cell>
        </row>
      </sheetData>
      <sheetData sheetId="4306">
        <row r="1">
          <cell r="C1" t="str">
            <v>F_CODE</v>
          </cell>
        </row>
      </sheetData>
      <sheetData sheetId="4307">
        <row r="1">
          <cell r="C1" t="str">
            <v>F_CODE</v>
          </cell>
        </row>
      </sheetData>
      <sheetData sheetId="4308">
        <row r="1">
          <cell r="C1" t="str">
            <v>F_CODE</v>
          </cell>
        </row>
      </sheetData>
      <sheetData sheetId="4309">
        <row r="1">
          <cell r="C1" t="str">
            <v>F_CODE</v>
          </cell>
        </row>
      </sheetData>
      <sheetData sheetId="4310">
        <row r="1">
          <cell r="C1" t="str">
            <v>F_CODE</v>
          </cell>
        </row>
      </sheetData>
      <sheetData sheetId="4311">
        <row r="1">
          <cell r="C1" t="str">
            <v>F_CODE</v>
          </cell>
        </row>
      </sheetData>
      <sheetData sheetId="4312">
        <row r="1">
          <cell r="C1" t="str">
            <v>F_CODE</v>
          </cell>
        </row>
      </sheetData>
      <sheetData sheetId="4313">
        <row r="1">
          <cell r="C1" t="str">
            <v>F_CODE</v>
          </cell>
        </row>
      </sheetData>
      <sheetData sheetId="4314">
        <row r="1">
          <cell r="C1" t="str">
            <v>F_CODE</v>
          </cell>
        </row>
      </sheetData>
      <sheetData sheetId="4315">
        <row r="1">
          <cell r="C1" t="str">
            <v>F_CODE</v>
          </cell>
        </row>
      </sheetData>
      <sheetData sheetId="4316">
        <row r="1">
          <cell r="C1" t="str">
            <v>F_CODE</v>
          </cell>
        </row>
      </sheetData>
      <sheetData sheetId="4317">
        <row r="1">
          <cell r="C1" t="str">
            <v>F_CODE</v>
          </cell>
        </row>
      </sheetData>
      <sheetData sheetId="4318">
        <row r="1">
          <cell r="C1" t="str">
            <v>F_CODE</v>
          </cell>
        </row>
      </sheetData>
      <sheetData sheetId="4319">
        <row r="1">
          <cell r="C1" t="str">
            <v>F_CODE</v>
          </cell>
        </row>
      </sheetData>
      <sheetData sheetId="4320">
        <row r="1">
          <cell r="C1" t="str">
            <v>F_CODE</v>
          </cell>
        </row>
      </sheetData>
      <sheetData sheetId="4321">
        <row r="1">
          <cell r="C1" t="str">
            <v>F_CODE</v>
          </cell>
        </row>
      </sheetData>
      <sheetData sheetId="4322">
        <row r="1">
          <cell r="C1" t="str">
            <v>F_CODE</v>
          </cell>
        </row>
      </sheetData>
      <sheetData sheetId="4323">
        <row r="1">
          <cell r="C1" t="str">
            <v>F_CODE</v>
          </cell>
        </row>
      </sheetData>
      <sheetData sheetId="4324">
        <row r="1">
          <cell r="C1" t="str">
            <v>F_CODE</v>
          </cell>
        </row>
      </sheetData>
      <sheetData sheetId="4325">
        <row r="1">
          <cell r="C1" t="str">
            <v>F_CODE</v>
          </cell>
        </row>
      </sheetData>
      <sheetData sheetId="4326">
        <row r="1">
          <cell r="C1" t="str">
            <v>F_CODE</v>
          </cell>
        </row>
      </sheetData>
      <sheetData sheetId="4327">
        <row r="1">
          <cell r="C1" t="str">
            <v>F_CODE</v>
          </cell>
        </row>
      </sheetData>
      <sheetData sheetId="4328">
        <row r="1">
          <cell r="C1" t="str">
            <v>F_CODE</v>
          </cell>
        </row>
      </sheetData>
      <sheetData sheetId="4329">
        <row r="1">
          <cell r="C1" t="str">
            <v>F_CODE</v>
          </cell>
        </row>
      </sheetData>
      <sheetData sheetId="4330">
        <row r="1">
          <cell r="C1" t="str">
            <v>F_CODE</v>
          </cell>
        </row>
      </sheetData>
      <sheetData sheetId="4331">
        <row r="1">
          <cell r="C1" t="str">
            <v>F_CODE</v>
          </cell>
        </row>
      </sheetData>
      <sheetData sheetId="4332">
        <row r="1">
          <cell r="C1" t="str">
            <v>F_CODE</v>
          </cell>
        </row>
      </sheetData>
      <sheetData sheetId="4333">
        <row r="1">
          <cell r="C1" t="str">
            <v>F_CODE</v>
          </cell>
        </row>
      </sheetData>
      <sheetData sheetId="4334">
        <row r="1">
          <cell r="C1" t="str">
            <v>F_CODE</v>
          </cell>
        </row>
      </sheetData>
      <sheetData sheetId="4335">
        <row r="1">
          <cell r="C1" t="str">
            <v>F_CODE</v>
          </cell>
        </row>
      </sheetData>
      <sheetData sheetId="4336">
        <row r="1">
          <cell r="C1" t="str">
            <v>F_CODE</v>
          </cell>
        </row>
      </sheetData>
      <sheetData sheetId="4337">
        <row r="1">
          <cell r="C1" t="str">
            <v>F_CODE</v>
          </cell>
        </row>
      </sheetData>
      <sheetData sheetId="4338">
        <row r="1">
          <cell r="C1" t="str">
            <v>F_CODE</v>
          </cell>
        </row>
      </sheetData>
      <sheetData sheetId="4339">
        <row r="1">
          <cell r="C1" t="str">
            <v>F_CODE</v>
          </cell>
        </row>
      </sheetData>
      <sheetData sheetId="4340">
        <row r="1">
          <cell r="C1" t="str">
            <v>F_CODE</v>
          </cell>
        </row>
      </sheetData>
      <sheetData sheetId="4341">
        <row r="1">
          <cell r="C1" t="str">
            <v>F_CODE</v>
          </cell>
        </row>
      </sheetData>
      <sheetData sheetId="4342">
        <row r="1">
          <cell r="C1" t="str">
            <v>F_CODE</v>
          </cell>
        </row>
      </sheetData>
      <sheetData sheetId="4343">
        <row r="1">
          <cell r="C1" t="str">
            <v>F_CODE</v>
          </cell>
        </row>
      </sheetData>
      <sheetData sheetId="4344">
        <row r="1">
          <cell r="C1" t="str">
            <v>F_CODE</v>
          </cell>
        </row>
      </sheetData>
      <sheetData sheetId="4345">
        <row r="1">
          <cell r="C1" t="str">
            <v>F_CODE</v>
          </cell>
        </row>
      </sheetData>
      <sheetData sheetId="4346">
        <row r="1">
          <cell r="C1" t="str">
            <v>F_CODE</v>
          </cell>
        </row>
      </sheetData>
      <sheetData sheetId="4347">
        <row r="1">
          <cell r="C1" t="str">
            <v>F_CODE</v>
          </cell>
        </row>
      </sheetData>
      <sheetData sheetId="4348">
        <row r="1">
          <cell r="C1" t="str">
            <v>F_CODE</v>
          </cell>
        </row>
      </sheetData>
      <sheetData sheetId="4349">
        <row r="1">
          <cell r="C1" t="str">
            <v>F_CODE</v>
          </cell>
        </row>
      </sheetData>
      <sheetData sheetId="4350">
        <row r="1">
          <cell r="C1" t="str">
            <v>F_CODE</v>
          </cell>
        </row>
      </sheetData>
      <sheetData sheetId="4351">
        <row r="1">
          <cell r="C1" t="str">
            <v>F_CODE</v>
          </cell>
        </row>
      </sheetData>
      <sheetData sheetId="4352">
        <row r="1">
          <cell r="C1" t="str">
            <v>F_CODE</v>
          </cell>
        </row>
      </sheetData>
      <sheetData sheetId="4353">
        <row r="1">
          <cell r="C1" t="str">
            <v>F_CODE</v>
          </cell>
        </row>
      </sheetData>
      <sheetData sheetId="4354">
        <row r="1">
          <cell r="C1" t="str">
            <v>F_CODE</v>
          </cell>
        </row>
      </sheetData>
      <sheetData sheetId="4355">
        <row r="1">
          <cell r="C1" t="str">
            <v>F_CODE</v>
          </cell>
        </row>
      </sheetData>
      <sheetData sheetId="4356">
        <row r="1">
          <cell r="C1" t="str">
            <v>F_CODE</v>
          </cell>
        </row>
      </sheetData>
      <sheetData sheetId="4357">
        <row r="1">
          <cell r="C1" t="str">
            <v>F_CODE</v>
          </cell>
        </row>
      </sheetData>
      <sheetData sheetId="4358">
        <row r="1">
          <cell r="C1" t="str">
            <v>F_CODE</v>
          </cell>
        </row>
      </sheetData>
      <sheetData sheetId="4359">
        <row r="1">
          <cell r="C1" t="str">
            <v>F_CODE</v>
          </cell>
        </row>
      </sheetData>
      <sheetData sheetId="4360">
        <row r="1">
          <cell r="C1" t="str">
            <v>F_CODE</v>
          </cell>
        </row>
      </sheetData>
      <sheetData sheetId="4361">
        <row r="1">
          <cell r="C1" t="str">
            <v>F_CODE</v>
          </cell>
        </row>
      </sheetData>
      <sheetData sheetId="4362">
        <row r="1">
          <cell r="C1" t="str">
            <v>F_CODE</v>
          </cell>
        </row>
      </sheetData>
      <sheetData sheetId="4363">
        <row r="1">
          <cell r="C1" t="str">
            <v>F_CODE</v>
          </cell>
        </row>
      </sheetData>
      <sheetData sheetId="4364">
        <row r="1">
          <cell r="C1" t="str">
            <v>F_CODE</v>
          </cell>
        </row>
      </sheetData>
      <sheetData sheetId="4365">
        <row r="1">
          <cell r="C1" t="str">
            <v>F_CODE</v>
          </cell>
        </row>
      </sheetData>
      <sheetData sheetId="4366">
        <row r="1">
          <cell r="C1" t="str">
            <v>F_CODE</v>
          </cell>
        </row>
      </sheetData>
      <sheetData sheetId="4367">
        <row r="1">
          <cell r="C1" t="str">
            <v>F_CODE</v>
          </cell>
        </row>
      </sheetData>
      <sheetData sheetId="4368">
        <row r="1">
          <cell r="C1" t="str">
            <v>F_CODE</v>
          </cell>
        </row>
      </sheetData>
      <sheetData sheetId="4369">
        <row r="1">
          <cell r="C1" t="str">
            <v>F_CODE</v>
          </cell>
        </row>
      </sheetData>
      <sheetData sheetId="4370">
        <row r="1">
          <cell r="C1" t="str">
            <v>F_CODE</v>
          </cell>
        </row>
      </sheetData>
      <sheetData sheetId="4371">
        <row r="1">
          <cell r="C1" t="str">
            <v>F_CODE</v>
          </cell>
        </row>
      </sheetData>
      <sheetData sheetId="4372">
        <row r="1">
          <cell r="C1" t="str">
            <v>F_CODE</v>
          </cell>
        </row>
      </sheetData>
      <sheetData sheetId="4373">
        <row r="1">
          <cell r="C1" t="str">
            <v>F_CODE</v>
          </cell>
        </row>
      </sheetData>
      <sheetData sheetId="4374">
        <row r="1">
          <cell r="C1" t="str">
            <v>F_CODE</v>
          </cell>
        </row>
      </sheetData>
      <sheetData sheetId="4375">
        <row r="1">
          <cell r="C1" t="str">
            <v>F_CODE</v>
          </cell>
        </row>
      </sheetData>
      <sheetData sheetId="4376">
        <row r="1">
          <cell r="C1" t="str">
            <v>F_CODE</v>
          </cell>
        </row>
      </sheetData>
      <sheetData sheetId="4377">
        <row r="1">
          <cell r="C1" t="str">
            <v>F_CODE</v>
          </cell>
        </row>
      </sheetData>
      <sheetData sheetId="4378">
        <row r="1">
          <cell r="C1" t="str">
            <v>F_CODE</v>
          </cell>
        </row>
      </sheetData>
      <sheetData sheetId="4379">
        <row r="1">
          <cell r="C1" t="str">
            <v>F_CODE</v>
          </cell>
        </row>
      </sheetData>
      <sheetData sheetId="4380">
        <row r="1">
          <cell r="C1" t="str">
            <v>F_CODE</v>
          </cell>
        </row>
      </sheetData>
      <sheetData sheetId="4381">
        <row r="1">
          <cell r="C1" t="str">
            <v>F_CODE</v>
          </cell>
        </row>
      </sheetData>
      <sheetData sheetId="4382">
        <row r="1">
          <cell r="C1" t="str">
            <v>F_CODE</v>
          </cell>
        </row>
      </sheetData>
      <sheetData sheetId="4383">
        <row r="1">
          <cell r="C1" t="str">
            <v>F_CODE</v>
          </cell>
        </row>
      </sheetData>
      <sheetData sheetId="4384">
        <row r="1">
          <cell r="C1" t="str">
            <v>F_CODE</v>
          </cell>
        </row>
      </sheetData>
      <sheetData sheetId="4385">
        <row r="1">
          <cell r="C1" t="str">
            <v>F_CODE</v>
          </cell>
        </row>
      </sheetData>
      <sheetData sheetId="4386">
        <row r="1">
          <cell r="C1" t="str">
            <v>F_CODE</v>
          </cell>
        </row>
      </sheetData>
      <sheetData sheetId="4387">
        <row r="1">
          <cell r="C1" t="str">
            <v>F_CODE</v>
          </cell>
        </row>
      </sheetData>
      <sheetData sheetId="4388">
        <row r="1">
          <cell r="C1" t="str">
            <v>F_CODE</v>
          </cell>
        </row>
      </sheetData>
      <sheetData sheetId="4389">
        <row r="1">
          <cell r="C1" t="str">
            <v>F_CODE</v>
          </cell>
        </row>
      </sheetData>
      <sheetData sheetId="4390">
        <row r="1">
          <cell r="C1" t="str">
            <v>F_CODE</v>
          </cell>
        </row>
      </sheetData>
      <sheetData sheetId="4391">
        <row r="1">
          <cell r="C1" t="str">
            <v>F_CODE</v>
          </cell>
        </row>
      </sheetData>
      <sheetData sheetId="4392">
        <row r="1">
          <cell r="C1" t="str">
            <v>F_CODE</v>
          </cell>
        </row>
      </sheetData>
      <sheetData sheetId="4393">
        <row r="1">
          <cell r="C1" t="str">
            <v>F_CODE</v>
          </cell>
        </row>
      </sheetData>
      <sheetData sheetId="4394">
        <row r="1">
          <cell r="C1" t="str">
            <v>F_CODE</v>
          </cell>
        </row>
      </sheetData>
      <sheetData sheetId="4395">
        <row r="1">
          <cell r="C1" t="str">
            <v>F_CODE</v>
          </cell>
        </row>
      </sheetData>
      <sheetData sheetId="4396">
        <row r="1">
          <cell r="C1" t="str">
            <v>F_CODE</v>
          </cell>
        </row>
      </sheetData>
      <sheetData sheetId="4397">
        <row r="1">
          <cell r="C1" t="str">
            <v>F_CODE</v>
          </cell>
        </row>
      </sheetData>
      <sheetData sheetId="4398">
        <row r="1">
          <cell r="C1" t="str">
            <v>F_CODE</v>
          </cell>
        </row>
      </sheetData>
      <sheetData sheetId="4399">
        <row r="1">
          <cell r="C1" t="str">
            <v>F_CODE</v>
          </cell>
        </row>
      </sheetData>
      <sheetData sheetId="4400">
        <row r="1">
          <cell r="C1" t="str">
            <v>F_CODE</v>
          </cell>
        </row>
      </sheetData>
      <sheetData sheetId="4401">
        <row r="1">
          <cell r="C1" t="str">
            <v>F_CODE</v>
          </cell>
        </row>
      </sheetData>
      <sheetData sheetId="4402">
        <row r="1">
          <cell r="C1" t="str">
            <v>F_CODE</v>
          </cell>
        </row>
      </sheetData>
      <sheetData sheetId="4403">
        <row r="1">
          <cell r="C1" t="str">
            <v>F_CODE</v>
          </cell>
        </row>
      </sheetData>
      <sheetData sheetId="4404">
        <row r="1">
          <cell r="C1" t="str">
            <v>F_CODE</v>
          </cell>
        </row>
      </sheetData>
      <sheetData sheetId="4405">
        <row r="1">
          <cell r="C1" t="str">
            <v>F_CODE</v>
          </cell>
        </row>
      </sheetData>
      <sheetData sheetId="4406">
        <row r="1">
          <cell r="C1" t="str">
            <v>F_CODE</v>
          </cell>
        </row>
      </sheetData>
      <sheetData sheetId="4407">
        <row r="1">
          <cell r="C1" t="str">
            <v>F_CODE</v>
          </cell>
        </row>
      </sheetData>
      <sheetData sheetId="4408">
        <row r="1">
          <cell r="C1" t="str">
            <v>F_CODE</v>
          </cell>
        </row>
      </sheetData>
      <sheetData sheetId="4409">
        <row r="1">
          <cell r="C1" t="str">
            <v>F_CODE</v>
          </cell>
        </row>
      </sheetData>
      <sheetData sheetId="4410">
        <row r="1">
          <cell r="C1" t="str">
            <v>F_CODE</v>
          </cell>
        </row>
      </sheetData>
      <sheetData sheetId="4411">
        <row r="1">
          <cell r="C1" t="str">
            <v>F_CODE</v>
          </cell>
        </row>
      </sheetData>
      <sheetData sheetId="4412">
        <row r="1">
          <cell r="C1" t="str">
            <v>F_CODE</v>
          </cell>
        </row>
      </sheetData>
      <sheetData sheetId="4413">
        <row r="1">
          <cell r="C1" t="str">
            <v>F_CODE</v>
          </cell>
        </row>
      </sheetData>
      <sheetData sheetId="4414">
        <row r="1">
          <cell r="C1" t="str">
            <v>F_CODE</v>
          </cell>
        </row>
      </sheetData>
      <sheetData sheetId="4415">
        <row r="1">
          <cell r="C1" t="str">
            <v>F_CODE</v>
          </cell>
        </row>
      </sheetData>
      <sheetData sheetId="4416">
        <row r="1">
          <cell r="C1" t="str">
            <v>F_CODE</v>
          </cell>
        </row>
      </sheetData>
      <sheetData sheetId="4417">
        <row r="1">
          <cell r="C1" t="str">
            <v>F_CODE</v>
          </cell>
        </row>
      </sheetData>
      <sheetData sheetId="4418">
        <row r="1">
          <cell r="C1" t="str">
            <v>F_CODE</v>
          </cell>
        </row>
      </sheetData>
      <sheetData sheetId="4419">
        <row r="1">
          <cell r="C1" t="str">
            <v>F_CODE</v>
          </cell>
        </row>
      </sheetData>
      <sheetData sheetId="4420">
        <row r="1">
          <cell r="C1" t="str">
            <v>F_CODE</v>
          </cell>
        </row>
      </sheetData>
      <sheetData sheetId="4421">
        <row r="1">
          <cell r="C1" t="str">
            <v>F_CODE</v>
          </cell>
        </row>
      </sheetData>
      <sheetData sheetId="4422">
        <row r="1">
          <cell r="C1" t="str">
            <v>F_CODE</v>
          </cell>
        </row>
      </sheetData>
      <sheetData sheetId="4423">
        <row r="1">
          <cell r="C1" t="str">
            <v>F_CODE</v>
          </cell>
        </row>
      </sheetData>
      <sheetData sheetId="4424">
        <row r="1">
          <cell r="C1" t="str">
            <v>F_CODE</v>
          </cell>
        </row>
      </sheetData>
      <sheetData sheetId="4425">
        <row r="1">
          <cell r="C1" t="str">
            <v>F_CODE</v>
          </cell>
        </row>
      </sheetData>
      <sheetData sheetId="4426">
        <row r="1">
          <cell r="C1" t="str">
            <v>F_CODE</v>
          </cell>
        </row>
      </sheetData>
      <sheetData sheetId="4427">
        <row r="1">
          <cell r="C1" t="str">
            <v>F_CODE</v>
          </cell>
        </row>
      </sheetData>
      <sheetData sheetId="4428">
        <row r="1">
          <cell r="C1" t="str">
            <v>F_CODE</v>
          </cell>
        </row>
      </sheetData>
      <sheetData sheetId="4429">
        <row r="1">
          <cell r="C1" t="str">
            <v>F_CODE</v>
          </cell>
        </row>
      </sheetData>
      <sheetData sheetId="4430">
        <row r="1">
          <cell r="C1" t="str">
            <v>F_CODE</v>
          </cell>
        </row>
      </sheetData>
      <sheetData sheetId="4431">
        <row r="1">
          <cell r="C1" t="str">
            <v>F_CODE</v>
          </cell>
        </row>
      </sheetData>
      <sheetData sheetId="4432">
        <row r="1">
          <cell r="C1" t="str">
            <v>F_CODE</v>
          </cell>
        </row>
      </sheetData>
      <sheetData sheetId="4433">
        <row r="1">
          <cell r="C1" t="str">
            <v>F_CODE</v>
          </cell>
        </row>
      </sheetData>
      <sheetData sheetId="4434">
        <row r="1">
          <cell r="C1" t="str">
            <v>F_CODE</v>
          </cell>
        </row>
      </sheetData>
      <sheetData sheetId="4435">
        <row r="1">
          <cell r="C1" t="str">
            <v>F_CODE</v>
          </cell>
        </row>
      </sheetData>
      <sheetData sheetId="4436">
        <row r="1">
          <cell r="C1" t="str">
            <v>F_CODE</v>
          </cell>
        </row>
      </sheetData>
      <sheetData sheetId="4437">
        <row r="1">
          <cell r="C1" t="str">
            <v>F_CODE</v>
          </cell>
        </row>
      </sheetData>
      <sheetData sheetId="4438">
        <row r="1">
          <cell r="C1" t="str">
            <v>F_CODE</v>
          </cell>
        </row>
      </sheetData>
      <sheetData sheetId="4439">
        <row r="1">
          <cell r="C1" t="str">
            <v>F_CODE</v>
          </cell>
        </row>
      </sheetData>
      <sheetData sheetId="4440">
        <row r="1">
          <cell r="C1" t="str">
            <v>F_CODE</v>
          </cell>
        </row>
      </sheetData>
      <sheetData sheetId="4441">
        <row r="1">
          <cell r="C1" t="str">
            <v>F_CODE</v>
          </cell>
        </row>
      </sheetData>
      <sheetData sheetId="4442">
        <row r="1">
          <cell r="C1" t="str">
            <v>F_CODE</v>
          </cell>
        </row>
      </sheetData>
      <sheetData sheetId="4443">
        <row r="1">
          <cell r="C1" t="str">
            <v>F_CODE</v>
          </cell>
        </row>
      </sheetData>
      <sheetData sheetId="4444">
        <row r="1">
          <cell r="C1" t="str">
            <v>F_CODE</v>
          </cell>
        </row>
      </sheetData>
      <sheetData sheetId="4445">
        <row r="1">
          <cell r="C1" t="str">
            <v>F_CODE</v>
          </cell>
        </row>
      </sheetData>
      <sheetData sheetId="4446">
        <row r="1">
          <cell r="C1" t="str">
            <v>F_CODE</v>
          </cell>
        </row>
      </sheetData>
      <sheetData sheetId="4447">
        <row r="1">
          <cell r="C1" t="str">
            <v>F_CODE</v>
          </cell>
        </row>
      </sheetData>
      <sheetData sheetId="4448">
        <row r="1">
          <cell r="C1" t="str">
            <v>F_CODE</v>
          </cell>
        </row>
      </sheetData>
      <sheetData sheetId="4449">
        <row r="1">
          <cell r="C1" t="str">
            <v>F_CODE</v>
          </cell>
        </row>
      </sheetData>
      <sheetData sheetId="4450">
        <row r="1">
          <cell r="C1" t="str">
            <v>F_CODE</v>
          </cell>
        </row>
      </sheetData>
      <sheetData sheetId="4451">
        <row r="1">
          <cell r="C1" t="str">
            <v>F_CODE</v>
          </cell>
        </row>
      </sheetData>
      <sheetData sheetId="4452">
        <row r="1">
          <cell r="C1" t="str">
            <v>F_CODE</v>
          </cell>
        </row>
      </sheetData>
      <sheetData sheetId="4453">
        <row r="1">
          <cell r="C1" t="str">
            <v>F_CODE</v>
          </cell>
        </row>
      </sheetData>
      <sheetData sheetId="4454">
        <row r="1">
          <cell r="C1" t="str">
            <v>F_CODE</v>
          </cell>
        </row>
      </sheetData>
      <sheetData sheetId="4455">
        <row r="1">
          <cell r="C1" t="str">
            <v>F_CODE</v>
          </cell>
        </row>
      </sheetData>
      <sheetData sheetId="4456">
        <row r="1">
          <cell r="C1" t="str">
            <v>F_CODE</v>
          </cell>
        </row>
      </sheetData>
      <sheetData sheetId="4457">
        <row r="1">
          <cell r="C1" t="str">
            <v>F_CODE</v>
          </cell>
        </row>
      </sheetData>
      <sheetData sheetId="4458">
        <row r="1">
          <cell r="C1" t="str">
            <v>F_CODE</v>
          </cell>
        </row>
      </sheetData>
      <sheetData sheetId="4459">
        <row r="1">
          <cell r="C1" t="str">
            <v>F_CODE</v>
          </cell>
        </row>
      </sheetData>
      <sheetData sheetId="4460"/>
      <sheetData sheetId="4461"/>
      <sheetData sheetId="4462">
        <row r="1">
          <cell r="C1" t="str">
            <v>F_CODE</v>
          </cell>
        </row>
      </sheetData>
      <sheetData sheetId="4463">
        <row r="1">
          <cell r="C1" t="str">
            <v>F_CODE</v>
          </cell>
        </row>
      </sheetData>
      <sheetData sheetId="4464">
        <row r="1">
          <cell r="C1" t="str">
            <v>F_CODE</v>
          </cell>
        </row>
      </sheetData>
      <sheetData sheetId="4465">
        <row r="1">
          <cell r="C1" t="str">
            <v>F_CODE</v>
          </cell>
        </row>
      </sheetData>
      <sheetData sheetId="4466"/>
      <sheetData sheetId="4467"/>
      <sheetData sheetId="4468"/>
      <sheetData sheetId="4469"/>
      <sheetData sheetId="4470">
        <row r="1">
          <cell r="C1" t="str">
            <v>F_CODE</v>
          </cell>
        </row>
      </sheetData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1">
          <cell r="C1" t="str">
            <v>F_CODE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1">
          <cell r="C1" t="str">
            <v>F_CODE</v>
          </cell>
        </row>
      </sheetData>
      <sheetData sheetId="4494">
        <row r="1">
          <cell r="C1" t="str">
            <v>F_CODE</v>
          </cell>
        </row>
      </sheetData>
      <sheetData sheetId="4495">
        <row r="1">
          <cell r="C1" t="str">
            <v>F_CODE</v>
          </cell>
        </row>
      </sheetData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>
        <row r="1">
          <cell r="C1" t="str">
            <v>F_CODE</v>
          </cell>
        </row>
      </sheetData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>
        <row r="1">
          <cell r="C1" t="str">
            <v>F_CODE</v>
          </cell>
        </row>
      </sheetData>
      <sheetData sheetId="4823" refreshError="1"/>
      <sheetData sheetId="4824" refreshError="1"/>
      <sheetData sheetId="4825">
        <row r="1">
          <cell r="C1" t="str">
            <v>F_CODE</v>
          </cell>
        </row>
      </sheetData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  <sheetName val="토목단가목록"/>
      <sheetName val="지하1층"/>
    </sheetNames>
    <sheetDataSet>
      <sheetData sheetId="0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대치판정"/>
      <sheetName val="노임단가"/>
      <sheetName val="자재단가"/>
      <sheetName val="Sheet5"/>
      <sheetName val="1790"/>
      <sheetName val="내역서"/>
      <sheetName val="sw1"/>
      <sheetName val="배관단가조사서"/>
      <sheetName val="위치조서"/>
      <sheetName val="원본(갑지)"/>
      <sheetName val="일위대가"/>
      <sheetName val="단가산출"/>
      <sheetName val="내역"/>
      <sheetName val="#REF"/>
      <sheetName val="XL4Poppy"/>
      <sheetName val="조명시설"/>
      <sheetName val="인건비"/>
      <sheetName val="I一般比"/>
      <sheetName val="경비"/>
      <sheetName val="P.M 별"/>
      <sheetName val="원가 (2)"/>
      <sheetName val="부하계산서"/>
      <sheetName val="하조서"/>
      <sheetName val="자재단가비교표"/>
      <sheetName val="SP-B1"/>
      <sheetName val="Sheet4"/>
      <sheetName val="98지급계획"/>
      <sheetName val="인건-측정"/>
      <sheetName val="시운전연료"/>
      <sheetName val="공종별"/>
      <sheetName val="집계표"/>
      <sheetName val="단"/>
      <sheetName val="부하(성남)"/>
      <sheetName val="한강운반비"/>
      <sheetName val="보안등"/>
      <sheetName val="적용단가"/>
      <sheetName val="wall"/>
      <sheetName val="수량산출"/>
      <sheetName val="공문"/>
      <sheetName val="중기사용료"/>
      <sheetName val="원가계산서"/>
      <sheetName val="DATA"/>
      <sheetName val="데이타"/>
      <sheetName val="품목코드"/>
      <sheetName val="N賃率-職"/>
      <sheetName val="일위(설)"/>
      <sheetName val="__MAIN"/>
      <sheetName val="산출내역서"/>
      <sheetName val="Sheet6"/>
      <sheetName val="단가비교표"/>
      <sheetName val="설직재-1"/>
      <sheetName val="내역(정지)"/>
      <sheetName val="정부노임단가"/>
      <sheetName val="개소별수량산출"/>
      <sheetName val="총괄표"/>
      <sheetName val="견적990322"/>
      <sheetName val="자료"/>
      <sheetName val="횡배수관토공수량"/>
      <sheetName val="ABUT수량-A1"/>
      <sheetName val="전기일위목록"/>
      <sheetName val="목차"/>
      <sheetName val="금호"/>
      <sheetName val="수량산출(가로등)"/>
      <sheetName val="제2~7호표"/>
      <sheetName val="견적서"/>
      <sheetName val="LOPCALC"/>
      <sheetName val="간접"/>
      <sheetName val="계수시트"/>
      <sheetName val="수량집계"/>
      <sheetName val="총괄집계표"/>
      <sheetName val="J直材4"/>
      <sheetName val="을"/>
      <sheetName val="산출내역서집계표"/>
      <sheetName val="Macro1"/>
      <sheetName val="토목"/>
      <sheetName val="견적대비 견적서"/>
      <sheetName val="제직재"/>
      <sheetName val="제-노임"/>
      <sheetName val="LEGEND"/>
      <sheetName val="말뚝지지력산정"/>
      <sheetName val="Sheet1"/>
      <sheetName val="산출근거"/>
      <sheetName val="과천MAIN"/>
      <sheetName val="갑지(추정)"/>
      <sheetName val="설계내역서"/>
      <sheetName val="BID"/>
      <sheetName val="일위대가(가설)"/>
      <sheetName val="일위대가표"/>
      <sheetName val="1.수인터널"/>
      <sheetName val="품총"/>
      <sheetName val="실행철강하도"/>
      <sheetName val="공사"/>
      <sheetName val="일위목록"/>
      <sheetName val="시행후면적"/>
      <sheetName val="수지예산"/>
      <sheetName val="유기공정"/>
      <sheetName val="포장절단"/>
      <sheetName val="일위대가1"/>
      <sheetName val=" 토목 처리장도급내역서 "/>
      <sheetName val="간지"/>
      <sheetName val="참조-(1)"/>
      <sheetName val="지하"/>
      <sheetName val="강_당"/>
      <sheetName val="DB"/>
      <sheetName val="주소록"/>
      <sheetName val="품셈TABLE"/>
      <sheetName val="관로분포도"/>
      <sheetName val="요율"/>
      <sheetName val="사통"/>
      <sheetName val="설비"/>
      <sheetName val="공사원가계산서"/>
      <sheetName val="Y-WORK"/>
      <sheetName val="전장품(관리용)"/>
      <sheetName val="품셈총괄표"/>
      <sheetName val="choose"/>
      <sheetName val="단면적"/>
      <sheetName val="신공항A-9(원가수정)"/>
      <sheetName val="코드"/>
      <sheetName val="터파기및재료"/>
      <sheetName val="6동"/>
      <sheetName val="전신환매도율"/>
      <sheetName val="대극장-하부단가"/>
      <sheetName val="EQ"/>
      <sheetName val="손익분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1"/>
      <sheetName val="data2"/>
      <sheetName val="Module1"/>
      <sheetName val="data3"/>
      <sheetName val="input"/>
      <sheetName val="output"/>
      <sheetName val="ha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지목별총괄"/>
      <sheetName val="계산자료"/>
      <sheetName val="용지매수"/>
      <sheetName val="총편입"/>
      <sheetName val="신규단지"/>
      <sheetName val="기존마을"/>
      <sheetName val="마을하수도"/>
      <sheetName val="ABUT수량-A1"/>
      <sheetName val="하남내역"/>
      <sheetName val="수문일1"/>
      <sheetName val="용지매수조서"/>
      <sheetName val="부대공사"/>
      <sheetName val="1호맨홀토공"/>
      <sheetName val="98수문일위"/>
      <sheetName val="단가일람표"/>
      <sheetName val="간지"/>
      <sheetName val="Sheet1"/>
      <sheetName val="간지 (세)"/>
      <sheetName val="6PILE  (돌출)"/>
      <sheetName val="흄관기초"/>
      <sheetName val="INPUT"/>
      <sheetName val="일위대가(계측기설치)"/>
      <sheetName val="신천3호용수로"/>
      <sheetName val="Sheet2"/>
      <sheetName val="요율"/>
      <sheetName val="횡배수관토공수량"/>
      <sheetName val="실행내역"/>
      <sheetName val="충돌 내용"/>
      <sheetName val="4.장비손료"/>
      <sheetName val="금액내역서"/>
      <sheetName val="DANGA"/>
      <sheetName val="99월별경비계획"/>
      <sheetName val="토공"/>
      <sheetName val="대가"/>
      <sheetName val="총공비"/>
      <sheetName val="재료집계표"/>
      <sheetName val="기둥(원형)"/>
      <sheetName val="집계표"/>
      <sheetName val="측량요율"/>
      <sheetName val="자재대"/>
      <sheetName val="수지예산서"/>
      <sheetName val="노임단가"/>
      <sheetName val="POL6차-PIPING"/>
      <sheetName val="기계경비일람"/>
      <sheetName val="날개벽"/>
      <sheetName val="위치조서"/>
      <sheetName val="단위수량(출력X)"/>
      <sheetName val="수량집계"/>
      <sheetName val="일위대가(여기까지)"/>
      <sheetName val="Sheet17"/>
      <sheetName val="상부집계표"/>
      <sheetName val="노임"/>
      <sheetName val="배지거총재료집계표"/>
      <sheetName val="지구단위계획"/>
      <sheetName val="수자재단위당"/>
      <sheetName val="가시설(TYPE-A)"/>
      <sheetName val="1-1평균터파기고(1)"/>
      <sheetName val="#REF"/>
      <sheetName val="단면 (2)"/>
      <sheetName val="대부예산서"/>
      <sheetName val="교각1"/>
      <sheetName val="CODE"/>
      <sheetName val="COPING"/>
      <sheetName val="기초공"/>
      <sheetName val="MOTOR"/>
      <sheetName val="낙찰표"/>
      <sheetName val="조명시설"/>
      <sheetName val="양수장(기계)"/>
      <sheetName val="주방환기"/>
      <sheetName val="IMPEADENCE MAP 취수장"/>
      <sheetName val="법면보호공내역서"/>
      <sheetName val="지급자재"/>
      <sheetName val="__"/>
      <sheetName val="단가"/>
      <sheetName val="J直材4"/>
      <sheetName val="상부수로교(입력용)"/>
      <sheetName val="수로교총재료집계"/>
      <sheetName val="자재조서"/>
      <sheetName val="공사비"/>
      <sheetName val="부안일위"/>
      <sheetName val="5.2.6~7공사요율"/>
      <sheetName val="수량이동"/>
      <sheetName val="계약서"/>
      <sheetName val="자료"/>
      <sheetName val="해전배수"/>
      <sheetName val="40총괄"/>
      <sheetName val="40집계"/>
      <sheetName val="접속도로"/>
      <sheetName val="설 계"/>
      <sheetName val="직노"/>
      <sheetName val="보고서"/>
      <sheetName val="2003년내역"/>
      <sheetName val="용지매수비"/>
      <sheetName val="도장"/>
      <sheetName val="일위대가"/>
      <sheetName val="평야부단가"/>
      <sheetName val="제잡비"/>
      <sheetName val="Sheet1 (2)"/>
      <sheetName val="단가조건"/>
      <sheetName val="입출재고현황 (2)"/>
      <sheetName val="3.공통공사대비"/>
      <sheetName val="설직재-1"/>
      <sheetName val="설비"/>
      <sheetName val="날개벽(시점좌측)"/>
    </sheetNames>
    <sheetDataSet>
      <sheetData sheetId="0"/>
      <sheetData sheetId="1"/>
      <sheetData sheetId="2">
        <row r="3">
          <cell r="C3" t="str">
            <v>지 번</v>
          </cell>
        </row>
      </sheetData>
      <sheetData sheetId="3"/>
      <sheetData sheetId="4"/>
      <sheetData sheetId="5"/>
      <sheetData sheetId="6">
        <row r="3">
          <cell r="C3" t="str">
            <v>지 번</v>
          </cell>
        </row>
      </sheetData>
      <sheetData sheetId="7"/>
      <sheetData sheetId="8"/>
      <sheetData sheetId="9"/>
      <sheetData sheetId="10" refreshError="1">
        <row r="3">
          <cell r="C3" t="str">
            <v>지 번</v>
          </cell>
        </row>
      </sheetData>
      <sheetData sheetId="11"/>
      <sheetData sheetId="12"/>
      <sheetData sheetId="13">
        <row r="3">
          <cell r="C3" t="str">
            <v>지 번</v>
          </cell>
        </row>
      </sheetData>
      <sheetData sheetId="14"/>
      <sheetData sheetId="15"/>
      <sheetData sheetId="16"/>
      <sheetData sheetId="17">
        <row r="3">
          <cell r="C3" t="str">
            <v>지 번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총괄"/>
      <sheetName val="개요"/>
      <sheetName val="총괄"/>
      <sheetName val="합계"/>
      <sheetName val="조작실"/>
      <sheetName val="조작실근거"/>
      <sheetName val="권양기실"/>
      <sheetName val="권양기실근거"/>
      <sheetName val="철거공사"/>
      <sheetName val="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Baby일위대가"/>
      <sheetName val="200"/>
      <sheetName val="공통자료"/>
      <sheetName val="산출2-기기동력"/>
      <sheetName val="산출3-유도등"/>
      <sheetName val="산출2-동력"/>
      <sheetName val="산출2-피뢰침"/>
      <sheetName val="덤프"/>
      <sheetName val="금액내역서"/>
      <sheetName val="40총괄"/>
      <sheetName val="40집계"/>
      <sheetName val="말뚝지지력산정"/>
      <sheetName val="내역서"/>
      <sheetName val="DANGA"/>
      <sheetName val="당초"/>
      <sheetName val="노임단가"/>
      <sheetName val="공사비예산서(토목분)"/>
      <sheetName val="BOX 본체"/>
      <sheetName val="배수유공블럭"/>
      <sheetName val="ELECTRIC"/>
      <sheetName val="CTEMCOST"/>
      <sheetName val="SCHEDULE"/>
      <sheetName val="경영상태"/>
      <sheetName val="대림경상68억"/>
      <sheetName val="공사비집계"/>
      <sheetName val="C-직노1"/>
      <sheetName val="결과조달"/>
      <sheetName val="DATE"/>
      <sheetName val="Y-WORK"/>
      <sheetName val="입찰안"/>
      <sheetName val="SG"/>
      <sheetName val="가격조사서"/>
      <sheetName val="단면 (2)"/>
      <sheetName val="구조물철거타공정이월"/>
      <sheetName val="관급자재집계표"/>
      <sheetName val="교각1"/>
      <sheetName val="BOQ(전체)"/>
      <sheetName val="단가 "/>
      <sheetName val="일위대가 (PM)"/>
      <sheetName val="노임"/>
      <sheetName val="수량이동"/>
      <sheetName val="여과지동"/>
      <sheetName val="기초자료"/>
      <sheetName val="간선계산"/>
      <sheetName val="일위대가(계측기설치)"/>
      <sheetName val="단가대비표"/>
      <sheetName val="__"/>
      <sheetName val="COVER"/>
      <sheetName val="설치공사"/>
      <sheetName val="#REF"/>
      <sheetName val="날개벽(시점좌측)"/>
      <sheetName val="수목표준대가"/>
      <sheetName val="Supplement2"/>
      <sheetName val="총괄내역서"/>
      <sheetName val="견적990322"/>
      <sheetName val="S003031"/>
      <sheetName val="하수BOX이설"/>
      <sheetName val="설직재-1"/>
      <sheetName val="Sheet1 (2)"/>
      <sheetName val="data2"/>
      <sheetName val="양수장(기계)"/>
      <sheetName val="Sheet13"/>
      <sheetName val="Sheet14"/>
      <sheetName val="P-J"/>
      <sheetName val="수량산출서(전기계장)"/>
      <sheetName val="설계명세서"/>
      <sheetName val="일위대가목차"/>
      <sheetName val="EKOG10건축"/>
      <sheetName val="자료입력"/>
      <sheetName val="전기"/>
      <sheetName val="A-4"/>
      <sheetName val="지급자재"/>
      <sheetName val="표지"/>
      <sheetName val="할증"/>
      <sheetName val="내역"/>
      <sheetName val="조명시설"/>
      <sheetName val="인건-측정"/>
      <sheetName val="모델링"/>
      <sheetName val="하중계산"/>
      <sheetName val="투찰금액"/>
      <sheetName val="처리단락"/>
      <sheetName val="골조시행"/>
      <sheetName val="제직재"/>
      <sheetName val="PAD TR보호대기초"/>
      <sheetName val="가로등기초"/>
      <sheetName val="HANDHOLE(2)"/>
      <sheetName val="집계"/>
      <sheetName val="기본일위"/>
      <sheetName val="내역서2안"/>
      <sheetName val="패널"/>
      <sheetName val="직노"/>
      <sheetName val="실행내역"/>
      <sheetName val="N賃率-職"/>
      <sheetName val="직재"/>
      <sheetName val="교각토공"/>
      <sheetName val="Macro(차단기)"/>
      <sheetName val="DATA"/>
      <sheetName val="데이타"/>
      <sheetName val="물가대비표"/>
      <sheetName val="예가표"/>
      <sheetName val="환경기계공정표 (3)"/>
      <sheetName val="Sheet6"/>
      <sheetName val="일집"/>
      <sheetName val="일위"/>
      <sheetName val="관로토공집계표"/>
      <sheetName val="1.수인터널"/>
      <sheetName val="archi(본사)"/>
      <sheetName val="기초일위"/>
      <sheetName val="수목단가"/>
      <sheetName val="시설수량표"/>
      <sheetName val="시설일위"/>
      <sheetName val="식재수량표"/>
      <sheetName val="식재일위"/>
      <sheetName val="산정표"/>
      <sheetName val="노무비 경비"/>
      <sheetName val="산재 안전"/>
      <sheetName val="Sheet1"/>
      <sheetName val="토목"/>
      <sheetName val="40단가산출서"/>
      <sheetName val="원형맨홀수량"/>
      <sheetName val="woo(mac)"/>
      <sheetName val="3.공통공사대비"/>
      <sheetName val="EQ-R1"/>
      <sheetName val="개요"/>
      <sheetName val="중기일위대가"/>
      <sheetName val="약품공급2"/>
      <sheetName val="1단계"/>
      <sheetName val="Sheet9"/>
      <sheetName val="Sheet10"/>
      <sheetName val="간선"/>
      <sheetName val="발전기"/>
      <sheetName val="GEN"/>
      <sheetName val="하부철근수량"/>
      <sheetName val="수량산출서"/>
      <sheetName val="집계표(OPTION)"/>
      <sheetName val="계산근거"/>
      <sheetName val="설계내역서"/>
      <sheetName val="점수계산1-2"/>
      <sheetName val="견적서"/>
      <sheetName val="방조제+선착장+배수갑문+부대공+1-2방조제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6PILE  (돌출)"/>
      <sheetName val="1.0표준품셈"/>
      <sheetName val="1.0계산품셈"/>
      <sheetName val="터파기및재료"/>
      <sheetName val="조명율표"/>
      <sheetName val="plan&amp;section of foundation"/>
      <sheetName val="design criteria"/>
      <sheetName val="ENE-CAL 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철거산출근거"/>
      <sheetName val="제경비율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단위수량"/>
      <sheetName val="기성내역서"/>
      <sheetName val="2F 회의실견적(5_14 일대)"/>
      <sheetName val="hvac(제어동)"/>
      <sheetName val="252K444"/>
      <sheetName val="총괄표"/>
      <sheetName val="일위목록"/>
      <sheetName val="노무비"/>
      <sheetName val="자재단가"/>
      <sheetName val="변경내역대비표(2)"/>
      <sheetName val="내역분개"/>
      <sheetName val="Sheet2"/>
      <sheetName val="I一般比"/>
      <sheetName val="포장공"/>
      <sheetName val="단가산출"/>
      <sheetName val="아파트기별"/>
      <sheetName val="공리일"/>
      <sheetName val="IW-LIST"/>
      <sheetName val="Macro(전선)"/>
      <sheetName val="제-노임"/>
      <sheetName val="장비"/>
      <sheetName val="노무"/>
      <sheetName val="설계"/>
      <sheetName val="토공사"/>
      <sheetName val="집계표"/>
      <sheetName val="수량산출서 갑지"/>
      <sheetName val="공내역"/>
      <sheetName val="내역및총괄"/>
      <sheetName val="MAIN"/>
      <sheetName val="BweData"/>
      <sheetName val="노무비 근거"/>
      <sheetName val="원가(총괄-4단지)"/>
      <sheetName val="MCC제원"/>
      <sheetName val="대운산출"/>
      <sheetName val="FILE1"/>
      <sheetName val="단가산출서"/>
      <sheetName val="DATA98"/>
      <sheetName val="직공비"/>
      <sheetName val="Recovered_Sheet22"/>
      <sheetName val="Recovered_Sheet21"/>
      <sheetName val="Recovered_Sheet37"/>
      <sheetName val="예산변경사항"/>
      <sheetName val="저"/>
      <sheetName val="1062-X방향 "/>
      <sheetName val="인건비"/>
      <sheetName val="TEST1"/>
      <sheetName val="토공A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1.설계조건"/>
      <sheetName val="노원열병합  건축공사기성내역서"/>
      <sheetName val="Sheet4"/>
      <sheetName val="CODE"/>
      <sheetName val="6호기"/>
      <sheetName val="외주현황9905"/>
      <sheetName val="별표"/>
      <sheetName val="자재조사표"/>
      <sheetName val="교통신호등"/>
      <sheetName val="대비"/>
      <sheetName val="수질정화시설"/>
      <sheetName val="견적"/>
      <sheetName val="교각계산"/>
      <sheetName val="BOX전기내역"/>
      <sheetName val="전체철근집계"/>
      <sheetName val="T13(P68~72,78)"/>
      <sheetName val="공예을"/>
      <sheetName val="내역표지"/>
      <sheetName val="국공유지및사유지"/>
      <sheetName val="30신설일위대가"/>
      <sheetName val="30집계표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자재단가비교표"/>
      <sheetName val="현장관리비 산출내역"/>
      <sheetName val="일반공사"/>
      <sheetName val="W-현원가"/>
      <sheetName val="배수공 주요자재 집계표"/>
      <sheetName val="공사내역"/>
      <sheetName val="자료"/>
      <sheetName val="DATE2001"/>
      <sheetName val="신우"/>
      <sheetName val="가도공"/>
      <sheetName val="공종별집계표"/>
      <sheetName val="공종별세부사항"/>
      <sheetName val="공종별내역서(견적용)"/>
      <sheetName val="금호"/>
      <sheetName val="옵션"/>
      <sheetName val="합산자재"/>
      <sheetName val="일대목차"/>
      <sheetName val="노임근거"/>
      <sheetName val="을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VXXXXX"/>
      <sheetName val="입출재고현황 (2)"/>
      <sheetName val="TYPE A"/>
      <sheetName val="실행분개"/>
      <sheetName val="램머"/>
      <sheetName val="●내역"/>
      <sheetName val="건축단가"/>
      <sheetName val="COPING"/>
      <sheetName val="D-3109"/>
      <sheetName val="1호맨홀토공"/>
      <sheetName val="부하(성남)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전계가"/>
      <sheetName val="설산1.나"/>
      <sheetName val="본사S"/>
      <sheetName val="부속동"/>
      <sheetName val="000000"/>
      <sheetName val="E01-02(EV-1-LBS)"/>
      <sheetName val="J01"/>
      <sheetName val="IMPEADENCE MAP 취수장"/>
      <sheetName val="D-경비1"/>
      <sheetName val="원가계산서"/>
      <sheetName val="BOX_본체"/>
      <sheetName val="EP0618"/>
      <sheetName val="sw1"/>
      <sheetName val="횡배수관토공수량"/>
      <sheetName val="목표세부명세"/>
      <sheetName val="전체"/>
      <sheetName val="원가계산서_"/>
      <sheetName val="1st"/>
      <sheetName val="주방환기"/>
      <sheetName val="TYPE-A"/>
      <sheetName val="BID"/>
      <sheetName val="AP1"/>
      <sheetName val="교량전기"/>
      <sheetName val="고창방향"/>
      <sheetName val="철근단면적"/>
      <sheetName val="옹벽"/>
      <sheetName val="기계경비(시간당)"/>
      <sheetName val="계화총괄"/>
      <sheetName val="계화배수(3대)"/>
      <sheetName val="2006기계경비산출표"/>
      <sheetName val="단가산출2"/>
      <sheetName val="c_balju"/>
      <sheetName val="1.우편집중내역서"/>
      <sheetName val="산근"/>
      <sheetName val="공량산출서"/>
      <sheetName val="1.설계기준"/>
      <sheetName val="I.설계조건"/>
      <sheetName val="주형"/>
      <sheetName val="3.바닥판설계"/>
      <sheetName val="교대(A1-A2)"/>
      <sheetName val="기초공"/>
      <sheetName val="기둥(원형)"/>
      <sheetName val="관일"/>
      <sheetName val="MEXICO-C"/>
      <sheetName val="ABUT수량-A1"/>
      <sheetName val="Sheet15"/>
      <sheetName val="문학간접"/>
      <sheetName val="U-TYPE(1)"/>
      <sheetName val="단면_(2)"/>
      <sheetName val="준검_내역서"/>
      <sheetName val="96까지"/>
      <sheetName val="97년"/>
      <sheetName val="98이후"/>
      <sheetName val="내역서(당초변경)"/>
      <sheetName val="결재란"/>
      <sheetName val="3지구단위"/>
      <sheetName val="간접비"/>
      <sheetName val="시멘트"/>
      <sheetName val="공사원가계산서"/>
      <sheetName val="FORM-0"/>
      <sheetName val="프랜트면허"/>
      <sheetName val="토목주소"/>
      <sheetName val="화전내"/>
      <sheetName val="WORK"/>
      <sheetName val="자재"/>
      <sheetName val="산근1"/>
      <sheetName val="소야공정계획표"/>
      <sheetName val="수로단위수량"/>
      <sheetName val="9"/>
      <sheetName val="마감사양"/>
      <sheetName val="전력구구조물산근"/>
      <sheetName val="esc"/>
      <sheetName val="식생블럭단위수량"/>
      <sheetName val="손익분석"/>
      <sheetName val="플랜트 설치"/>
      <sheetName val="부대공Ⅱ"/>
      <sheetName val="4-3 보온 기본물량집계"/>
      <sheetName val="단면가정"/>
      <sheetName val="대전21토목내역서"/>
      <sheetName val="공사원가"/>
      <sheetName val="기본"/>
      <sheetName val="맨홀수량"/>
      <sheetName val="COST"/>
      <sheetName val="기초단가"/>
      <sheetName val="3.하중산정4.지지력"/>
      <sheetName val="노단"/>
      <sheetName val="합천내역"/>
      <sheetName val="설계개요"/>
      <sheetName val="금융비용"/>
      <sheetName val="취수탑"/>
      <sheetName val="총괄원가계산서"/>
      <sheetName val="총괄원가계산서 (업체제공)"/>
      <sheetName val="_REF"/>
      <sheetName val="노임조정"/>
      <sheetName val="품셈TABLE"/>
      <sheetName val="부하계산서"/>
      <sheetName val="H-PILE 박기"/>
      <sheetName val="설명서 "/>
      <sheetName val="총괄집계표"/>
      <sheetName val="귀래 설계 공내역서"/>
      <sheetName val="하수급견적대비"/>
      <sheetName val="지수"/>
      <sheetName val="예산내역서"/>
      <sheetName val="설계예산서"/>
      <sheetName val="B"/>
      <sheetName val="E01_02_EV_1_LBS_"/>
      <sheetName val="Pier 3"/>
      <sheetName val="INPUT"/>
      <sheetName val="EQUIPMENT -2"/>
      <sheetName val="금융"/>
      <sheetName val="DIRECT WORK"/>
      <sheetName val="chitimc"/>
      <sheetName val="출자한도"/>
      <sheetName val="건내역(초)"/>
      <sheetName val="REINF."/>
      <sheetName val="J直材4"/>
      <sheetName val="공종별내역서"/>
      <sheetName val="배관단가조사서"/>
      <sheetName val="원가계산서구조조정"/>
      <sheetName val="SLAB&quot;1&quot;"/>
      <sheetName val="분전반"/>
      <sheetName val="일위(설)"/>
      <sheetName val="사전공사"/>
      <sheetName val="사급자재"/>
      <sheetName val="설계내역"/>
      <sheetName val="토공정보"/>
      <sheetName val="총괄"/>
      <sheetName val="관급자재"/>
      <sheetName val="이전비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SP-B1"/>
      <sheetName val="1 자원총괄"/>
      <sheetName val="1.2단락전류"/>
      <sheetName val="YES-T"/>
      <sheetName val="bm(CIcable)"/>
      <sheetName val="환율"/>
      <sheetName val="산출및내역"/>
      <sheetName val="수량산출"/>
      <sheetName val="하천제원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소포지구 (DS검토)"/>
      <sheetName val="뚝토공"/>
      <sheetName val="계화총괄"/>
      <sheetName val="계화배수(3대)"/>
      <sheetName val="금액내역서"/>
      <sheetName val="내역"/>
      <sheetName val="98NS-N"/>
      <sheetName val="설계개요"/>
      <sheetName val="제진기"/>
      <sheetName val="내역서"/>
      <sheetName val="단면 (2)"/>
      <sheetName val="공종별"/>
      <sheetName val="지급자재조서"/>
      <sheetName val="용지매수보상비조서"/>
      <sheetName val="측량,공감,관리"/>
      <sheetName val="잡지출"/>
      <sheetName val="청천내"/>
      <sheetName val="구천"/>
      <sheetName val="설계조건"/>
      <sheetName val="단가일람"/>
      <sheetName val="조경일람"/>
      <sheetName val="국공유지및사유지"/>
      <sheetName val="수량이동"/>
      <sheetName val="일위대가_호표"/>
      <sheetName val="ABUT수량-A1"/>
      <sheetName val="가설공사비"/>
      <sheetName val="도로구조공사비"/>
      <sheetName val="도로토공공사비"/>
      <sheetName val="여수토공사비"/>
      <sheetName val="방송(체육관)"/>
      <sheetName val="중기일위대가"/>
      <sheetName val="MOTOR"/>
      <sheetName val="CON포장수량"/>
      <sheetName val="CONUNIT"/>
      <sheetName val="포장공"/>
      <sheetName val="98수문일위"/>
      <sheetName val="비당1제수문전동화공사"/>
      <sheetName val="수문물량"/>
      <sheetName val="자재단가"/>
      <sheetName val="수문일위"/>
      <sheetName val="비당1방수문공사"/>
      <sheetName val="수문계산서"/>
      <sheetName val="조명시설"/>
      <sheetName val="우,오수"/>
      <sheetName val="공사비예산서(토목분)"/>
      <sheetName val="중사"/>
      <sheetName val="단가대비표(기계설비)"/>
      <sheetName val="일위대가목록"/>
      <sheetName val="자재소요량집계표"/>
      <sheetName val="0"/>
      <sheetName val="취수탑"/>
      <sheetName val="2000년1차"/>
      <sheetName val="평가데이터"/>
      <sheetName val="공내역"/>
      <sheetName val="한전납입금"/>
      <sheetName val="단가산출서"/>
      <sheetName val="30신설일위대가"/>
      <sheetName val="30집계표"/>
      <sheetName val="단가(보완)"/>
      <sheetName val="대가 (보완)"/>
      <sheetName val="철거산출근거"/>
      <sheetName val="경비"/>
      <sheetName val="가흥배수장"/>
      <sheetName val="경비산출"/>
      <sheetName val="spec1"/>
      <sheetName val="Sheet1 (2)"/>
      <sheetName val="6PILE  (돌출)"/>
      <sheetName val="출력X"/>
      <sheetName val="참조"/>
      <sheetName val="소요자재"/>
      <sheetName val="노무산출서"/>
      <sheetName val="월명지여방"/>
      <sheetName val="접수"/>
      <sheetName val="단가비교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1방조제"/>
      <sheetName val="노임"/>
      <sheetName val="기계경비일람"/>
      <sheetName val="INPUT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4500-HA"/>
      <sheetName val="E4500-PDB"/>
      <sheetName val="4월가격"/>
      <sheetName val="DATA"/>
    </sheetNames>
    <sheetDataSet>
      <sheetData sheetId="0"/>
      <sheetData sheetId="1"/>
      <sheetData sheetId="2"/>
      <sheetData sheetId="3">
        <row r="1">
          <cell r="A1" t="str">
            <v>1018A</v>
          </cell>
          <cell r="B1" t="str">
            <v>OPT SBUS SFE FWSCSI ADAPTER</v>
          </cell>
          <cell r="C1">
            <v>1424</v>
          </cell>
          <cell r="D1" t="str">
            <v>A</v>
          </cell>
        </row>
        <row r="2">
          <cell r="A2" t="str">
            <v>1032A</v>
          </cell>
          <cell r="B2" t="str">
            <v>OPT INT PCI 10/100BASET NIC</v>
          </cell>
          <cell r="C2">
            <v>1294</v>
          </cell>
          <cell r="D2" t="str">
            <v>A</v>
          </cell>
        </row>
        <row r="3">
          <cell r="A3" t="str">
            <v>1033A</v>
          </cell>
          <cell r="B3" t="str">
            <v>OPT INT PCI 10/100BASET NIC</v>
          </cell>
          <cell r="C3">
            <v>904</v>
          </cell>
          <cell r="D3" t="str">
            <v>A</v>
          </cell>
        </row>
        <row r="4">
          <cell r="A4" t="str">
            <v>1034A</v>
          </cell>
          <cell r="B4" t="str">
            <v>OPT QFE PCI CARD W/SW</v>
          </cell>
          <cell r="C4">
            <v>2334</v>
          </cell>
          <cell r="D4" t="str">
            <v>A</v>
          </cell>
        </row>
        <row r="5">
          <cell r="A5" t="str">
            <v>1049A</v>
          </cell>
          <cell r="B5" t="str">
            <v>OPT QUAD FASTETHERNET W/SW</v>
          </cell>
          <cell r="C5">
            <v>2594</v>
          </cell>
          <cell r="D5" t="str">
            <v>A</v>
          </cell>
        </row>
        <row r="6">
          <cell r="A6" t="str">
            <v>1059A</v>
          </cell>
          <cell r="B6" t="str">
            <v>OPT SBUS FASTETHERNET 2.0/SW</v>
          </cell>
          <cell r="C6">
            <v>1034</v>
          </cell>
          <cell r="D6" t="str">
            <v>A</v>
          </cell>
        </row>
        <row r="7">
          <cell r="A7" t="str">
            <v>1063A</v>
          </cell>
          <cell r="B7" t="str">
            <v>OPT SBUS F/W SWIS/S ADAPTER</v>
          </cell>
          <cell r="C7">
            <v>1554</v>
          </cell>
          <cell r="D7" t="str">
            <v>A</v>
          </cell>
        </row>
        <row r="8">
          <cell r="A8" t="str">
            <v>1065A</v>
          </cell>
          <cell r="B8" t="str">
            <v>OPT ULTRA DWIS/S HOST ADAPTER</v>
          </cell>
          <cell r="C8">
            <v>1684</v>
          </cell>
          <cell r="D8" t="str">
            <v>A</v>
          </cell>
        </row>
        <row r="9">
          <cell r="A9" t="str">
            <v>1071A</v>
          </cell>
          <cell r="B9" t="str">
            <v>HIPPI/P 1.1 Interface board</v>
          </cell>
          <cell r="C9">
            <v>13000</v>
          </cell>
          <cell r="D9" t="str">
            <v>A</v>
          </cell>
        </row>
        <row r="10">
          <cell r="A10" t="str">
            <v>1076A</v>
          </cell>
          <cell r="B10" t="str">
            <v>A7000 SCSI ADAPT KIT W/RAID A+</v>
          </cell>
          <cell r="C10">
            <v>0</v>
          </cell>
          <cell r="D10" t="str">
            <v>D</v>
          </cell>
        </row>
        <row r="11">
          <cell r="A11" t="str">
            <v>1080A</v>
          </cell>
          <cell r="B11" t="str">
            <v xml:space="preserve">SUN ESI 1.0 </v>
          </cell>
          <cell r="C11">
            <v>22320</v>
          </cell>
          <cell r="D11" t="str">
            <v>A</v>
          </cell>
        </row>
        <row r="12">
          <cell r="A12" t="str">
            <v>1099A</v>
          </cell>
          <cell r="B12" t="str">
            <v>SBUS BLANK FILLER PANEL</v>
          </cell>
          <cell r="C12">
            <v>0</v>
          </cell>
          <cell r="D12" t="str">
            <v>D</v>
          </cell>
        </row>
        <row r="13">
          <cell r="A13" t="str">
            <v>1140A</v>
          </cell>
          <cell r="B13" t="str">
            <v>SBUS GIGABIT ETHERNET 2.0 CARD</v>
          </cell>
          <cell r="C13">
            <v>2984</v>
          </cell>
          <cell r="D13" t="str">
            <v>A</v>
          </cell>
        </row>
        <row r="14">
          <cell r="A14" t="str">
            <v>1141A</v>
          </cell>
          <cell r="B14" t="str">
            <v>PCI GIGABIT ETHERNET 2.0 CARD</v>
          </cell>
          <cell r="C14">
            <v>2724</v>
          </cell>
          <cell r="D14" t="str">
            <v>A</v>
          </cell>
        </row>
        <row r="15">
          <cell r="A15" t="str">
            <v>1147A</v>
          </cell>
          <cell r="B15" t="str">
            <v>OPT SBUS SUNATM155/MFIBER S/SW</v>
          </cell>
          <cell r="C15">
            <v>1684</v>
          </cell>
          <cell r="D15" t="str">
            <v>A</v>
          </cell>
        </row>
        <row r="16">
          <cell r="A16" t="str">
            <v>1148A</v>
          </cell>
          <cell r="B16" t="str">
            <v>OPT SBUS SUNATM155/UTP5 W/SW</v>
          </cell>
          <cell r="C16">
            <v>1294</v>
          </cell>
          <cell r="D16" t="str">
            <v>A</v>
          </cell>
        </row>
        <row r="17">
          <cell r="A17" t="str">
            <v>1149A</v>
          </cell>
          <cell r="B17" t="str">
            <v>OPT SBUS SUNATM622/MFIBER W/SW</v>
          </cell>
          <cell r="C17">
            <v>6494</v>
          </cell>
          <cell r="D17" t="str">
            <v>A</v>
          </cell>
        </row>
        <row r="18">
          <cell r="A18" t="str">
            <v>1157A</v>
          </cell>
          <cell r="B18" t="str">
            <v>OPT PCI SUNATM/P-155MMF W/SW</v>
          </cell>
          <cell r="C18">
            <v>1424</v>
          </cell>
          <cell r="D18" t="str">
            <v>A</v>
          </cell>
        </row>
        <row r="19">
          <cell r="A19" t="str">
            <v>1158A</v>
          </cell>
          <cell r="B19" t="str">
            <v>OPT PCI SUNATM/P-155UTP W/SW</v>
          </cell>
          <cell r="C19">
            <v>1164</v>
          </cell>
          <cell r="D19" t="str">
            <v>A</v>
          </cell>
        </row>
        <row r="20">
          <cell r="A20" t="str">
            <v>1159A</v>
          </cell>
          <cell r="B20" t="str">
            <v>OPT PCI SUNATM/P-622MMF W/SW</v>
          </cell>
          <cell r="C20">
            <v>5194</v>
          </cell>
          <cell r="D20" t="str">
            <v>A</v>
          </cell>
        </row>
        <row r="21">
          <cell r="A21" t="str">
            <v>1191A</v>
          </cell>
          <cell r="B21" t="str">
            <v>OPT PROCESSOR US 300MHZ/2MB</v>
          </cell>
          <cell r="C21">
            <v>3992</v>
          </cell>
          <cell r="D21" t="str">
            <v>H</v>
          </cell>
        </row>
        <row r="22">
          <cell r="A22" t="str">
            <v>1194A</v>
          </cell>
          <cell r="B22" t="str">
            <v>E250 srvr 400MHz/2MB processor</v>
          </cell>
          <cell r="C22">
            <v>6392</v>
          </cell>
          <cell r="D22" t="str">
            <v>H</v>
          </cell>
        </row>
        <row r="23">
          <cell r="A23" t="str">
            <v>1195A</v>
          </cell>
          <cell r="B23" t="str">
            <v>450MHz/4MB proc - E420R/E220R</v>
          </cell>
          <cell r="C23">
            <v>7700</v>
          </cell>
          <cell r="D23" t="str">
            <v>H</v>
          </cell>
        </row>
        <row r="24">
          <cell r="A24" t="str">
            <v>1197A</v>
          </cell>
          <cell r="B24" t="str">
            <v>440MHz UltraSPARC-II/4MB ecach</v>
          </cell>
          <cell r="C24">
            <v>6790</v>
          </cell>
          <cell r="D24" t="str">
            <v>H</v>
          </cell>
        </row>
        <row r="25">
          <cell r="A25" t="str">
            <v>1232A</v>
          </cell>
          <cell r="B25" t="str">
            <v>OPT INT cPCI3U 10/100 BASET NIC</v>
          </cell>
          <cell r="C25">
            <v>1554</v>
          </cell>
          <cell r="D25" t="str">
            <v>A</v>
          </cell>
        </row>
        <row r="26">
          <cell r="A26" t="str">
            <v>1234A</v>
          </cell>
          <cell r="B26" t="str">
            <v>OPT QFE compact PCI/3U CARD</v>
          </cell>
          <cell r="C26">
            <v>2724</v>
          </cell>
          <cell r="D26" t="str">
            <v>A</v>
          </cell>
        </row>
        <row r="27">
          <cell r="A27" t="str">
            <v>1266A</v>
          </cell>
          <cell r="B27" t="str">
            <v>OPT cPCI/3U SUNATM 155MMF</v>
          </cell>
          <cell r="C27">
            <v>1944</v>
          </cell>
          <cell r="D27" t="str">
            <v>A</v>
          </cell>
        </row>
        <row r="28">
          <cell r="A28" t="str">
            <v>1268A</v>
          </cell>
          <cell r="B28" t="str">
            <v>OPT cPCI/3U SUNATM 622 MMF NIC</v>
          </cell>
          <cell r="C28">
            <v>6754</v>
          </cell>
          <cell r="D28" t="str">
            <v>A</v>
          </cell>
        </row>
        <row r="29">
          <cell r="A29" t="str">
            <v>1311A</v>
          </cell>
          <cell r="B29" t="str">
            <v>TC MOUNT BRACKET</v>
          </cell>
          <cell r="C29">
            <v>0</v>
          </cell>
          <cell r="D29" t="str">
            <v>D</v>
          </cell>
        </row>
        <row r="30">
          <cell r="A30" t="str">
            <v>1312A</v>
          </cell>
          <cell r="B30" t="str">
            <v>TERMINAL CONCENTRATOR KIT</v>
          </cell>
          <cell r="C30">
            <v>3250</v>
          </cell>
          <cell r="D30" t="str">
            <v>A</v>
          </cell>
        </row>
        <row r="31">
          <cell r="A31" t="str">
            <v>1871A</v>
          </cell>
          <cell r="B31" t="str">
            <v>RJ45-RJ45 4M CAT5 CABLE</v>
          </cell>
          <cell r="C31">
            <v>21</v>
          </cell>
          <cell r="D31" t="str">
            <v>A</v>
          </cell>
        </row>
        <row r="32">
          <cell r="A32" t="str">
            <v>2069A</v>
          </cell>
          <cell r="B32" t="str">
            <v>Gethernet+FC-AL Factory Config</v>
          </cell>
          <cell r="C32">
            <v>4493</v>
          </cell>
          <cell r="D32" t="str">
            <v>A</v>
          </cell>
        </row>
        <row r="33">
          <cell r="A33" t="str">
            <v>2131A</v>
          </cell>
          <cell r="B33" t="str">
            <v>PCI Co-proc 600MHz/64MB (ATO)</v>
          </cell>
          <cell r="C33">
            <v>693</v>
          </cell>
          <cell r="D33" t="str">
            <v>H</v>
          </cell>
        </row>
        <row r="34">
          <cell r="A34" t="str">
            <v>2144A</v>
          </cell>
          <cell r="B34" t="str">
            <v>OPT SBUS CARD TRI/S INCL. SW</v>
          </cell>
          <cell r="C34">
            <v>1755</v>
          </cell>
          <cell r="D34" t="str">
            <v>A</v>
          </cell>
        </row>
        <row r="35">
          <cell r="A35" t="str">
            <v>2151A</v>
          </cell>
          <cell r="B35" t="str">
            <v>ASSY SERIAL SHORT</v>
          </cell>
          <cell r="C35">
            <v>88</v>
          </cell>
          <cell r="D35" t="str">
            <v>A</v>
          </cell>
        </row>
        <row r="36">
          <cell r="A36" t="str">
            <v>2154A</v>
          </cell>
          <cell r="B36" t="str">
            <v>OPT INT SUNTRI/P 5.0</v>
          </cell>
          <cell r="C36">
            <v>1554</v>
          </cell>
          <cell r="D36" t="str">
            <v>A</v>
          </cell>
        </row>
        <row r="37">
          <cell r="A37" t="str">
            <v>2156A</v>
          </cell>
          <cell r="B37" t="str">
            <v>OPT SUNSAI/P 3.0</v>
          </cell>
          <cell r="C37">
            <v>1294</v>
          </cell>
          <cell r="D37" t="str">
            <v>A</v>
          </cell>
        </row>
        <row r="38">
          <cell r="A38" t="str">
            <v>2244A</v>
          </cell>
          <cell r="B38" t="str">
            <v>OPT 400MHz CPU W/4MB FOR E450</v>
          </cell>
          <cell r="C38">
            <v>7992</v>
          </cell>
          <cell r="D38" t="str">
            <v>H</v>
          </cell>
        </row>
        <row r="39">
          <cell r="A39" t="str">
            <v>2248A</v>
          </cell>
          <cell r="B39" t="str">
            <v>OPT 480MHz CPU W/8MB FOR E450</v>
          </cell>
          <cell r="C39">
            <v>11192</v>
          </cell>
          <cell r="D39" t="str">
            <v>H</v>
          </cell>
        </row>
        <row r="40">
          <cell r="A40" t="str">
            <v>250M9-100-W999</v>
          </cell>
          <cell r="B40" t="str">
            <v>E250 SUPPLEMENT CD</v>
          </cell>
          <cell r="C40">
            <v>0</v>
          </cell>
          <cell r="D40" t="str">
            <v>D</v>
          </cell>
        </row>
        <row r="41">
          <cell r="A41" t="str">
            <v>2550A</v>
          </cell>
          <cell r="B41" t="str">
            <v>OPT PROCESSOR US 250MHZ/4MB</v>
          </cell>
          <cell r="C41">
            <v>24000</v>
          </cell>
          <cell r="D41" t="str">
            <v>A</v>
          </cell>
        </row>
        <row r="42">
          <cell r="A42" t="str">
            <v>2560A</v>
          </cell>
          <cell r="B42" t="str">
            <v>OPT PROCESSOR US 336/333MHZ/4M</v>
          </cell>
          <cell r="C42">
            <v>28500</v>
          </cell>
          <cell r="D42" t="str">
            <v>A</v>
          </cell>
        </row>
        <row r="43">
          <cell r="A43" t="str">
            <v>2580A</v>
          </cell>
          <cell r="B43" t="str">
            <v>OPT PROCESSOR US 400-MHZ/8MB</v>
          </cell>
          <cell r="C43">
            <v>26250</v>
          </cell>
          <cell r="D43" t="str">
            <v>A</v>
          </cell>
        </row>
        <row r="44">
          <cell r="A44" t="str">
            <v>2602A</v>
          </cell>
          <cell r="B44" t="str">
            <v>OPT INT CPU/MEM BD FOR EXX00</v>
          </cell>
          <cell r="C44">
            <v>13500</v>
          </cell>
          <cell r="D44" t="str">
            <v>A</v>
          </cell>
        </row>
        <row r="45">
          <cell r="A45" t="str">
            <v>2602A-P62</v>
          </cell>
          <cell r="B45" t="str">
            <v>OPT INT CPU/MEM BD FOR EXX00</v>
          </cell>
          <cell r="C45">
            <v>93236</v>
          </cell>
          <cell r="D45" t="str">
            <v>A</v>
          </cell>
        </row>
        <row r="46">
          <cell r="A46" t="str">
            <v>2602A-P82</v>
          </cell>
          <cell r="B46" t="str">
            <v>OPT INT CPU/MEM BD FOR EXX00</v>
          </cell>
          <cell r="C46">
            <v>88736</v>
          </cell>
          <cell r="D46" t="str">
            <v>A</v>
          </cell>
        </row>
        <row r="47">
          <cell r="A47" t="str">
            <v>2602A-P83</v>
          </cell>
          <cell r="B47" t="str">
            <v>OPT INT CPU/MEM BLDG. BLOCK</v>
          </cell>
          <cell r="C47">
            <v>96220</v>
          </cell>
          <cell r="D47" t="str">
            <v>A</v>
          </cell>
        </row>
        <row r="48">
          <cell r="A48" t="str">
            <v>2602A-P84A</v>
          </cell>
          <cell r="B48" t="str">
            <v>OPT INT CPU/MEM BD FOR EXX00</v>
          </cell>
          <cell r="C48">
            <v>225464</v>
          </cell>
          <cell r="D48" t="str">
            <v>A</v>
          </cell>
        </row>
        <row r="49">
          <cell r="A49" t="str">
            <v>2602A-P84B</v>
          </cell>
          <cell r="B49" t="str">
            <v>OPT INT CPU/MEM BD FOR EXX00</v>
          </cell>
          <cell r="C49">
            <v>222944</v>
          </cell>
          <cell r="D49" t="str">
            <v>A</v>
          </cell>
        </row>
        <row r="50">
          <cell r="A50" t="str">
            <v>2602A-P85A</v>
          </cell>
          <cell r="B50" t="str">
            <v>OPT INT CPU/MEM BD FOR EXX00</v>
          </cell>
          <cell r="C50">
            <v>161670</v>
          </cell>
          <cell r="D50" t="str">
            <v>A</v>
          </cell>
        </row>
        <row r="51">
          <cell r="A51" t="str">
            <v>2602A-P85B</v>
          </cell>
          <cell r="B51" t="str">
            <v>OPT INT CPU/MEM BD FOR EXX00</v>
          </cell>
          <cell r="C51">
            <v>161670</v>
          </cell>
          <cell r="D51" t="str">
            <v>A</v>
          </cell>
        </row>
        <row r="52">
          <cell r="A52" t="str">
            <v>2612A</v>
          </cell>
          <cell r="B52" t="str">
            <v>OPT INT I/O BD EXX00 W/FC-AL</v>
          </cell>
          <cell r="C52">
            <v>9750</v>
          </cell>
          <cell r="D52" t="str">
            <v>A</v>
          </cell>
        </row>
        <row r="53">
          <cell r="A53" t="str">
            <v>2612A-SS-A</v>
          </cell>
          <cell r="B53" t="str">
            <v>OPT INT I/O BD BLDG BLOCK</v>
          </cell>
          <cell r="C53">
            <v>18360</v>
          </cell>
          <cell r="D53" t="str">
            <v>A</v>
          </cell>
        </row>
        <row r="54">
          <cell r="A54" t="str">
            <v>2622A</v>
          </cell>
          <cell r="B54" t="str">
            <v>OPT INT GRAPHICS I/O BD EXX00</v>
          </cell>
          <cell r="C54">
            <v>10500</v>
          </cell>
          <cell r="D54" t="str">
            <v>A</v>
          </cell>
        </row>
        <row r="55">
          <cell r="A55" t="str">
            <v>2632A</v>
          </cell>
          <cell r="B55" t="str">
            <v>OPT INT PCI I/O BD FOR EXX00</v>
          </cell>
          <cell r="C55">
            <v>12000</v>
          </cell>
          <cell r="D55" t="str">
            <v>A</v>
          </cell>
        </row>
        <row r="56">
          <cell r="A56" t="str">
            <v>2632A-PP-A</v>
          </cell>
          <cell r="B56" t="str">
            <v>OPT INT PCI I/O BD BLDG BLOCK</v>
          </cell>
          <cell r="C56">
            <v>21760</v>
          </cell>
          <cell r="D56" t="str">
            <v>A</v>
          </cell>
        </row>
        <row r="57">
          <cell r="A57" t="str">
            <v>2642A-SG-A</v>
          </cell>
          <cell r="B57" t="str">
            <v xml:space="preserve">OPT INT GRAPHICS &amp; SBUS I/O BD </v>
          </cell>
          <cell r="C57">
            <v>18360</v>
          </cell>
          <cell r="D57" t="str">
            <v>A</v>
          </cell>
        </row>
        <row r="58">
          <cell r="A58" t="str">
            <v>2652A</v>
          </cell>
          <cell r="B58" t="str">
            <v>OPTIONAL FC-AL INTERFACE BOARD</v>
          </cell>
          <cell r="C58">
            <v>2250</v>
          </cell>
          <cell r="D58" t="str">
            <v>A</v>
          </cell>
        </row>
        <row r="59">
          <cell r="A59" t="str">
            <v>2722A</v>
          </cell>
          <cell r="B59" t="str">
            <v>E10000 Control Board, Eth hub.</v>
          </cell>
          <cell r="C59">
            <v>32000</v>
          </cell>
          <cell r="D59" t="str">
            <v>A</v>
          </cell>
        </row>
        <row r="60">
          <cell r="A60" t="str">
            <v>2730A</v>
          </cell>
          <cell r="B60" t="str">
            <v>E10000 I/O BOARD</v>
          </cell>
          <cell r="C60">
            <v>12000</v>
          </cell>
          <cell r="D60" t="str">
            <v>A</v>
          </cell>
        </row>
        <row r="61">
          <cell r="A61" t="str">
            <v>2731A</v>
          </cell>
          <cell r="B61" t="str">
            <v>E10000 PCI MODULE</v>
          </cell>
          <cell r="C61">
            <v>16000</v>
          </cell>
          <cell r="D61" t="str">
            <v>A</v>
          </cell>
        </row>
        <row r="62">
          <cell r="A62" t="str">
            <v>2754A</v>
          </cell>
          <cell r="B62" t="str">
            <v>E10000 Sys. Service Processor</v>
          </cell>
          <cell r="C62">
            <v>16800</v>
          </cell>
          <cell r="D62" t="str">
            <v>A</v>
          </cell>
        </row>
        <row r="63">
          <cell r="A63" t="str">
            <v>2755A</v>
          </cell>
          <cell r="B63" t="str">
            <v>E10K SSP</v>
          </cell>
          <cell r="C63">
            <v>21700</v>
          </cell>
          <cell r="D63" t="str">
            <v>A</v>
          </cell>
        </row>
        <row r="64">
          <cell r="A64" t="str">
            <v>2757A</v>
          </cell>
          <cell r="B64" t="str">
            <v>E10000 Sys. Service Processor</v>
          </cell>
          <cell r="C64">
            <v>32000</v>
          </cell>
          <cell r="D64" t="str">
            <v>A</v>
          </cell>
        </row>
        <row r="65">
          <cell r="A65" t="str">
            <v>2761A</v>
          </cell>
          <cell r="B65" t="str">
            <v>E10000 System Board (empty)</v>
          </cell>
          <cell r="C65">
            <v>96000</v>
          </cell>
          <cell r="D65" t="str">
            <v>A</v>
          </cell>
        </row>
        <row r="66">
          <cell r="A66" t="str">
            <v>2861A</v>
          </cell>
          <cell r="B66" t="str">
            <v>Power Express board</v>
          </cell>
          <cell r="C66">
            <v>274472</v>
          </cell>
          <cell r="D66" t="str">
            <v>A</v>
          </cell>
        </row>
        <row r="67">
          <cell r="A67" t="str">
            <v>2862A</v>
          </cell>
          <cell r="B67" t="str">
            <v>SUN TurboDR SYSTEM BOARD</v>
          </cell>
          <cell r="C67">
            <v>164800</v>
          </cell>
          <cell r="D67" t="str">
            <v>A</v>
          </cell>
        </row>
        <row r="68">
          <cell r="A68" t="str">
            <v>2863A</v>
          </cell>
          <cell r="B68" t="str">
            <v>Power Express System Board</v>
          </cell>
          <cell r="C68">
            <v>301000</v>
          </cell>
          <cell r="D68" t="str">
            <v>A</v>
          </cell>
        </row>
        <row r="69">
          <cell r="A69" t="str">
            <v>3668A</v>
          </cell>
          <cell r="B69" t="str">
            <v>PGX32 CARD W/VIDEO ADAPTOR</v>
          </cell>
          <cell r="C69">
            <v>398</v>
          </cell>
          <cell r="D69" t="str">
            <v>H</v>
          </cell>
        </row>
        <row r="70">
          <cell r="A70" t="str">
            <v>3671A</v>
          </cell>
          <cell r="B70" t="str">
            <v>CREATOR3D SERIES 3, HORIZONTAL</v>
          </cell>
          <cell r="C70">
            <v>1034</v>
          </cell>
          <cell r="D70" t="str">
            <v>H</v>
          </cell>
        </row>
        <row r="71">
          <cell r="A71" t="str">
            <v>3678A</v>
          </cell>
          <cell r="B71" t="str">
            <v>Expert3D,GRAPHICS ACCEL, PCI</v>
          </cell>
          <cell r="C71">
            <v>4193</v>
          </cell>
          <cell r="D71" t="str">
            <v>H</v>
          </cell>
        </row>
        <row r="72">
          <cell r="A72" t="str">
            <v>3684A</v>
          </cell>
          <cell r="B72" t="str">
            <v>Expert3D-Lite, GRAPHICS, PCI</v>
          </cell>
          <cell r="C72">
            <v>1294</v>
          </cell>
          <cell r="D72" t="str">
            <v>H</v>
          </cell>
        </row>
        <row r="73">
          <cell r="A73" t="str">
            <v>3800A</v>
          </cell>
          <cell r="B73" t="str">
            <v>OPT PWR CORD FOR ENTERPR. (US)</v>
          </cell>
          <cell r="C73">
            <v>0</v>
          </cell>
          <cell r="D73" t="str">
            <v>D</v>
          </cell>
        </row>
        <row r="74">
          <cell r="A74" t="str">
            <v>3837A</v>
          </cell>
          <cell r="B74" t="str">
            <v>OPT 5M NULL ENET CABLE</v>
          </cell>
          <cell r="C74">
            <v>163</v>
          </cell>
          <cell r="D74" t="str">
            <v>D</v>
          </cell>
        </row>
        <row r="75">
          <cell r="A75" t="str">
            <v>3848A</v>
          </cell>
          <cell r="B75" t="str">
            <v>OPT PWR CORD F. ENTERPR. (INT)</v>
          </cell>
          <cell r="C75">
            <v>0</v>
          </cell>
          <cell r="D75" t="str">
            <v>D</v>
          </cell>
        </row>
        <row r="76">
          <cell r="A76" t="str">
            <v>3851A</v>
          </cell>
          <cell r="B76" t="str">
            <v>E10000 POWER CORD, (INT'L)</v>
          </cell>
          <cell r="C76">
            <v>0</v>
          </cell>
          <cell r="D76" t="str">
            <v>D</v>
          </cell>
        </row>
        <row r="77">
          <cell r="A77" t="str">
            <v>3858A</v>
          </cell>
          <cell r="B77" t="str">
            <v>U.S. POWER CORD FOR STOREDGE</v>
          </cell>
          <cell r="C77">
            <v>0</v>
          </cell>
          <cell r="D77" t="str">
            <v>D</v>
          </cell>
        </row>
        <row r="78">
          <cell r="A78" t="str">
            <v>3859A</v>
          </cell>
          <cell r="B78" t="str">
            <v>INTL. POWER CORD FOR STOREDGE</v>
          </cell>
          <cell r="C78">
            <v>0</v>
          </cell>
          <cell r="D78" t="str">
            <v>D</v>
          </cell>
        </row>
        <row r="79">
          <cell r="A79" t="str">
            <v>3865A</v>
          </cell>
          <cell r="B79" t="str">
            <v>E10000 PWR CORD (14FT),FOR N.A</v>
          </cell>
          <cell r="C79">
            <v>0</v>
          </cell>
          <cell r="D79" t="str">
            <v>D</v>
          </cell>
        </row>
        <row r="80">
          <cell r="A80" t="str">
            <v>3872A</v>
          </cell>
          <cell r="B80" t="str">
            <v>VIDEO CONNECTOR ADAPTER HD-15</v>
          </cell>
          <cell r="C80">
            <v>47</v>
          </cell>
          <cell r="D80" t="str">
            <v>H</v>
          </cell>
        </row>
        <row r="81">
          <cell r="A81" t="str">
            <v>3875A</v>
          </cell>
          <cell r="B81" t="str">
            <v>E10000 AC INPUT MODULE</v>
          </cell>
          <cell r="C81">
            <v>4800</v>
          </cell>
          <cell r="D81" t="str">
            <v>A</v>
          </cell>
        </row>
        <row r="82">
          <cell r="A82" t="str">
            <v>4050A</v>
          </cell>
          <cell r="B82" t="str">
            <v>PCI I/O ASSY FOR F4800-6800</v>
          </cell>
          <cell r="C82">
            <v>10000</v>
          </cell>
          <cell r="D82" t="str">
            <v>A</v>
          </cell>
        </row>
        <row r="83">
          <cell r="A83" t="str">
            <v>4340A</v>
          </cell>
          <cell r="B83" t="str">
            <v xml:space="preserve">REDUNDANT TRANSFER UNIT </v>
          </cell>
          <cell r="C83">
            <v>3750</v>
          </cell>
          <cell r="D83" t="str">
            <v>A</v>
          </cell>
        </row>
        <row r="84">
          <cell r="A84" t="str">
            <v>4341A</v>
          </cell>
          <cell r="B84" t="str">
            <v>OPT RTS AC MOD FOR SF EXP CAB</v>
          </cell>
          <cell r="C84">
            <v>2500</v>
          </cell>
          <cell r="D84" t="str">
            <v>A</v>
          </cell>
        </row>
        <row r="85">
          <cell r="A85" t="str">
            <v>4347A</v>
          </cell>
          <cell r="B85" t="str">
            <v>OPT SF CAB EXPANDER KIT</v>
          </cell>
          <cell r="C85">
            <v>750</v>
          </cell>
          <cell r="D85" t="str">
            <v>A</v>
          </cell>
        </row>
        <row r="86">
          <cell r="A86" t="str">
            <v>5164A</v>
          </cell>
          <cell r="B86" t="str">
            <v>OPT INT DISKBD 36.4/10k USCSI</v>
          </cell>
          <cell r="C86">
            <v>5550</v>
          </cell>
          <cell r="D86" t="str">
            <v>A</v>
          </cell>
        </row>
        <row r="87">
          <cell r="A87" t="str">
            <v>5237A</v>
          </cell>
          <cell r="B87" t="str">
            <v>Opt int Disk 18.2GB/10k USCSI</v>
          </cell>
          <cell r="C87">
            <v>1410</v>
          </cell>
          <cell r="D87" t="str">
            <v>H</v>
          </cell>
        </row>
        <row r="88">
          <cell r="A88" t="str">
            <v>5238A</v>
          </cell>
          <cell r="B88" t="str">
            <v>Opt int Disk 18.2GB/10k USCSI</v>
          </cell>
          <cell r="C88">
            <v>1410</v>
          </cell>
          <cell r="D88" t="str">
            <v>H</v>
          </cell>
        </row>
        <row r="89">
          <cell r="A89" t="str">
            <v>5242A</v>
          </cell>
          <cell r="B89" t="str">
            <v>Int Disk 36.4GB/10k USCSI 1"</v>
          </cell>
          <cell r="C89">
            <v>2355</v>
          </cell>
          <cell r="D89" t="str">
            <v>H</v>
          </cell>
        </row>
        <row r="90">
          <cell r="A90" t="str">
            <v>6005A</v>
          </cell>
          <cell r="B90" t="str">
            <v>OPT FLOPPY INT DR TAZMO &amp; E250</v>
          </cell>
          <cell r="C90">
            <v>175</v>
          </cell>
          <cell r="D90" t="str">
            <v>H</v>
          </cell>
        </row>
        <row r="91">
          <cell r="A91" t="str">
            <v>6006A</v>
          </cell>
          <cell r="B91" t="str">
            <v>Manual-eject Floppy Drive</v>
          </cell>
          <cell r="C91">
            <v>188</v>
          </cell>
          <cell r="D91" t="str">
            <v>H</v>
          </cell>
        </row>
        <row r="92">
          <cell r="A92" t="str">
            <v>6062A</v>
          </cell>
          <cell r="B92" t="str">
            <v>OPT INT TAPE 35GB DLT FOR FRST</v>
          </cell>
          <cell r="C92">
            <v>13860</v>
          </cell>
          <cell r="D92" t="str">
            <v>A</v>
          </cell>
        </row>
        <row r="93">
          <cell r="A93" t="str">
            <v>6062AR4</v>
          </cell>
          <cell r="B93" t="str">
            <v>OPT INT TAPE 35GB DLT FOR FRST</v>
          </cell>
          <cell r="C93">
            <v>13860</v>
          </cell>
          <cell r="D93" t="str">
            <v>A</v>
          </cell>
        </row>
        <row r="94">
          <cell r="A94" t="str">
            <v>6062AR5</v>
          </cell>
          <cell r="B94" t="str">
            <v>OPT INT TAPE 35GB DLT FOR FRST</v>
          </cell>
          <cell r="C94">
            <v>13860</v>
          </cell>
          <cell r="D94" t="str">
            <v>A</v>
          </cell>
        </row>
        <row r="95">
          <cell r="A95" t="str">
            <v>6168A</v>
          </cell>
          <cell r="B95" t="str">
            <v>OPT, Internal DVD-ROM, 10X</v>
          </cell>
          <cell r="C95">
            <v>520</v>
          </cell>
          <cell r="D95" t="str">
            <v>A</v>
          </cell>
        </row>
        <row r="96">
          <cell r="A96" t="str">
            <v>6213A</v>
          </cell>
          <cell r="B96" t="str">
            <v>OPT INT TAPE 7GB/8MM</v>
          </cell>
          <cell r="C96">
            <v>2695</v>
          </cell>
          <cell r="D96" t="str">
            <v>A</v>
          </cell>
        </row>
        <row r="97">
          <cell r="A97" t="str">
            <v>6238A</v>
          </cell>
          <cell r="B97" t="str">
            <v>OPT INT TAPE 20/40GB 8MM-EX500</v>
          </cell>
          <cell r="C97">
            <v>6750</v>
          </cell>
          <cell r="D97" t="str">
            <v>A</v>
          </cell>
        </row>
        <row r="98">
          <cell r="A98" t="str">
            <v>6282A</v>
          </cell>
          <cell r="B98" t="str">
            <v>OPT INT TAPE 12GB 4MM DDS-3</v>
          </cell>
          <cell r="C98">
            <v>1610</v>
          </cell>
          <cell r="D98" t="str">
            <v>H</v>
          </cell>
        </row>
        <row r="99">
          <cell r="A99" t="str">
            <v>6283A</v>
          </cell>
          <cell r="B99" t="str">
            <v>OPT INT TAPE 12GB 4MM EX000</v>
          </cell>
          <cell r="C99">
            <v>1890</v>
          </cell>
          <cell r="D99" t="str">
            <v>A</v>
          </cell>
        </row>
        <row r="100">
          <cell r="A100" t="str">
            <v>6286A</v>
          </cell>
          <cell r="B100" t="str">
            <v>OPT INT TAPE 12GB 4MM</v>
          </cell>
          <cell r="C100">
            <v>1890</v>
          </cell>
          <cell r="D100" t="str">
            <v>A</v>
          </cell>
        </row>
        <row r="101">
          <cell r="A101" t="str">
            <v>6295A</v>
          </cell>
          <cell r="B101" t="str">
            <v>OPT INT TAPE 20GB 4MM</v>
          </cell>
          <cell r="C101">
            <v>2400</v>
          </cell>
          <cell r="D101" t="str">
            <v>A</v>
          </cell>
        </row>
        <row r="102">
          <cell r="A102" t="str">
            <v>6296A</v>
          </cell>
          <cell r="B102" t="str">
            <v>OPT INT TAPE 20GB 4MM</v>
          </cell>
          <cell r="C102">
            <v>2400</v>
          </cell>
          <cell r="D102" t="str">
            <v>A</v>
          </cell>
        </row>
        <row r="103">
          <cell r="A103" t="str">
            <v>6540A</v>
          </cell>
          <cell r="B103" t="str">
            <v>OPT INT PCI ULTRASCSI SE CARD</v>
          </cell>
          <cell r="C103">
            <v>975</v>
          </cell>
          <cell r="D103" t="str">
            <v>A</v>
          </cell>
        </row>
        <row r="104">
          <cell r="A104" t="str">
            <v>6541A</v>
          </cell>
          <cell r="B104" t="str">
            <v>OPT INT PCI ULTRASCSI DIFF CRD</v>
          </cell>
          <cell r="C104">
            <v>1872</v>
          </cell>
          <cell r="D104" t="str">
            <v>A</v>
          </cell>
        </row>
        <row r="105">
          <cell r="A105" t="str">
            <v>6601A</v>
          </cell>
          <cell r="B105" t="str">
            <v>E450 8BAY STOR EXP KIT, 10K</v>
          </cell>
          <cell r="C105">
            <v>1476</v>
          </cell>
          <cell r="D105" t="str">
            <v>H</v>
          </cell>
        </row>
        <row r="106">
          <cell r="A106" t="str">
            <v>6720A</v>
          </cell>
          <cell r="B106" t="str">
            <v>FC-AL 18.2GB 10kRPM 1" DISK</v>
          </cell>
          <cell r="C106">
            <v>2475</v>
          </cell>
          <cell r="D106" t="str">
            <v>A</v>
          </cell>
        </row>
        <row r="107">
          <cell r="A107" t="str">
            <v>6724A</v>
          </cell>
          <cell r="B107" t="str">
            <v>OPT INT DISK 36.4GB/10K FCAL</v>
          </cell>
          <cell r="C107">
            <v>3975</v>
          </cell>
          <cell r="D107" t="str">
            <v>A</v>
          </cell>
        </row>
        <row r="108">
          <cell r="A108" t="str">
            <v>6727A</v>
          </cell>
          <cell r="B108" t="str">
            <v>PCI DUAL FC NETWORK ADAPTER</v>
          </cell>
          <cell r="C108">
            <v>5395</v>
          </cell>
          <cell r="D108" t="str">
            <v>A</v>
          </cell>
        </row>
        <row r="109">
          <cell r="A109" t="str">
            <v>6728A</v>
          </cell>
          <cell r="B109" t="str">
            <v>FC-AL hot swap 18.2GB 10K-rpm</v>
          </cell>
          <cell r="C109">
            <v>2475</v>
          </cell>
          <cell r="D109" t="str">
            <v>A</v>
          </cell>
        </row>
        <row r="110">
          <cell r="A110" t="str">
            <v>6729A</v>
          </cell>
          <cell r="B110" t="str">
            <v>OPT INT PCI FC-AL HOST ADAPTER</v>
          </cell>
          <cell r="C110">
            <v>2990</v>
          </cell>
          <cell r="D110" t="str">
            <v>A</v>
          </cell>
        </row>
        <row r="111">
          <cell r="A111" t="str">
            <v>6730A</v>
          </cell>
          <cell r="B111" t="str">
            <v>FCAL 100MB/S SBUS HOST ADAPTER</v>
          </cell>
          <cell r="C111">
            <v>3510</v>
          </cell>
          <cell r="D111" t="str">
            <v>A</v>
          </cell>
        </row>
        <row r="112">
          <cell r="A112" t="str">
            <v>6731A</v>
          </cell>
          <cell r="B112" t="str">
            <v>FCAL GBIC MODULE 100MB/S</v>
          </cell>
          <cell r="C112">
            <v>780</v>
          </cell>
          <cell r="D112" t="str">
            <v>A</v>
          </cell>
        </row>
        <row r="113">
          <cell r="A113" t="str">
            <v>6732A</v>
          </cell>
          <cell r="B113" t="str">
            <v>FCAL HUB 7 SLOT</v>
          </cell>
          <cell r="C113">
            <v>2800</v>
          </cell>
          <cell r="D113" t="str">
            <v>A</v>
          </cell>
        </row>
        <row r="114">
          <cell r="A114" t="str">
            <v>6735A</v>
          </cell>
          <cell r="B114" t="str">
            <v>DUAL HUB RACKMOUNT KIT</v>
          </cell>
          <cell r="C114">
            <v>350</v>
          </cell>
          <cell r="D114" t="str">
            <v>A</v>
          </cell>
        </row>
        <row r="115">
          <cell r="A115" t="str">
            <v>6748A</v>
          </cell>
          <cell r="B115" t="str">
            <v>cPCI DUAL  FC-AL NTWK ADAPTER</v>
          </cell>
          <cell r="C115">
            <v>5980</v>
          </cell>
          <cell r="D115" t="str">
            <v>A</v>
          </cell>
        </row>
        <row r="116">
          <cell r="A116" t="str">
            <v>6799A</v>
          </cell>
          <cell r="B116" t="str">
            <v>PCI Single FC Network Adapter</v>
          </cell>
          <cell r="C116">
            <v>4000</v>
          </cell>
          <cell r="D116" t="str">
            <v>A</v>
          </cell>
        </row>
        <row r="117">
          <cell r="A117" t="str">
            <v>6911A</v>
          </cell>
          <cell r="B117" t="str">
            <v>CD-ROM, 32X SPEED, MEDSVR GREY</v>
          </cell>
          <cell r="C117">
            <v>350</v>
          </cell>
          <cell r="D117" t="str">
            <v>H</v>
          </cell>
        </row>
        <row r="118">
          <cell r="A118" t="str">
            <v>6912A</v>
          </cell>
          <cell r="B118" t="str">
            <v>OPT INT TAPE 12GB 4MM DDS-3</v>
          </cell>
          <cell r="C118">
            <v>1610</v>
          </cell>
          <cell r="D118" t="str">
            <v>H</v>
          </cell>
        </row>
        <row r="119">
          <cell r="A119" t="str">
            <v>7003A</v>
          </cell>
          <cell r="B119" t="str">
            <v>OPT MEMORY 128MB (2*64MB)</v>
          </cell>
          <cell r="C119">
            <v>1200</v>
          </cell>
          <cell r="D119" t="str">
            <v>H</v>
          </cell>
        </row>
        <row r="120">
          <cell r="A120" t="str">
            <v>7004A</v>
          </cell>
          <cell r="B120" t="str">
            <v>OPT MEMORY 256MB (2*128MB)</v>
          </cell>
          <cell r="C120">
            <v>2560</v>
          </cell>
          <cell r="D120" t="str">
            <v>H</v>
          </cell>
        </row>
        <row r="121">
          <cell r="A121" t="str">
            <v>7005A</v>
          </cell>
          <cell r="B121" t="str">
            <v>OPT MEMORY 512MB (2*256MB)</v>
          </cell>
          <cell r="C121">
            <v>5120</v>
          </cell>
          <cell r="D121" t="str">
            <v>H</v>
          </cell>
        </row>
        <row r="122">
          <cell r="A122" t="str">
            <v>7020A</v>
          </cell>
          <cell r="B122" t="str">
            <v>OPT A3000 MEMORY 64MB</v>
          </cell>
          <cell r="C122">
            <v>2600</v>
          </cell>
          <cell r="D122" t="str">
            <v>A</v>
          </cell>
        </row>
        <row r="123">
          <cell r="A123" t="str">
            <v>7023A</v>
          </cell>
          <cell r="B123" t="str">
            <v>OPT MEMORY 1GB (8*128MB)</v>
          </cell>
          <cell r="C123">
            <v>18000</v>
          </cell>
          <cell r="D123" t="str">
            <v>A</v>
          </cell>
        </row>
        <row r="124">
          <cell r="A124" t="str">
            <v>7025A</v>
          </cell>
          <cell r="B124" t="str">
            <v>E10000 MEMORY BOARD (EMPTY)</v>
          </cell>
          <cell r="C124">
            <v>16000</v>
          </cell>
          <cell r="D124" t="str">
            <v>A</v>
          </cell>
        </row>
        <row r="125">
          <cell r="A125" t="str">
            <v>7026A</v>
          </cell>
          <cell r="B125" t="str">
            <v>OPT MEMORY 2GB (8*256MB)</v>
          </cell>
          <cell r="C125">
            <v>41000</v>
          </cell>
          <cell r="D125" t="str">
            <v>A</v>
          </cell>
        </row>
        <row r="126">
          <cell r="A126" t="str">
            <v>7043A</v>
          </cell>
          <cell r="B126" t="str">
            <v>OPT MEMORY 128MB (2*64MB)</v>
          </cell>
          <cell r="C126">
            <v>1050</v>
          </cell>
          <cell r="D126" t="str">
            <v>H</v>
          </cell>
        </row>
        <row r="127">
          <cell r="A127" t="str">
            <v>7050A</v>
          </cell>
          <cell r="B127" t="str">
            <v>OPT MEMORY 512MB (4*128MB)</v>
          </cell>
          <cell r="C127">
            <v>3680</v>
          </cell>
          <cell r="D127" t="str">
            <v>H</v>
          </cell>
        </row>
        <row r="128">
          <cell r="A128" t="str">
            <v>7051A</v>
          </cell>
          <cell r="B128" t="str">
            <v>OPT MEMORY 2GB (4*512MB)</v>
          </cell>
          <cell r="C128">
            <v>26400</v>
          </cell>
          <cell r="D128" t="str">
            <v>A</v>
          </cell>
        </row>
        <row r="129">
          <cell r="A129" t="str">
            <v>7052A</v>
          </cell>
          <cell r="B129" t="str">
            <v>OPT MEMORY 4GB (4*1GB)</v>
          </cell>
          <cell r="C129">
            <v>90720</v>
          </cell>
          <cell r="D129" t="str">
            <v>A</v>
          </cell>
        </row>
        <row r="130">
          <cell r="A130" t="str">
            <v>7053A</v>
          </cell>
          <cell r="B130" t="str">
            <v>OPT MEMORY 1GB (4*256MB)</v>
          </cell>
          <cell r="C130">
            <v>7200</v>
          </cell>
          <cell r="D130" t="str">
            <v>H</v>
          </cell>
        </row>
        <row r="131">
          <cell r="A131" t="str">
            <v>7088A</v>
          </cell>
          <cell r="B131" t="str">
            <v>CD-ROM SLIMLINE (FJ2)</v>
          </cell>
          <cell r="C131">
            <v>560</v>
          </cell>
          <cell r="D131" t="str">
            <v>H</v>
          </cell>
        </row>
        <row r="132">
          <cell r="A132" t="str">
            <v>7091A</v>
          </cell>
          <cell r="B132" t="str">
            <v>256MB DIMM (BUFF) AC200/DC200</v>
          </cell>
          <cell r="C132">
            <v>833</v>
          </cell>
          <cell r="D132" t="str">
            <v>H</v>
          </cell>
        </row>
        <row r="133">
          <cell r="A133" t="str">
            <v>7092A</v>
          </cell>
          <cell r="B133" t="str">
            <v>512MB DIMM (BUFF) AC200/DC200</v>
          </cell>
          <cell r="C133">
            <v>1813</v>
          </cell>
          <cell r="D133" t="str">
            <v>H</v>
          </cell>
        </row>
        <row r="134">
          <cell r="A134" t="str">
            <v>902A</v>
          </cell>
          <cell r="B134" t="str">
            <v>OPT CABLE SCSI 2M 68PIN</v>
          </cell>
          <cell r="C134">
            <v>163</v>
          </cell>
          <cell r="D134" t="str">
            <v>D</v>
          </cell>
        </row>
        <row r="135">
          <cell r="A135" t="str">
            <v>9524A</v>
          </cell>
          <cell r="B135" t="str">
            <v>RJ45 SERIAL CABLE</v>
          </cell>
          <cell r="C135">
            <v>182</v>
          </cell>
          <cell r="D135" t="str">
            <v>A</v>
          </cell>
        </row>
        <row r="136">
          <cell r="A136" t="str">
            <v>954A</v>
          </cell>
          <cell r="B136" t="str">
            <v>OPT INT PS/300W FOR EX000</v>
          </cell>
          <cell r="C136">
            <v>2520</v>
          </cell>
          <cell r="D136" t="str">
            <v>A</v>
          </cell>
        </row>
        <row r="137">
          <cell r="A137" t="str">
            <v>9604A</v>
          </cell>
          <cell r="B137" t="str">
            <v>CASTERS</v>
          </cell>
          <cell r="C137">
            <v>128</v>
          </cell>
          <cell r="D137" t="str">
            <v>H</v>
          </cell>
        </row>
        <row r="138">
          <cell r="A138" t="str">
            <v>9622A</v>
          </cell>
          <cell r="B138" t="str">
            <v>A5000 AIR BAFFLE</v>
          </cell>
          <cell r="C138">
            <v>75</v>
          </cell>
          <cell r="D138" t="str">
            <v>A</v>
          </cell>
        </row>
        <row r="139">
          <cell r="A139" t="str">
            <v>9623A</v>
          </cell>
          <cell r="B139" t="str">
            <v>A5000 DOOR FOR E5500/E6500</v>
          </cell>
          <cell r="C139">
            <v>525</v>
          </cell>
          <cell r="D139" t="str">
            <v>A</v>
          </cell>
        </row>
        <row r="140">
          <cell r="A140" t="str">
            <v>9626A</v>
          </cell>
          <cell r="B140" t="str">
            <v>2ND SEQ. MOUNTING FOR E5500/6500</v>
          </cell>
          <cell r="C140">
            <v>195</v>
          </cell>
          <cell r="D140" t="str">
            <v>A</v>
          </cell>
        </row>
        <row r="141">
          <cell r="A141" t="str">
            <v>9630A</v>
          </cell>
          <cell r="B141" t="str">
            <v>2-INCH AIR BAFFLE FOR RR 4500</v>
          </cell>
          <cell r="C141">
            <v>65</v>
          </cell>
          <cell r="D141" t="str">
            <v>A</v>
          </cell>
        </row>
        <row r="142">
          <cell r="A142" t="str">
            <v>9640A</v>
          </cell>
          <cell r="B142" t="str">
            <v>OPT FLEXIPAC STORAGE TRAY SYS</v>
          </cell>
          <cell r="C142">
            <v>520</v>
          </cell>
          <cell r="D142" t="str">
            <v>A</v>
          </cell>
        </row>
        <row r="143">
          <cell r="A143" t="str">
            <v>9641AR5</v>
          </cell>
          <cell r="B143" t="str">
            <v>OPT FLEXIPACK STORAGE TRAY EXP</v>
          </cell>
          <cell r="C143">
            <v>490</v>
          </cell>
          <cell r="D143" t="str">
            <v>A</v>
          </cell>
        </row>
        <row r="144">
          <cell r="A144" t="str">
            <v>9643A</v>
          </cell>
          <cell r="B144" t="str">
            <v>RACKMOUNT KIT FOR L280 AL</v>
          </cell>
          <cell r="C144">
            <v>560</v>
          </cell>
          <cell r="D144" t="str">
            <v>A</v>
          </cell>
        </row>
        <row r="145">
          <cell r="A145" t="str">
            <v>9660A</v>
          </cell>
          <cell r="B145" t="str">
            <v>1RU Air Baffle for 72" Rack</v>
          </cell>
          <cell r="C145">
            <v>130</v>
          </cell>
          <cell r="D145" t="str">
            <v>A</v>
          </cell>
        </row>
        <row r="146">
          <cell r="A146" t="str">
            <v>9671A</v>
          </cell>
          <cell r="B146" t="str">
            <v>E10000 FAN TRAY</v>
          </cell>
          <cell r="C146">
            <v>3200</v>
          </cell>
          <cell r="D146" t="str">
            <v>A</v>
          </cell>
        </row>
        <row r="147">
          <cell r="A147" t="str">
            <v>9681A</v>
          </cell>
          <cell r="B147" t="str">
            <v>E10000 POWER CONTROL</v>
          </cell>
          <cell r="C147">
            <v>1600</v>
          </cell>
          <cell r="D147" t="str">
            <v>A</v>
          </cell>
        </row>
        <row r="148">
          <cell r="A148" t="str">
            <v>9682A</v>
          </cell>
          <cell r="B148" t="str">
            <v>OPT POWER SUPPLY FOR E450</v>
          </cell>
          <cell r="C148">
            <v>1532</v>
          </cell>
          <cell r="D148" t="str">
            <v>H</v>
          </cell>
        </row>
        <row r="149">
          <cell r="A149" t="str">
            <v>9683A</v>
          </cell>
          <cell r="B149" t="str">
            <v>POWER SUPPLY OPTION FOR E250</v>
          </cell>
          <cell r="C149">
            <v>904</v>
          </cell>
          <cell r="D149" t="str">
            <v>H</v>
          </cell>
        </row>
        <row r="150">
          <cell r="A150" t="str">
            <v>9684A</v>
          </cell>
          <cell r="B150" t="str">
            <v>POWER SUPPLY OPT - E420R/E220R</v>
          </cell>
          <cell r="C150">
            <v>973</v>
          </cell>
          <cell r="D150" t="str">
            <v>H</v>
          </cell>
        </row>
        <row r="151">
          <cell r="A151" t="str">
            <v>9685A</v>
          </cell>
          <cell r="B151" t="str">
            <v>E10000 POWER SUPPLY</v>
          </cell>
          <cell r="C151">
            <v>4800</v>
          </cell>
          <cell r="D151" t="str">
            <v>A</v>
          </cell>
        </row>
        <row r="152">
          <cell r="A152" t="str">
            <v>9686A</v>
          </cell>
          <cell r="B152" t="str">
            <v>E10000 DUAL GRID HARDWARE</v>
          </cell>
          <cell r="C152">
            <v>33600</v>
          </cell>
          <cell r="D152" t="str">
            <v>A</v>
          </cell>
        </row>
        <row r="153">
          <cell r="A153" t="str">
            <v>9689A</v>
          </cell>
          <cell r="B153" t="str">
            <v>OPT 2ND PERIPHERAL PS/195W</v>
          </cell>
          <cell r="C153">
            <v>2250</v>
          </cell>
          <cell r="D153" t="str">
            <v>A</v>
          </cell>
        </row>
        <row r="154">
          <cell r="A154" t="str">
            <v>9693A</v>
          </cell>
          <cell r="B154" t="str">
            <v>E10000 FLAT SIDE PANEL</v>
          </cell>
          <cell r="C154">
            <v>0</v>
          </cell>
          <cell r="D154" t="str">
            <v>D</v>
          </cell>
        </row>
        <row r="155">
          <cell r="A155" t="str">
            <v>973A</v>
          </cell>
          <cell r="B155" t="str">
            <v>2 METER FIBRE CHANNEL CABLE</v>
          </cell>
          <cell r="C155">
            <v>195</v>
          </cell>
          <cell r="D155" t="str">
            <v>D</v>
          </cell>
        </row>
        <row r="156">
          <cell r="A156" t="str">
            <v>978A</v>
          </cell>
          <cell r="B156" t="str">
            <v>15 METER FIBRE CHANNEL CABLE</v>
          </cell>
          <cell r="C156">
            <v>228</v>
          </cell>
          <cell r="D156" t="str">
            <v>D</v>
          </cell>
        </row>
        <row r="157">
          <cell r="A157" t="str">
            <v>979A</v>
          </cell>
          <cell r="B157" t="str">
            <v>OPT CABLE DSCSI 12M</v>
          </cell>
          <cell r="C157">
            <v>345</v>
          </cell>
          <cell r="D157" t="str">
            <v>D</v>
          </cell>
        </row>
        <row r="158">
          <cell r="A158" t="str">
            <v>9818A</v>
          </cell>
          <cell r="B158" t="str">
            <v>DOOR ASSEMBLY 72" CABINET</v>
          </cell>
          <cell r="C158">
            <v>845</v>
          </cell>
          <cell r="D158" t="str">
            <v>A</v>
          </cell>
        </row>
        <row r="159">
          <cell r="A159" t="str">
            <v>9819AR5</v>
          </cell>
          <cell r="B159" t="str">
            <v>FAN ASSEMBLY 72" CABINET</v>
          </cell>
          <cell r="C159">
            <v>1690</v>
          </cell>
          <cell r="D159" t="str">
            <v>A</v>
          </cell>
        </row>
        <row r="160">
          <cell r="A160" t="str">
            <v>A21UJC1Z9P-C128CY</v>
          </cell>
          <cell r="B160" t="str">
            <v>WS U5/400 PGX24 128/20GB/CD</v>
          </cell>
          <cell r="C160">
            <v>3493</v>
          </cell>
          <cell r="D160" t="str">
            <v>H</v>
          </cell>
        </row>
        <row r="161">
          <cell r="A161" t="str">
            <v>A21UJC1Z9P-C256CY</v>
          </cell>
          <cell r="B161" t="str">
            <v>WS U5/400 PGX24 256/20GB/CD</v>
          </cell>
          <cell r="C161">
            <v>4053</v>
          </cell>
          <cell r="D161" t="str">
            <v>H</v>
          </cell>
        </row>
        <row r="162">
          <cell r="A162" t="str">
            <v>A22UKC1Z9L-C256CY</v>
          </cell>
          <cell r="B162" t="str">
            <v>WS U10/440, C3D,256,20GB,CD</v>
          </cell>
          <cell r="C162">
            <v>5593</v>
          </cell>
          <cell r="D162" t="str">
            <v>H</v>
          </cell>
        </row>
        <row r="163">
          <cell r="A163" t="str">
            <v>A22UKC1Z9L-C512CY</v>
          </cell>
          <cell r="B163" t="str">
            <v>WS U10/440, C3D,512,20GB,CD</v>
          </cell>
          <cell r="C163">
            <v>6573</v>
          </cell>
          <cell r="D163" t="str">
            <v>H</v>
          </cell>
        </row>
        <row r="164">
          <cell r="A164" t="str">
            <v>A22UKC1Z9P-C128CY</v>
          </cell>
          <cell r="B164" t="str">
            <v>WS U10/440 PGX24 128/20GB/CD</v>
          </cell>
          <cell r="C164">
            <v>4193</v>
          </cell>
          <cell r="D164" t="str">
            <v>H</v>
          </cell>
        </row>
        <row r="165">
          <cell r="A165" t="str">
            <v>A22UKC1Z9P-C256CY</v>
          </cell>
          <cell r="B165" t="str">
            <v>WS U10/440 PGX24 256/20GB/CD</v>
          </cell>
          <cell r="C165">
            <v>4613</v>
          </cell>
          <cell r="D165" t="str">
            <v>H</v>
          </cell>
        </row>
        <row r="166">
          <cell r="A166" t="str">
            <v>A22UKC1Z9P-C512CY</v>
          </cell>
          <cell r="B166" t="str">
            <v>WS U10/440 PGX24 512/20GB/CD</v>
          </cell>
          <cell r="C166">
            <v>5593</v>
          </cell>
          <cell r="D166" t="str">
            <v>H</v>
          </cell>
        </row>
        <row r="167">
          <cell r="A167" t="str">
            <v>A22UKC1Z9Y-C256CY</v>
          </cell>
          <cell r="B167" t="str">
            <v>WS U10/440, cAFBm3,256,20GB,CD</v>
          </cell>
          <cell r="C167">
            <v>6993</v>
          </cell>
          <cell r="D167" t="str">
            <v>H</v>
          </cell>
        </row>
        <row r="168">
          <cell r="A168" t="str">
            <v>A22UKC1Z9Y-C512CY</v>
          </cell>
          <cell r="B168" t="str">
            <v>WS U10/440, cAFBm3,512,20GB,CD</v>
          </cell>
          <cell r="C168">
            <v>7973</v>
          </cell>
          <cell r="D168" t="str">
            <v>H</v>
          </cell>
        </row>
        <row r="169">
          <cell r="A169" t="str">
            <v>A22UKC1Z9Z-C512CY</v>
          </cell>
          <cell r="B169" t="str">
            <v>WS U10/440, cAFBm6,512,20GB,CD</v>
          </cell>
          <cell r="C169">
            <v>8393</v>
          </cell>
          <cell r="D169" t="str">
            <v>H</v>
          </cell>
        </row>
        <row r="170">
          <cell r="A170" t="str">
            <v>A23-UGD1-9L-512AQ</v>
          </cell>
          <cell r="B170" t="str">
            <v>WS U60/1X360,C3D3,512MB,18G</v>
          </cell>
          <cell r="C170">
            <v>9793</v>
          </cell>
          <cell r="D170" t="str">
            <v>H</v>
          </cell>
        </row>
        <row r="171">
          <cell r="A171" t="str">
            <v>A23-UGD2-9L-512AQ</v>
          </cell>
          <cell r="B171" t="str">
            <v>WS U60/2X360,C3D3,512MB,18GB</v>
          </cell>
          <cell r="C171">
            <v>12593</v>
          </cell>
          <cell r="D171" t="str">
            <v>H</v>
          </cell>
        </row>
        <row r="172">
          <cell r="A172" t="str">
            <v>A23-ULD1-9L-512AV</v>
          </cell>
          <cell r="B172" t="str">
            <v>WS U60/1X450,C3D3,512MB,36G</v>
          </cell>
          <cell r="C172">
            <v>13993</v>
          </cell>
          <cell r="D172" t="str">
            <v>H</v>
          </cell>
        </row>
        <row r="173">
          <cell r="A173" t="str">
            <v>A23-ULD1-9L-512DD</v>
          </cell>
          <cell r="B173" t="str">
            <v>WS U60/1X450,C3D3,512MB,36G,D,F</v>
          </cell>
          <cell r="C173">
            <v>14273</v>
          </cell>
          <cell r="D173" t="str">
            <v>H</v>
          </cell>
        </row>
        <row r="174">
          <cell r="A174" t="str">
            <v>A23-ULD1-9V-512AV</v>
          </cell>
          <cell r="B174" t="str">
            <v>WS U60/1X450,IFB,512MB,36GB</v>
          </cell>
          <cell r="C174">
            <v>17913</v>
          </cell>
          <cell r="D174" t="str">
            <v>H</v>
          </cell>
        </row>
        <row r="175">
          <cell r="A175" t="str">
            <v>A23-ULD1-9Y-512AV</v>
          </cell>
          <cell r="B175" t="str">
            <v>WS U60/1x450, cAFB-L,512MB,36GB</v>
          </cell>
          <cell r="C175">
            <v>15393</v>
          </cell>
          <cell r="D175" t="str">
            <v>H</v>
          </cell>
        </row>
        <row r="176">
          <cell r="A176" t="str">
            <v>A23-ULD1-9Z-512AV</v>
          </cell>
          <cell r="B176" t="str">
            <v>WS U60/1x450, cAFB,512MB,36GB</v>
          </cell>
          <cell r="C176">
            <v>16093</v>
          </cell>
          <cell r="D176" t="str">
            <v>H</v>
          </cell>
        </row>
        <row r="177">
          <cell r="A177" t="str">
            <v>A23-ULD2-9L-1024EL</v>
          </cell>
          <cell r="B177" t="str">
            <v>WS U60/2X450,C3D,1GB,72GB,D,F</v>
          </cell>
          <cell r="C177">
            <v>24773</v>
          </cell>
          <cell r="D177" t="str">
            <v>H</v>
          </cell>
        </row>
        <row r="178">
          <cell r="A178" t="str">
            <v>A23-ULD2-9L-512AV</v>
          </cell>
          <cell r="B178" t="str">
            <v>WS U60/2X450,C3D3,512MB,36GB</v>
          </cell>
          <cell r="C178">
            <v>19593</v>
          </cell>
          <cell r="D178" t="str">
            <v>H</v>
          </cell>
        </row>
        <row r="179">
          <cell r="A179" t="str">
            <v>A23-ULD2-9V-1024EL</v>
          </cell>
          <cell r="B179" t="str">
            <v>WS U60/2X450,IFB,1GB,72GB,D,F</v>
          </cell>
          <cell r="C179">
            <v>28693</v>
          </cell>
          <cell r="D179" t="str">
            <v>H</v>
          </cell>
        </row>
        <row r="180">
          <cell r="A180" t="str">
            <v>A23-ULD2-9V-512AV</v>
          </cell>
          <cell r="B180" t="str">
            <v>WS U60/2X450,IFB,512MB,36GB</v>
          </cell>
          <cell r="C180">
            <v>23513</v>
          </cell>
          <cell r="D180" t="str">
            <v>H</v>
          </cell>
        </row>
        <row r="181">
          <cell r="A181" t="str">
            <v>A23-ULD2-9Y-512AV</v>
          </cell>
          <cell r="B181" t="str">
            <v>WS U60/2x450, cAFB-L,512MB,36GB</v>
          </cell>
          <cell r="C181">
            <v>20993</v>
          </cell>
          <cell r="D181" t="str">
            <v>H</v>
          </cell>
        </row>
        <row r="182">
          <cell r="A182" t="str">
            <v>A23-ULD2-9Z-512AV</v>
          </cell>
          <cell r="B182" t="str">
            <v>WS U60/2x450, cAFB,512MB,36GB</v>
          </cell>
          <cell r="C182">
            <v>21693</v>
          </cell>
          <cell r="D182" t="str">
            <v>H</v>
          </cell>
        </row>
        <row r="183">
          <cell r="A183" t="str">
            <v>A25-BA</v>
          </cell>
          <cell r="B183" t="str">
            <v>SRVR E450 ZERO BASE</v>
          </cell>
          <cell r="C183">
            <v>18152</v>
          </cell>
          <cell r="D183" t="str">
            <v>H</v>
          </cell>
        </row>
        <row r="184">
          <cell r="A184" t="str">
            <v>A25-CA</v>
          </cell>
          <cell r="B184" t="str">
            <v>SERVER E450 ZERO BASE</v>
          </cell>
          <cell r="C184">
            <v>18152</v>
          </cell>
          <cell r="D184" t="str">
            <v>H</v>
          </cell>
        </row>
        <row r="185">
          <cell r="A185" t="str">
            <v>A25-UJD1-1GFA1</v>
          </cell>
          <cell r="B185" t="str">
            <v>E450/400MHz/1GB/18GB/10K/2PS</v>
          </cell>
          <cell r="C185">
            <v>36504</v>
          </cell>
          <cell r="D185" t="str">
            <v>H</v>
          </cell>
        </row>
        <row r="186">
          <cell r="A186" t="str">
            <v>A25-UJD2-2GGB1</v>
          </cell>
          <cell r="B186" t="str">
            <v>E450/2X400MHz/2GB/2X36GB/2PS</v>
          </cell>
          <cell r="C186">
            <v>53752</v>
          </cell>
          <cell r="D186" t="str">
            <v>H</v>
          </cell>
        </row>
        <row r="187">
          <cell r="A187" t="str">
            <v>A25-UMF2-2GGB1</v>
          </cell>
          <cell r="B187" t="str">
            <v>E450/2X480MHz/2GB/2X36GB/2PS</v>
          </cell>
          <cell r="C187">
            <v>59192</v>
          </cell>
          <cell r="D187" t="str">
            <v>H</v>
          </cell>
        </row>
        <row r="188">
          <cell r="A188" t="str">
            <v>A25-UMF4-4GGD1</v>
          </cell>
          <cell r="B188" t="str">
            <v>E450/4X480MHz/4GB/4X36GB</v>
          </cell>
          <cell r="C188">
            <v>107192</v>
          </cell>
          <cell r="D188" t="str">
            <v>H</v>
          </cell>
        </row>
        <row r="189">
          <cell r="A189" t="str">
            <v>A26-AA</v>
          </cell>
          <cell r="B189" t="str">
            <v>E250 SERVER BASE CONFIGURATION</v>
          </cell>
          <cell r="C189">
            <v>5712</v>
          </cell>
          <cell r="D189" t="str">
            <v>H</v>
          </cell>
        </row>
        <row r="190">
          <cell r="A190" t="str">
            <v>A26-BA</v>
          </cell>
          <cell r="B190" t="str">
            <v>E250 SERVER BASE CONFIGURATION</v>
          </cell>
          <cell r="C190">
            <v>5712</v>
          </cell>
          <cell r="D190" t="str">
            <v>H</v>
          </cell>
        </row>
        <row r="191">
          <cell r="A191" t="str">
            <v>A26-BA-R</v>
          </cell>
          <cell r="B191" t="str">
            <v>E250 SERVER BASE CONFIG (RACK)</v>
          </cell>
          <cell r="C191">
            <v>5712</v>
          </cell>
          <cell r="D191" t="str">
            <v>H</v>
          </cell>
        </row>
        <row r="192">
          <cell r="A192" t="str">
            <v>A26-UEC1-256MFA1</v>
          </cell>
          <cell r="B192" t="str">
            <v>E250/300MHz/256MB/18GB 10K, 1PS</v>
          </cell>
          <cell r="C192">
            <v>7992</v>
          </cell>
          <cell r="D192" t="str">
            <v>H</v>
          </cell>
        </row>
        <row r="193">
          <cell r="A193" t="str">
            <v>A26-UJC1-512MFA1</v>
          </cell>
          <cell r="B193" t="str">
            <v>E250/400MHz/512MB/18GB/10K/1PS</v>
          </cell>
          <cell r="C193">
            <v>12792</v>
          </cell>
          <cell r="D193" t="str">
            <v>H</v>
          </cell>
        </row>
        <row r="194">
          <cell r="A194" t="str">
            <v>A26-UJC2-1GGB1</v>
          </cell>
          <cell r="B194" t="str">
            <v>E250/2X400MHz/1GB/2X36GB/2PS</v>
          </cell>
          <cell r="C194">
            <v>27944</v>
          </cell>
          <cell r="D194" t="str">
            <v>H</v>
          </cell>
        </row>
        <row r="195">
          <cell r="A195" t="str">
            <v>A26-UJC2-2GGD1</v>
          </cell>
          <cell r="B195" t="str">
            <v>E250/2X400MHz/2GB/4X36GB/2PS</v>
          </cell>
          <cell r="C195">
            <v>37752</v>
          </cell>
          <cell r="D195" t="str">
            <v>H</v>
          </cell>
        </row>
        <row r="196">
          <cell r="A196" t="str">
            <v>A27-ULD1-9T-1024AQ</v>
          </cell>
          <cell r="B196" t="str">
            <v>WS U80/450, PGX32, 1GB/18GB</v>
          </cell>
          <cell r="C196">
            <v>15393</v>
          </cell>
          <cell r="D196" t="str">
            <v>H</v>
          </cell>
        </row>
        <row r="197">
          <cell r="A197" t="str">
            <v>A27-ULD1-9V-1024AV</v>
          </cell>
          <cell r="B197" t="str">
            <v>WS U80/450,IFB,1GB,36GB</v>
          </cell>
          <cell r="C197">
            <v>19313</v>
          </cell>
          <cell r="D197" t="str">
            <v>H</v>
          </cell>
        </row>
        <row r="198">
          <cell r="A198" t="str">
            <v>A27-ULD1-9Z-1024AV</v>
          </cell>
          <cell r="B198" t="str">
            <v>WS U80/450,cAFB,1GB,36GB</v>
          </cell>
          <cell r="C198">
            <v>17493</v>
          </cell>
          <cell r="D198" t="str">
            <v>H</v>
          </cell>
        </row>
        <row r="199">
          <cell r="A199" t="str">
            <v>A27-ULD2-9T-1024AQ</v>
          </cell>
          <cell r="B199" t="str">
            <v>WS U80/2x450, PGX32, 1GB/18GB</v>
          </cell>
          <cell r="C199">
            <v>20993</v>
          </cell>
          <cell r="D199" t="str">
            <v>H</v>
          </cell>
        </row>
        <row r="200">
          <cell r="A200" t="str">
            <v>A27-ULD2-9V-1024AV</v>
          </cell>
          <cell r="B200" t="str">
            <v>WS U80/2X450,IFB,1GB,36GB</v>
          </cell>
          <cell r="C200">
            <v>24913</v>
          </cell>
          <cell r="D200" t="str">
            <v>H</v>
          </cell>
        </row>
        <row r="201">
          <cell r="A201" t="str">
            <v>A27-ULD2-9V-2048EL</v>
          </cell>
          <cell r="B201" t="str">
            <v>WS U80/2X450,IFB,2GB,72GB,D,F</v>
          </cell>
          <cell r="C201">
            <v>33593</v>
          </cell>
          <cell r="D201" t="str">
            <v>H</v>
          </cell>
        </row>
        <row r="202">
          <cell r="A202" t="str">
            <v>A27-ULD2-9Z-1024AV</v>
          </cell>
          <cell r="B202" t="str">
            <v>WS U80/2X450,cAFB,1GB,36GB</v>
          </cell>
          <cell r="C202">
            <v>23093</v>
          </cell>
          <cell r="D202" t="str">
            <v>H</v>
          </cell>
        </row>
        <row r="203">
          <cell r="A203" t="str">
            <v>A27-ULD4-9T-1024AQ</v>
          </cell>
          <cell r="B203" t="str">
            <v>WS U80/4x450, PGX32, 1GB/18GB</v>
          </cell>
          <cell r="C203">
            <v>27993</v>
          </cell>
          <cell r="D203" t="str">
            <v>H</v>
          </cell>
        </row>
        <row r="204">
          <cell r="A204" t="str">
            <v>A27-ULD4-9V-1024AV</v>
          </cell>
          <cell r="B204" t="str">
            <v>WS U80/4X450,IFB,1GB,36GB</v>
          </cell>
          <cell r="C204">
            <v>31913</v>
          </cell>
          <cell r="D204" t="str">
            <v>H</v>
          </cell>
        </row>
        <row r="205">
          <cell r="A205" t="str">
            <v>A27-ULD4-9V-4096EL</v>
          </cell>
          <cell r="B205" t="str">
            <v>WS U80/4X450,IFB,4GB,72GB,D,F</v>
          </cell>
          <cell r="C205">
            <v>54593</v>
          </cell>
          <cell r="D205" t="str">
            <v>H</v>
          </cell>
        </row>
        <row r="206">
          <cell r="A206" t="str">
            <v>A27-ULD4-9Z-1024AV</v>
          </cell>
          <cell r="B206" t="str">
            <v>WS U80/4X450,cAFB,1GB,18GB</v>
          </cell>
          <cell r="C206">
            <v>30093</v>
          </cell>
          <cell r="D206" t="str">
            <v>H</v>
          </cell>
        </row>
        <row r="207">
          <cell r="A207" t="str">
            <v>A28-UNF1-9L-D512JA</v>
          </cell>
          <cell r="B207" t="str">
            <v>SB1K750/8M,FDB2+,512MB/18G POS</v>
          </cell>
          <cell r="C207">
            <v>13993</v>
          </cell>
          <cell r="D207" t="str">
            <v>H</v>
          </cell>
        </row>
        <row r="208">
          <cell r="A208" t="str">
            <v>A28-UNF1-9Z-DESUN6</v>
          </cell>
          <cell r="B208" t="str">
            <v>SB1K750/8M,AFBM6,1GB/18GB esun</v>
          </cell>
          <cell r="C208">
            <v>19593</v>
          </cell>
          <cell r="D208" t="str">
            <v>H</v>
          </cell>
        </row>
        <row r="209">
          <cell r="A209" t="str">
            <v>A28-UNF2-9L-DESUNA</v>
          </cell>
          <cell r="B209" t="str">
            <v>SB1K2x7508M,FDB2+,1GB/36GB esun</v>
          </cell>
          <cell r="C209">
            <v>26593</v>
          </cell>
          <cell r="D209" t="str">
            <v>H</v>
          </cell>
        </row>
        <row r="210">
          <cell r="A210" t="str">
            <v>A28UNF1-9Z-D1024JA</v>
          </cell>
          <cell r="B210" t="str">
            <v>SB1K750/8M,AFBM6,1GB/18G POS</v>
          </cell>
          <cell r="C210">
            <v>20993</v>
          </cell>
          <cell r="D210" t="str">
            <v>H</v>
          </cell>
        </row>
        <row r="211">
          <cell r="A211" t="str">
            <v>A28UNF2-9L-D1024JB</v>
          </cell>
          <cell r="B211" t="str">
            <v>SB1K2x750/8M,FDB2+,1GB/36GB POS</v>
          </cell>
          <cell r="C211">
            <v>27993</v>
          </cell>
          <cell r="D211" t="str">
            <v>H</v>
          </cell>
        </row>
        <row r="212">
          <cell r="A212" t="str">
            <v>A28USF1-9L-D1024JB</v>
          </cell>
          <cell r="B212" t="str">
            <v>SB1K900/8M,FDB2+,1GB/36GB POS</v>
          </cell>
          <cell r="C212">
            <v>27993</v>
          </cell>
          <cell r="D212" t="str">
            <v>H</v>
          </cell>
        </row>
        <row r="213">
          <cell r="A213" t="str">
            <v>A31-TCF2XEXP18-420</v>
          </cell>
          <cell r="B213" t="str">
            <v>TCF420R 18CPU EXPANSION RACK</v>
          </cell>
          <cell r="C213">
            <v>457500</v>
          </cell>
          <cell r="D213" t="str">
            <v>H</v>
          </cell>
        </row>
        <row r="214">
          <cell r="A214" t="str">
            <v>A31-TCF4XBAS16-420</v>
          </cell>
          <cell r="B214" t="str">
            <v>TCF420R 16CPU 396GB BASE RACK</v>
          </cell>
          <cell r="C214">
            <v>405000</v>
          </cell>
          <cell r="D214" t="str">
            <v>H</v>
          </cell>
        </row>
        <row r="215">
          <cell r="A215" t="str">
            <v>A31-TCF4XEXP36-420</v>
          </cell>
          <cell r="B215" t="str">
            <v>TCF420R 36CPU EXPANSION RACK</v>
          </cell>
          <cell r="C215">
            <v>547500</v>
          </cell>
          <cell r="D215" t="str">
            <v>H</v>
          </cell>
        </row>
        <row r="216">
          <cell r="A216" t="str">
            <v>A31-TCF4XSTR16-420</v>
          </cell>
          <cell r="B216" t="str">
            <v>TCF420R 16CPU 792GB STAR RACK</v>
          </cell>
          <cell r="C216">
            <v>502500</v>
          </cell>
          <cell r="D216" t="str">
            <v>H</v>
          </cell>
        </row>
        <row r="217">
          <cell r="A217" t="str">
            <v>A33-AA</v>
          </cell>
          <cell r="B217" t="str">
            <v>E420R Server Base Config</v>
          </cell>
          <cell r="C217">
            <v>10269</v>
          </cell>
          <cell r="D217" t="str">
            <v>H</v>
          </cell>
        </row>
        <row r="218">
          <cell r="A218" t="str">
            <v>A33-BA</v>
          </cell>
          <cell r="B218" t="str">
            <v>E420R Server Base Config</v>
          </cell>
          <cell r="C218">
            <v>10269</v>
          </cell>
          <cell r="D218" t="str">
            <v>H</v>
          </cell>
        </row>
        <row r="219">
          <cell r="A219" t="str">
            <v>A33-SI-ULD2-2GFB1</v>
          </cell>
          <cell r="B219" t="str">
            <v>E420R SI 2x450MHz 2GB 2x18 2PS</v>
          </cell>
          <cell r="C219">
            <v>41993</v>
          </cell>
          <cell r="D219" t="str">
            <v>H</v>
          </cell>
        </row>
        <row r="220">
          <cell r="A220" t="str">
            <v>A33-SI-ULD4-4GGB1</v>
          </cell>
          <cell r="B220" t="str">
            <v>E420 SI 4x450 4G 2x36 2PS</v>
          </cell>
          <cell r="C220">
            <v>67193</v>
          </cell>
          <cell r="D220" t="str">
            <v>H</v>
          </cell>
        </row>
        <row r="221">
          <cell r="A221" t="str">
            <v>A33-ULD1-1GFA1</v>
          </cell>
          <cell r="B221" t="str">
            <v>E420R,450MHz,1GB,18GB,DVD,1PS</v>
          </cell>
          <cell r="C221">
            <v>27034</v>
          </cell>
          <cell r="D221" t="str">
            <v>H</v>
          </cell>
        </row>
        <row r="222">
          <cell r="A222" t="str">
            <v>A33-ULD1-2GFB1</v>
          </cell>
          <cell r="B222" t="str">
            <v>E420R,450MHz,2GB,2x18GB,DVD,1PS</v>
          </cell>
          <cell r="C222">
            <v>34993</v>
          </cell>
          <cell r="D222" t="str">
            <v>H</v>
          </cell>
        </row>
        <row r="223">
          <cell r="A223" t="str">
            <v>A33-ULD2-2GFB1</v>
          </cell>
          <cell r="B223" t="str">
            <v>E420R,2x450MHz,2GB,2x18GB,DVD,2PS</v>
          </cell>
          <cell r="C223">
            <v>41993</v>
          </cell>
          <cell r="D223" t="str">
            <v>H</v>
          </cell>
        </row>
        <row r="224">
          <cell r="A224" t="str">
            <v>A33-ULD2-4GGB1</v>
          </cell>
          <cell r="B224" t="str">
            <v>E420R,2x450MHz,4GB,2x36GB,DVD,2PS</v>
          </cell>
          <cell r="C224">
            <v>54593</v>
          </cell>
          <cell r="D224" t="str">
            <v>H</v>
          </cell>
        </row>
        <row r="225">
          <cell r="A225" t="str">
            <v>A33-ULD4-4GGB1</v>
          </cell>
          <cell r="B225" t="str">
            <v>E420R,4x450MHz,4GB,2x36GB,DVD,2PS</v>
          </cell>
          <cell r="C225">
            <v>67193</v>
          </cell>
          <cell r="D225" t="str">
            <v>H</v>
          </cell>
        </row>
        <row r="226">
          <cell r="A226" t="str">
            <v>A34-AA</v>
          </cell>
          <cell r="B226" t="str">
            <v>E220R Server Base Config</v>
          </cell>
          <cell r="C226">
            <v>4991</v>
          </cell>
          <cell r="D226" t="str">
            <v>H</v>
          </cell>
        </row>
        <row r="227">
          <cell r="A227" t="str">
            <v>A34-BA</v>
          </cell>
          <cell r="B227" t="str">
            <v>E220R Server Base Config</v>
          </cell>
          <cell r="C227">
            <v>4991</v>
          </cell>
          <cell r="D227" t="str">
            <v>H</v>
          </cell>
        </row>
        <row r="228">
          <cell r="A228" t="str">
            <v>A34-SI-ULD2-2GGB1</v>
          </cell>
          <cell r="B228" t="str">
            <v>E220 SI 2x450 2G 2x36 2PS</v>
          </cell>
          <cell r="C228">
            <v>34223</v>
          </cell>
          <cell r="D228" t="str">
            <v>H</v>
          </cell>
        </row>
        <row r="229">
          <cell r="A229" t="str">
            <v>A34-UGD1-256MFA1</v>
          </cell>
          <cell r="B229" t="str">
            <v>E220R,360MHz,256MB,18GB-10K,1PS</v>
          </cell>
          <cell r="C229">
            <v>6993</v>
          </cell>
          <cell r="D229" t="str">
            <v>H</v>
          </cell>
        </row>
        <row r="230">
          <cell r="A230" t="str">
            <v>A34-ULD1-1GGB1</v>
          </cell>
          <cell r="B230" t="str">
            <v>E220R,450MHz,1GB,2x36GB,DVD,1PS</v>
          </cell>
          <cell r="C230">
            <v>20223</v>
          </cell>
          <cell r="D230" t="str">
            <v>H</v>
          </cell>
        </row>
        <row r="231">
          <cell r="A231" t="str">
            <v>A34-ULD1-512MFA1</v>
          </cell>
          <cell r="B231" t="str">
            <v>E220R,450MHz,512MB,18GB 10K,DVD,1PS</v>
          </cell>
          <cell r="C231">
            <v>13993</v>
          </cell>
          <cell r="D231" t="str">
            <v>H</v>
          </cell>
        </row>
        <row r="232">
          <cell r="A232" t="str">
            <v>A34-ULD2-2GGB1</v>
          </cell>
          <cell r="B232" t="str">
            <v>E220R,2X450MHz,2GB,2x36GB,DVD,2PS</v>
          </cell>
          <cell r="C232">
            <v>34223</v>
          </cell>
          <cell r="D232" t="str">
            <v>H</v>
          </cell>
        </row>
        <row r="233">
          <cell r="A233" t="str">
            <v>A35-WRF1-1GQA1</v>
          </cell>
          <cell r="B233" t="str">
            <v>SF280R/1x750MHz/1GB/1x36GB/DVD</v>
          </cell>
          <cell r="C233">
            <v>22393</v>
          </cell>
          <cell r="D233" t="str">
            <v>H</v>
          </cell>
        </row>
        <row r="234">
          <cell r="A234" t="str">
            <v>A35-WRF1-2GQB1</v>
          </cell>
          <cell r="B234" t="str">
            <v>280R/1x750MHz/2GB/2x36GB/DVD</v>
          </cell>
          <cell r="C234">
            <v>32193</v>
          </cell>
          <cell r="D234" t="str">
            <v>H</v>
          </cell>
        </row>
        <row r="235">
          <cell r="A235" t="str">
            <v>A35-WRF1-512PA1</v>
          </cell>
          <cell r="B235" t="str">
            <v>280R/1x750MHz/512MB/1x18GB/DVD</v>
          </cell>
          <cell r="C235">
            <v>13993</v>
          </cell>
          <cell r="D235" t="str">
            <v>H</v>
          </cell>
        </row>
        <row r="236">
          <cell r="A236" t="str">
            <v>A35-WRF2-4GQB1</v>
          </cell>
          <cell r="B236" t="str">
            <v>280R/2x750MHz/4GB/2x36GB/DVD</v>
          </cell>
          <cell r="C236">
            <v>58793</v>
          </cell>
          <cell r="D236" t="str">
            <v>H</v>
          </cell>
        </row>
        <row r="237">
          <cell r="A237" t="str">
            <v>A35-WRF2-8GQB1</v>
          </cell>
          <cell r="B237" t="str">
            <v>280R/2x750MHz/8GB/2x36GB/DVD</v>
          </cell>
          <cell r="C237">
            <v>100793</v>
          </cell>
          <cell r="D237" t="str">
            <v>H</v>
          </cell>
        </row>
        <row r="238">
          <cell r="A238" t="str">
            <v>A36UQE1Z9A-D256DF</v>
          </cell>
          <cell r="B238" t="str">
            <v>WS SB_100 X3Dlite 256/15GB/DVD</v>
          </cell>
          <cell r="C238">
            <v>3430</v>
          </cell>
          <cell r="D238" t="str">
            <v>H</v>
          </cell>
        </row>
        <row r="239">
          <cell r="A239" t="str">
            <v>A36UQE1Z9A-D512DF</v>
          </cell>
          <cell r="B239" t="str">
            <v>WS SB_100 X3Dlite 512/15GB/DVD</v>
          </cell>
          <cell r="C239">
            <v>4130</v>
          </cell>
          <cell r="D239" t="str">
            <v>H</v>
          </cell>
        </row>
        <row r="240">
          <cell r="A240" t="str">
            <v>A36UQE1Z9U-D128CZ</v>
          </cell>
          <cell r="B240" t="str">
            <v>WS SB_100 PGX64Dlite 128/15GB/CD-ROM</v>
          </cell>
          <cell r="C240">
            <v>1610</v>
          </cell>
          <cell r="D240" t="str">
            <v>H</v>
          </cell>
        </row>
        <row r="241">
          <cell r="A241" t="str">
            <v>A36UQE1Z9U-D256CZ</v>
          </cell>
          <cell r="B241" t="str">
            <v>WS SB_100 PGX64Dlite 256/15GB/CD-ROM</v>
          </cell>
          <cell r="C241">
            <v>2030</v>
          </cell>
          <cell r="D241" t="str">
            <v>H</v>
          </cell>
        </row>
        <row r="242">
          <cell r="A242" t="str">
            <v>A5000-NT4-B</v>
          </cell>
          <cell r="B242" t="str">
            <v>NT SW KIT FOR A5000</v>
          </cell>
          <cell r="C242">
            <v>0</v>
          </cell>
          <cell r="D242" t="str">
            <v>D</v>
          </cell>
        </row>
        <row r="243">
          <cell r="A243" t="str">
            <v>ANSB9-080-99Y9</v>
          </cell>
          <cell r="B243" t="str">
            <v>Solaris 8 AB CD Set</v>
          </cell>
          <cell r="C243">
            <v>65</v>
          </cell>
          <cell r="D243" t="str">
            <v>A</v>
          </cell>
        </row>
        <row r="244">
          <cell r="A244" t="str">
            <v>AP09S-230-SAM9</v>
          </cell>
          <cell r="B244" t="str">
            <v>E10000 AP SW 2.3, CD Release</v>
          </cell>
          <cell r="C244">
            <v>0</v>
          </cell>
          <cell r="D244" t="str">
            <v>D</v>
          </cell>
        </row>
        <row r="245">
          <cell r="A245" t="str">
            <v>AP09S-231-SAM9</v>
          </cell>
          <cell r="B245" t="str">
            <v>E10000 AP SW 2.3.1, CD Release</v>
          </cell>
          <cell r="C245">
            <v>0</v>
          </cell>
          <cell r="D245" t="str">
            <v>D</v>
          </cell>
        </row>
        <row r="246">
          <cell r="A246" t="str">
            <v>ARRAYNT-6221-B</v>
          </cell>
          <cell r="B246" t="str">
            <v>NT RAID MGR SW KIT A1000/A3X00</v>
          </cell>
          <cell r="C246">
            <v>0</v>
          </cell>
          <cell r="D246" t="str">
            <v>D</v>
          </cell>
        </row>
        <row r="247">
          <cell r="A247" t="str">
            <v>ASMC9-300-E92S</v>
          </cell>
          <cell r="B247" t="str">
            <v>SUNMC 3.0(100 ENT. NODE) ASM</v>
          </cell>
          <cell r="C247">
            <v>140000</v>
          </cell>
          <cell r="D247" t="str">
            <v>B</v>
          </cell>
        </row>
        <row r="248">
          <cell r="A248" t="str">
            <v>ASMC9-300-E9US</v>
          </cell>
          <cell r="B248" t="str">
            <v>SUNMC 3.0(100 ENT. NODE) ASM UPGR</v>
          </cell>
          <cell r="C248">
            <v>35000</v>
          </cell>
          <cell r="D248" t="str">
            <v>B</v>
          </cell>
        </row>
        <row r="249">
          <cell r="A249" t="str">
            <v>ASME9-300-D92S</v>
          </cell>
          <cell r="B249" t="str">
            <v>SUNMC 3.0(250 DESKTP NODE) ASM</v>
          </cell>
          <cell r="C249">
            <v>35000</v>
          </cell>
          <cell r="D249" t="str">
            <v>B</v>
          </cell>
        </row>
        <row r="250">
          <cell r="A250" t="str">
            <v>ASME9-300-D9US</v>
          </cell>
          <cell r="B250" t="str">
            <v>SUNMC 3.0(250 DESKTP NODE) ASM UPGR</v>
          </cell>
          <cell r="C250">
            <v>8750</v>
          </cell>
          <cell r="D250" t="str">
            <v>B</v>
          </cell>
        </row>
        <row r="251">
          <cell r="A251" t="str">
            <v>ASME9-300-W92S</v>
          </cell>
          <cell r="B251" t="str">
            <v>SUNMC 3.0(250 WGS NODE) ASM</v>
          </cell>
          <cell r="C251">
            <v>175000</v>
          </cell>
          <cell r="D251" t="str">
            <v>B</v>
          </cell>
        </row>
        <row r="252">
          <cell r="A252" t="str">
            <v>ASME9-300-W9US</v>
          </cell>
          <cell r="B252" t="str">
            <v>SUNMC 3.0(250 WGS NODE) ASM UPGR</v>
          </cell>
          <cell r="C252">
            <v>43750</v>
          </cell>
          <cell r="D252" t="str">
            <v>B</v>
          </cell>
        </row>
        <row r="253">
          <cell r="A253" t="str">
            <v>ASMG9-300-D92S</v>
          </cell>
          <cell r="B253" t="str">
            <v>SUNMC 3.0(1000 DESKTP NODE) ASM</v>
          </cell>
          <cell r="C253">
            <v>70000</v>
          </cell>
          <cell r="D253" t="str">
            <v>B</v>
          </cell>
        </row>
        <row r="254">
          <cell r="A254" t="str">
            <v>ASMG9-300-D9US</v>
          </cell>
          <cell r="B254" t="str">
            <v>SUNMC 3.0(1000 DESKTP NODE) ASM UPGR</v>
          </cell>
          <cell r="C254">
            <v>17500</v>
          </cell>
          <cell r="D254" t="str">
            <v>B</v>
          </cell>
        </row>
        <row r="255">
          <cell r="A255" t="str">
            <v>ASML9-300-S92S</v>
          </cell>
          <cell r="B255" t="str">
            <v>SUNMC 3.0(50 DTACNTR NODE) ASM</v>
          </cell>
          <cell r="C255">
            <v>210000</v>
          </cell>
          <cell r="D255" t="str">
            <v>B</v>
          </cell>
        </row>
        <row r="256">
          <cell r="A256" t="str">
            <v>ASML9-300-S9US</v>
          </cell>
          <cell r="B256" t="str">
            <v>SUNMC 3.0(50 DTACNTR NODE) ASM UPGR</v>
          </cell>
          <cell r="C256">
            <v>52500</v>
          </cell>
          <cell r="D256" t="str">
            <v>B</v>
          </cell>
        </row>
        <row r="257">
          <cell r="A257" t="str">
            <v>ASML9-300-W92S</v>
          </cell>
          <cell r="B257" t="str">
            <v xml:space="preserve">SUNMC 3.0(50 WGS NODE) ASM </v>
          </cell>
          <cell r="C257">
            <v>52500</v>
          </cell>
          <cell r="D257" t="str">
            <v>B</v>
          </cell>
        </row>
        <row r="258">
          <cell r="A258" t="str">
            <v>ASML9-300-W9US</v>
          </cell>
          <cell r="B258" t="str">
            <v>SUNMC 3.0(50 WGS NODE) ASM UPGR</v>
          </cell>
          <cell r="C258">
            <v>13125</v>
          </cell>
          <cell r="D258" t="str">
            <v>B</v>
          </cell>
        </row>
        <row r="259">
          <cell r="A259" t="str">
            <v>ASMV9-300-S92S</v>
          </cell>
          <cell r="B259" t="str">
            <v>SUNMC 3.0(5 DTACNTR NODE) ASM</v>
          </cell>
          <cell r="C259">
            <v>35000</v>
          </cell>
          <cell r="D259" t="str">
            <v>B</v>
          </cell>
        </row>
        <row r="260">
          <cell r="A260" t="str">
            <v>ASMV9-300-S9US</v>
          </cell>
          <cell r="B260" t="str">
            <v>SUNMC 3.0(5 DTACNTR NODE) ASM UPGR</v>
          </cell>
          <cell r="C260">
            <v>8750</v>
          </cell>
          <cell r="D260" t="str">
            <v>B</v>
          </cell>
        </row>
        <row r="261">
          <cell r="A261" t="str">
            <v>ASMX9-300-E92S</v>
          </cell>
          <cell r="B261" t="str">
            <v>SUNMC 3.0(10 ENT. NODE) ASM</v>
          </cell>
          <cell r="C261">
            <v>28000</v>
          </cell>
          <cell r="D261" t="str">
            <v>B</v>
          </cell>
        </row>
        <row r="262">
          <cell r="A262" t="str">
            <v>ASMX9-300-E9US</v>
          </cell>
          <cell r="B262" t="str">
            <v>SUNMC 3.0(10 ENT. NODE) ASM UPGR</v>
          </cell>
          <cell r="C262">
            <v>7000</v>
          </cell>
          <cell r="D262" t="str">
            <v>B</v>
          </cell>
        </row>
        <row r="263">
          <cell r="A263" t="str">
            <v>ASMX9-300-S92S</v>
          </cell>
          <cell r="B263" t="str">
            <v xml:space="preserve">SUNMC 3.0(20 DTACNTR NODE) ASM </v>
          </cell>
          <cell r="C263">
            <v>112000</v>
          </cell>
          <cell r="D263" t="str">
            <v>B</v>
          </cell>
        </row>
        <row r="264">
          <cell r="A264" t="str">
            <v>ASMX9-300-S9US</v>
          </cell>
          <cell r="B264" t="str">
            <v>SUNMC 3.0(20 DTACNTR NODE) ASM UPGR</v>
          </cell>
          <cell r="C264">
            <v>28000</v>
          </cell>
          <cell r="D264" t="str">
            <v>B</v>
          </cell>
        </row>
        <row r="265">
          <cell r="A265" t="str">
            <v>ASMX9-300-W92S</v>
          </cell>
          <cell r="B265" t="str">
            <v>SUNMC 3.0(10 WGS NODE) ASM</v>
          </cell>
          <cell r="C265">
            <v>14000</v>
          </cell>
          <cell r="D265" t="str">
            <v>B</v>
          </cell>
        </row>
        <row r="266">
          <cell r="A266" t="str">
            <v>ASMX9-300-W9US</v>
          </cell>
          <cell r="B266" t="str">
            <v>SUNMC 3.0(10 WGS NODE) ASM UPGR</v>
          </cell>
          <cell r="C266">
            <v>3500</v>
          </cell>
          <cell r="D266" t="str">
            <v>B</v>
          </cell>
        </row>
        <row r="267">
          <cell r="A267" t="str">
            <v>ASMY9-300-D92S</v>
          </cell>
          <cell r="B267" t="str">
            <v>SUNMC 3.0(25 DESKTP NODE) ASM</v>
          </cell>
          <cell r="C267">
            <v>5250</v>
          </cell>
          <cell r="D267" t="str">
            <v>B</v>
          </cell>
        </row>
        <row r="268">
          <cell r="A268" t="str">
            <v>ASMY9-300-D9US</v>
          </cell>
          <cell r="B268" t="str">
            <v>SUNMC 3.0(25 DESKTP NODE) ASM UPGR</v>
          </cell>
          <cell r="C268">
            <v>1313</v>
          </cell>
          <cell r="D268" t="str">
            <v>B</v>
          </cell>
        </row>
        <row r="269">
          <cell r="A269" t="str">
            <v>ASMY9-300-E92S</v>
          </cell>
          <cell r="B269" t="str">
            <v>SUNMC 3.0(25 ENT. NODE) ASM</v>
          </cell>
          <cell r="C269">
            <v>52500</v>
          </cell>
          <cell r="D269" t="str">
            <v>B</v>
          </cell>
        </row>
        <row r="270">
          <cell r="A270" t="str">
            <v>ASMY9-300-E9US</v>
          </cell>
          <cell r="B270" t="str">
            <v>SUNMC 3.0(25 ENT. NODE) ASM UPGR</v>
          </cell>
          <cell r="C270">
            <v>13125</v>
          </cell>
          <cell r="D270" t="str">
            <v>B</v>
          </cell>
        </row>
        <row r="271">
          <cell r="A271" t="str">
            <v>AUT-2.1-D</v>
          </cell>
          <cell r="B271" t="str">
            <v>AUTOCLIENT 2.1, DOC</v>
          </cell>
          <cell r="C271">
            <v>195</v>
          </cell>
          <cell r="D271" t="str">
            <v>D</v>
          </cell>
        </row>
        <row r="272">
          <cell r="A272" t="str">
            <v>AUT-2.1-L10</v>
          </cell>
          <cell r="B272" t="str">
            <v>AUTOCLIENT 2.1, 10LIC</v>
          </cell>
          <cell r="C272">
            <v>3416</v>
          </cell>
          <cell r="D272" t="str">
            <v>B</v>
          </cell>
        </row>
        <row r="273">
          <cell r="A273" t="str">
            <v>AUT-2.1-L100</v>
          </cell>
          <cell r="B273" t="str">
            <v>AUTOCLIENT 2.1, 100LIC</v>
          </cell>
          <cell r="C273">
            <v>21875</v>
          </cell>
          <cell r="D273" t="str">
            <v>B</v>
          </cell>
        </row>
        <row r="274">
          <cell r="A274" t="str">
            <v>AUT-2.1-P</v>
          </cell>
          <cell r="B274" t="str">
            <v>AUTOCLIENT 2.1, CD DOC LI</v>
          </cell>
          <cell r="C274">
            <v>7840</v>
          </cell>
          <cell r="D274" t="str">
            <v>B</v>
          </cell>
        </row>
        <row r="275">
          <cell r="A275" t="str">
            <v>AUT-SVR-2.1-L</v>
          </cell>
          <cell r="B275" t="str">
            <v>AUTOCLIENT 2.1 SV, LIC</v>
          </cell>
          <cell r="C275">
            <v>4179</v>
          </cell>
          <cell r="D275" t="str">
            <v>B</v>
          </cell>
        </row>
        <row r="276">
          <cell r="A276" t="str">
            <v>BAE-100-00</v>
          </cell>
          <cell r="B276" t="str">
            <v>Sun Ray 1/No Country Kit</v>
          </cell>
          <cell r="C276">
            <v>699</v>
          </cell>
          <cell r="D276" t="str">
            <v>H</v>
          </cell>
        </row>
        <row r="277">
          <cell r="A277" t="str">
            <v>BAE-200-00</v>
          </cell>
          <cell r="B277" t="str">
            <v>Sun Ray 100, keybdles</v>
          </cell>
          <cell r="C277">
            <v>909</v>
          </cell>
          <cell r="D277" t="str">
            <v>H</v>
          </cell>
        </row>
        <row r="278">
          <cell r="A278" t="str">
            <v>BAE-300-00</v>
          </cell>
          <cell r="B278" t="str">
            <v>Sun Ray 150, keybdless</v>
          </cell>
          <cell r="C278">
            <v>1959</v>
          </cell>
          <cell r="D278" t="str">
            <v>H</v>
          </cell>
        </row>
        <row r="279">
          <cell r="A279" t="str">
            <v>BCB9S-200-9999</v>
          </cell>
          <cell r="B279" t="str">
            <v>SNDR 2.0 and Ⅱ 2.0 Media Kits</v>
          </cell>
          <cell r="C279">
            <v>140</v>
          </cell>
          <cell r="D279" t="str">
            <v>D</v>
          </cell>
        </row>
        <row r="280">
          <cell r="A280" t="str">
            <v>BCB9S-999-D999</v>
          </cell>
          <cell r="B280" t="str">
            <v>SNDR 2.0 and Ⅱ 2.0 Tier 2 Lic</v>
          </cell>
          <cell r="C280">
            <v>26180</v>
          </cell>
          <cell r="D280" t="str">
            <v>B</v>
          </cell>
        </row>
        <row r="281">
          <cell r="A281" t="str">
            <v>BCB9S-999-E999</v>
          </cell>
          <cell r="B281" t="str">
            <v>SNDR 2.0 and Ⅱ 2.0 Tier 3 Lic</v>
          </cell>
          <cell r="C281">
            <v>53900</v>
          </cell>
          <cell r="D281" t="str">
            <v>B</v>
          </cell>
        </row>
        <row r="282">
          <cell r="A282" t="str">
            <v>BCB9S-999-S999</v>
          </cell>
          <cell r="B282" t="str">
            <v>SNDR 2.0 and Ⅱ 2.0 Tier 4 Lic</v>
          </cell>
          <cell r="C282">
            <v>110880</v>
          </cell>
          <cell r="D282" t="str">
            <v>B</v>
          </cell>
        </row>
        <row r="283">
          <cell r="A283" t="str">
            <v>BCB9S-999-W999</v>
          </cell>
          <cell r="B283" t="str">
            <v>SNDR 2.0 and Ⅱ 2.0 Tier 1 Lic</v>
          </cell>
          <cell r="C283">
            <v>13860</v>
          </cell>
          <cell r="D283" t="str">
            <v>B</v>
          </cell>
        </row>
        <row r="284">
          <cell r="A284" t="str">
            <v>C1018A</v>
          </cell>
          <cell r="B284" t="str">
            <v>CTO-SBUS SFE FWSCSI ADAPTER</v>
          </cell>
          <cell r="C284">
            <v>1424</v>
          </cell>
          <cell r="D284" t="str">
            <v>A</v>
          </cell>
        </row>
        <row r="285">
          <cell r="A285" t="str">
            <v>C1030A</v>
          </cell>
          <cell r="B285" t="str">
            <v>CTO-SBUS PCMCIA INTERFACE</v>
          </cell>
          <cell r="C285">
            <v>384</v>
          </cell>
          <cell r="D285" t="str">
            <v>A</v>
          </cell>
        </row>
        <row r="286">
          <cell r="A286" t="str">
            <v>C1032A</v>
          </cell>
          <cell r="B286" t="str">
            <v>CTO-INT PCI 10/100BASET NIC</v>
          </cell>
          <cell r="C286">
            <v>1294</v>
          </cell>
          <cell r="D286" t="str">
            <v>A</v>
          </cell>
        </row>
        <row r="287">
          <cell r="A287" t="str">
            <v>C1033A</v>
          </cell>
          <cell r="B287" t="str">
            <v>CTO-PCI FAST ETHERNET ADAPT</v>
          </cell>
          <cell r="C287">
            <v>904</v>
          </cell>
          <cell r="D287" t="str">
            <v>A</v>
          </cell>
        </row>
        <row r="288">
          <cell r="A288" t="str">
            <v>C1049A</v>
          </cell>
          <cell r="B288" t="str">
            <v>CTO-QUAD FASTETHERNET W/SW</v>
          </cell>
          <cell r="C288">
            <v>2594</v>
          </cell>
          <cell r="D288" t="str">
            <v>A</v>
          </cell>
        </row>
        <row r="289">
          <cell r="A289" t="str">
            <v>C1053A</v>
          </cell>
          <cell r="B289" t="str">
            <v>CTO-SBUS FSBE/FAST SCSI BUFFER</v>
          </cell>
          <cell r="C289">
            <v>1424</v>
          </cell>
          <cell r="D289" t="str">
            <v>A</v>
          </cell>
        </row>
        <row r="290">
          <cell r="A290" t="str">
            <v>C1059A</v>
          </cell>
          <cell r="B290" t="str">
            <v>CTO-SBUS FAST ETHERNET W/SW</v>
          </cell>
          <cell r="C290">
            <v>1034</v>
          </cell>
          <cell r="D290" t="str">
            <v>A</v>
          </cell>
        </row>
        <row r="291">
          <cell r="A291" t="str">
            <v>C1063A</v>
          </cell>
          <cell r="B291" t="str">
            <v>CTO SBUS F/W SWIS/S ADAPTER</v>
          </cell>
          <cell r="C291">
            <v>1554</v>
          </cell>
          <cell r="D291" t="str">
            <v>A</v>
          </cell>
        </row>
        <row r="292">
          <cell r="A292" t="str">
            <v>C1065A</v>
          </cell>
          <cell r="B292" t="str">
            <v>CTO ULTRA DWIS/S HOST ADAPTER</v>
          </cell>
          <cell r="C292">
            <v>1684</v>
          </cell>
          <cell r="D292" t="str">
            <v>A</v>
          </cell>
        </row>
        <row r="293">
          <cell r="A293" t="str">
            <v>C1140A</v>
          </cell>
          <cell r="B293" t="str">
            <v>SUN GIGABITETHERNET/S 2.0</v>
          </cell>
          <cell r="C293">
            <v>2984</v>
          </cell>
          <cell r="D293" t="str">
            <v>A</v>
          </cell>
        </row>
        <row r="294">
          <cell r="A294" t="str">
            <v>C1141A</v>
          </cell>
          <cell r="B294" t="str">
            <v>SUN GIGABITETHERNET/P 2.0</v>
          </cell>
          <cell r="C294">
            <v>2724</v>
          </cell>
          <cell r="D294" t="str">
            <v>A</v>
          </cell>
        </row>
        <row r="295">
          <cell r="A295" t="str">
            <v>C1147A</v>
          </cell>
          <cell r="B295" t="str">
            <v>OPT SBUS SUNATM155/MFIBER S/SW</v>
          </cell>
          <cell r="C295">
            <v>1684</v>
          </cell>
          <cell r="D295" t="str">
            <v>A</v>
          </cell>
        </row>
        <row r="296">
          <cell r="A296" t="str">
            <v>C1148A</v>
          </cell>
          <cell r="B296" t="str">
            <v>OPT SBUS SUNATM155/UTP5 W/SW</v>
          </cell>
          <cell r="C296">
            <v>1294</v>
          </cell>
          <cell r="D296" t="str">
            <v>A</v>
          </cell>
        </row>
        <row r="297">
          <cell r="A297" t="str">
            <v>C1149A</v>
          </cell>
          <cell r="B297" t="str">
            <v>OPT SBUS SUNATM622/MFIBER W/SW</v>
          </cell>
          <cell r="C297">
            <v>6494</v>
          </cell>
          <cell r="D297" t="str">
            <v>A</v>
          </cell>
        </row>
        <row r="298">
          <cell r="A298" t="str">
            <v>C1157A</v>
          </cell>
          <cell r="B298" t="str">
            <v>OPT PCI SUNATM/P-155MMF W/SW</v>
          </cell>
          <cell r="C298">
            <v>1424</v>
          </cell>
          <cell r="D298" t="str">
            <v>A</v>
          </cell>
        </row>
        <row r="299">
          <cell r="A299" t="str">
            <v>C1158A</v>
          </cell>
          <cell r="B299" t="str">
            <v>OPT PCI SUNATM/P-155UTP W/SW</v>
          </cell>
          <cell r="C299">
            <v>1164</v>
          </cell>
          <cell r="D299" t="str">
            <v>A</v>
          </cell>
        </row>
        <row r="300">
          <cell r="A300" t="str">
            <v>C1159A</v>
          </cell>
          <cell r="B300" t="str">
            <v>OPT PCI SUNATM/P-622MMF W/SW</v>
          </cell>
          <cell r="C300">
            <v>5194</v>
          </cell>
          <cell r="D300" t="str">
            <v>A</v>
          </cell>
        </row>
        <row r="301">
          <cell r="A301" t="str">
            <v>C2069A</v>
          </cell>
          <cell r="B301" t="str">
            <v>GigabitEthernet + FC-AL Combo</v>
          </cell>
          <cell r="C301">
            <v>4493</v>
          </cell>
          <cell r="D301" t="str">
            <v>A</v>
          </cell>
        </row>
        <row r="302">
          <cell r="A302" t="str">
            <v>C2144A</v>
          </cell>
          <cell r="B302" t="str">
            <v>OPT SBUS CARD TRI/S INCL. SW</v>
          </cell>
          <cell r="C302">
            <v>1755</v>
          </cell>
          <cell r="D302" t="str">
            <v>A</v>
          </cell>
        </row>
        <row r="303">
          <cell r="A303" t="str">
            <v>C2154A</v>
          </cell>
          <cell r="B303" t="str">
            <v>OPT INT SUNTRI/P 5.0</v>
          </cell>
          <cell r="C303">
            <v>1554</v>
          </cell>
          <cell r="D303" t="str">
            <v>A</v>
          </cell>
        </row>
        <row r="304">
          <cell r="A304" t="str">
            <v>C2156A</v>
          </cell>
          <cell r="B304" t="str">
            <v>OPT SUNSAI/P 3.0</v>
          </cell>
          <cell r="C304">
            <v>1294</v>
          </cell>
          <cell r="D304" t="str">
            <v>A</v>
          </cell>
        </row>
        <row r="305">
          <cell r="A305" t="str">
            <v>C2602A</v>
          </cell>
          <cell r="B305" t="str">
            <v>CTO CPU/MEM BD FOR EXX00</v>
          </cell>
          <cell r="C305">
            <v>13500</v>
          </cell>
          <cell r="D305" t="str">
            <v>A</v>
          </cell>
        </row>
        <row r="306">
          <cell r="A306" t="str">
            <v>C2761A</v>
          </cell>
          <cell r="B306" t="str">
            <v>E10000 SYSTEM BOARD (EMPTY)</v>
          </cell>
          <cell r="C306">
            <v>96000</v>
          </cell>
          <cell r="D306" t="str">
            <v>A</v>
          </cell>
        </row>
        <row r="307">
          <cell r="A307" t="str">
            <v>C2861A</v>
          </cell>
          <cell r="B307" t="str">
            <v>E10K Power Express Board</v>
          </cell>
          <cell r="C307">
            <v>274472</v>
          </cell>
          <cell r="D307" t="str">
            <v>A</v>
          </cell>
        </row>
        <row r="308">
          <cell r="A308" t="str">
            <v>C2862A</v>
          </cell>
          <cell r="B308" t="str">
            <v>SUN Turbo DR  SYSTEM BOARD</v>
          </cell>
          <cell r="C308">
            <v>164800</v>
          </cell>
          <cell r="D308" t="str">
            <v>A</v>
          </cell>
        </row>
        <row r="309">
          <cell r="A309" t="str">
            <v>C2863A</v>
          </cell>
          <cell r="B309" t="str">
            <v>E10K Power Express Board</v>
          </cell>
          <cell r="C309">
            <v>301000</v>
          </cell>
          <cell r="D309" t="str">
            <v>A</v>
          </cell>
        </row>
        <row r="310">
          <cell r="A310" t="str">
            <v>C32-9.1-L1</v>
          </cell>
          <cell r="B310" t="str">
            <v>SUNLINK CG3270 9.1, LIC</v>
          </cell>
          <cell r="C310">
            <v>813</v>
          </cell>
          <cell r="D310" t="str">
            <v>B</v>
          </cell>
        </row>
        <row r="311">
          <cell r="A311" t="str">
            <v>C32-9.1-L8</v>
          </cell>
          <cell r="B311" t="str">
            <v>SUNLINK CG3270 9.1, 8LIC</v>
          </cell>
          <cell r="C311">
            <v>5129</v>
          </cell>
          <cell r="D311" t="str">
            <v>B</v>
          </cell>
        </row>
        <row r="312">
          <cell r="A312" t="str">
            <v>C3664A</v>
          </cell>
          <cell r="B312" t="str">
            <v>CTO-ELITE3D M3 W/CBL</v>
          </cell>
          <cell r="C312">
            <v>2594</v>
          </cell>
          <cell r="D312" t="str">
            <v>H</v>
          </cell>
        </row>
        <row r="313">
          <cell r="A313" t="str">
            <v>C3665A</v>
          </cell>
          <cell r="B313" t="str">
            <v>CTO-ELITE3D M6 VERTICAL W/CBL</v>
          </cell>
          <cell r="C313">
            <v>3894</v>
          </cell>
          <cell r="D313" t="str">
            <v>H</v>
          </cell>
        </row>
        <row r="314">
          <cell r="A314" t="str">
            <v>C3667A</v>
          </cell>
          <cell r="B314" t="str">
            <v>ELITE3D M6 HORIZ. W/CBL</v>
          </cell>
          <cell r="C314">
            <v>3894</v>
          </cell>
          <cell r="D314" t="str">
            <v>H</v>
          </cell>
        </row>
        <row r="315">
          <cell r="A315" t="str">
            <v>C3668A</v>
          </cell>
          <cell r="B315" t="str">
            <v>PGX32 CARD W/VIDEO ADAPTOR</v>
          </cell>
          <cell r="C315">
            <v>398</v>
          </cell>
          <cell r="D315" t="str">
            <v>H</v>
          </cell>
        </row>
        <row r="316">
          <cell r="A316" t="str">
            <v>C3670A</v>
          </cell>
          <cell r="B316" t="str">
            <v>CTO-CREATR3D SERIES 3,VERTICAL</v>
          </cell>
          <cell r="C316">
            <v>1034</v>
          </cell>
          <cell r="D316" t="str">
            <v>H</v>
          </cell>
        </row>
        <row r="317">
          <cell r="A317" t="str">
            <v>C3678A</v>
          </cell>
          <cell r="B317" t="str">
            <v>Expert3D, GRAPHICS ACCEL, PCI</v>
          </cell>
          <cell r="C317">
            <v>4544</v>
          </cell>
          <cell r="D317" t="str">
            <v>H</v>
          </cell>
        </row>
        <row r="318">
          <cell r="A318" t="str">
            <v>C3684A</v>
          </cell>
          <cell r="B318" t="str">
            <v>Expert3D-Lite, GRAPHICS, PCI</v>
          </cell>
          <cell r="C318">
            <v>1294</v>
          </cell>
          <cell r="D318" t="str">
            <v>H</v>
          </cell>
        </row>
        <row r="319">
          <cell r="A319" t="str">
            <v>C3851A</v>
          </cell>
          <cell r="B319" t="str">
            <v>E10000 CTO POWER CORD, (INT'L)</v>
          </cell>
          <cell r="C319">
            <v>0</v>
          </cell>
          <cell r="D319" t="str">
            <v>D</v>
          </cell>
        </row>
        <row r="320">
          <cell r="A320" t="str">
            <v>C3865A</v>
          </cell>
          <cell r="B320" t="str">
            <v>E10000 CTO P-CORD 14FT FOR N.A</v>
          </cell>
          <cell r="C320">
            <v>0</v>
          </cell>
          <cell r="D320" t="str">
            <v>D</v>
          </cell>
        </row>
        <row r="321">
          <cell r="A321" t="str">
            <v>C3875A</v>
          </cell>
          <cell r="B321" t="str">
            <v>E10000 CTO AC INPUT MODULE</v>
          </cell>
          <cell r="C321">
            <v>4800</v>
          </cell>
          <cell r="D321" t="str">
            <v>A</v>
          </cell>
        </row>
        <row r="322">
          <cell r="A322" t="str">
            <v>C5237A</v>
          </cell>
          <cell r="B322" t="str">
            <v>CTO- 18.2GB/10k USCSI Disk Dri</v>
          </cell>
          <cell r="C322">
            <v>2250</v>
          </cell>
          <cell r="D322" t="str">
            <v>H</v>
          </cell>
        </row>
        <row r="323">
          <cell r="A323" t="str">
            <v>C6004A</v>
          </cell>
          <cell r="B323" t="str">
            <v>CTO-INT FLOPPY DRIVE U30</v>
          </cell>
          <cell r="C323">
            <v>175</v>
          </cell>
          <cell r="D323" t="str">
            <v>H</v>
          </cell>
        </row>
        <row r="324">
          <cell r="A324" t="str">
            <v>C6166A</v>
          </cell>
          <cell r="B324" t="str">
            <v>CTO-OPT INT CD 32X FOR U30/U60</v>
          </cell>
          <cell r="C324">
            <v>350</v>
          </cell>
          <cell r="D324" t="str">
            <v>H</v>
          </cell>
        </row>
        <row r="325">
          <cell r="A325" t="str">
            <v>C6167A</v>
          </cell>
          <cell r="B325" t="str">
            <v>CTO-OPT INT CD 32X FOR U2/E2</v>
          </cell>
          <cell r="C325">
            <v>350</v>
          </cell>
          <cell r="D325" t="str">
            <v>H</v>
          </cell>
        </row>
        <row r="326">
          <cell r="A326" t="str">
            <v>C939A</v>
          </cell>
          <cell r="B326" t="str">
            <v>CTO Int SCSI cable, U80</v>
          </cell>
          <cell r="C326">
            <v>20</v>
          </cell>
          <cell r="D326" t="str">
            <v>H</v>
          </cell>
        </row>
        <row r="327">
          <cell r="A327" t="str">
            <v>C9671A</v>
          </cell>
          <cell r="B327" t="str">
            <v>E10000 CTO FAN TRAY</v>
          </cell>
          <cell r="C327">
            <v>2400</v>
          </cell>
          <cell r="D327" t="str">
            <v>A</v>
          </cell>
        </row>
        <row r="328">
          <cell r="A328" t="str">
            <v>C9685A</v>
          </cell>
          <cell r="B328" t="str">
            <v>E10000 CTO POWER SUPPLY</v>
          </cell>
          <cell r="C328">
            <v>4800</v>
          </cell>
          <cell r="D328" t="str">
            <v>A</v>
          </cell>
        </row>
        <row r="329">
          <cell r="A329" t="str">
            <v>C9686A</v>
          </cell>
          <cell r="B329" t="str">
            <v>E10K Dual Grid Hardware</v>
          </cell>
          <cell r="C329">
            <v>33600</v>
          </cell>
          <cell r="D329" t="str">
            <v>A</v>
          </cell>
        </row>
        <row r="330">
          <cell r="A330" t="str">
            <v>CBT-CAREPAQ01</v>
          </cell>
          <cell r="B330" t="str">
            <v>MAINT, CARE PAQ, PREVENTIVE KIT</v>
          </cell>
          <cell r="C330">
            <v>70</v>
          </cell>
          <cell r="D330" t="str">
            <v>D</v>
          </cell>
        </row>
        <row r="331">
          <cell r="A331" t="str">
            <v>CBT-GOLDWRNTY-1</v>
          </cell>
          <cell r="B331" t="str">
            <v>WARRANTY, EXTENDED</v>
          </cell>
          <cell r="C331">
            <v>1995</v>
          </cell>
          <cell r="D331" t="str">
            <v>D</v>
          </cell>
        </row>
        <row r="332">
          <cell r="A332" t="str">
            <v>CBT-PLATWRNTY-1</v>
          </cell>
          <cell r="B332" t="str">
            <v>WARRANTY, PREMIUM SUPPORT</v>
          </cell>
          <cell r="C332">
            <v>2895</v>
          </cell>
          <cell r="D332" t="str">
            <v>D</v>
          </cell>
        </row>
        <row r="333">
          <cell r="A333" t="str">
            <v>CBT-Q36CH8U20U</v>
          </cell>
          <cell r="B333" t="str">
            <v>QUBE 3 - PROF EDITION, USA</v>
          </cell>
          <cell r="C333">
            <v>2099</v>
          </cell>
          <cell r="D333" t="str">
            <v>M</v>
          </cell>
        </row>
        <row r="334">
          <cell r="A334" t="str">
            <v>CBT-Q36302PAU</v>
          </cell>
          <cell r="B334" t="str">
            <v>QUBE 3 - STD EDITION, USA</v>
          </cell>
          <cell r="C334">
            <v>1149</v>
          </cell>
          <cell r="D334" t="str">
            <v>M</v>
          </cell>
        </row>
        <row r="335">
          <cell r="A335" t="str">
            <v>CBT-Q366J4T19U</v>
          </cell>
          <cell r="B335" t="str">
            <v>QUBE 3 - BUS EDITION, USA</v>
          </cell>
          <cell r="C335">
            <v>1499</v>
          </cell>
          <cell r="D335" t="str">
            <v>M</v>
          </cell>
        </row>
        <row r="336">
          <cell r="A336" t="str">
            <v>CBT-Q39302PAU</v>
          </cell>
          <cell r="B336" t="str">
            <v>QUBE 3 - STD EDITION, USA</v>
          </cell>
          <cell r="C336">
            <v>1149</v>
          </cell>
          <cell r="D336" t="str">
            <v>M</v>
          </cell>
        </row>
        <row r="337">
          <cell r="A337" t="str">
            <v>CBT-Q396J4T19U</v>
          </cell>
          <cell r="B337" t="str">
            <v>QUBE 3 - BUS EDITION, USA</v>
          </cell>
          <cell r="C337">
            <v>1499</v>
          </cell>
          <cell r="D337" t="str">
            <v>M</v>
          </cell>
        </row>
        <row r="338">
          <cell r="A338" t="str">
            <v>CBT-R46602HIU</v>
          </cell>
          <cell r="B338" t="str">
            <v>RaQ 4 - 64MB, 10.2GB HDD, USA</v>
          </cell>
          <cell r="C338">
            <v>1499</v>
          </cell>
          <cell r="D338" t="str">
            <v>M</v>
          </cell>
        </row>
        <row r="339">
          <cell r="A339" t="str">
            <v>CBT-R46CJ4GIU</v>
          </cell>
          <cell r="B339" t="str">
            <v>RaQ 4i - 128MB, 20.4GB HDD, USA</v>
          </cell>
          <cell r="C339">
            <v>2499</v>
          </cell>
          <cell r="D339" t="str">
            <v>M</v>
          </cell>
        </row>
        <row r="340">
          <cell r="A340" t="str">
            <v>CBT-R46CJ4HIU</v>
          </cell>
          <cell r="B340" t="str">
            <v>RaQ 4 - 128MB, 10.2GB HDD, USA</v>
          </cell>
          <cell r="C340">
            <v>1799</v>
          </cell>
          <cell r="D340" t="str">
            <v>M</v>
          </cell>
        </row>
        <row r="341">
          <cell r="A341" t="str">
            <v>CBT-R46GH8RIU</v>
          </cell>
          <cell r="B341" t="str">
            <v>RaQ 4r - 256MB, 2x20GB RAID, USA</v>
          </cell>
          <cell r="C341">
            <v>3099</v>
          </cell>
          <cell r="D341" t="str">
            <v>M</v>
          </cell>
        </row>
        <row r="342">
          <cell r="A342" t="str">
            <v>CBT-R46GJ4GIU</v>
          </cell>
          <cell r="B342" t="str">
            <v>RaQ 4i - 256MB, 20.4GB HDD, USA</v>
          </cell>
          <cell r="C342">
            <v>2699</v>
          </cell>
          <cell r="D342" t="str">
            <v>M</v>
          </cell>
        </row>
        <row r="343">
          <cell r="A343" t="str">
            <v>CBT-R46H30GIU</v>
          </cell>
          <cell r="B343" t="str">
            <v>RaQ 4i - 512MB, 30GB HDD, USA</v>
          </cell>
          <cell r="C343">
            <v>2999</v>
          </cell>
          <cell r="D343" t="str">
            <v>M</v>
          </cell>
        </row>
        <row r="344">
          <cell r="A344" t="str">
            <v>CBT-R46H60RIU</v>
          </cell>
          <cell r="B344" t="str">
            <v>RaQ 4r - 512MB, 2x30GB RAID, USA</v>
          </cell>
          <cell r="C344">
            <v>3599</v>
          </cell>
          <cell r="D344" t="str">
            <v>M</v>
          </cell>
        </row>
        <row r="345">
          <cell r="A345" t="str">
            <v>CBT-RRAGL7VIU</v>
          </cell>
          <cell r="B345" t="str">
            <v>RaQ XTR - 733/256/2x30, USA</v>
          </cell>
          <cell r="C345">
            <v>4799</v>
          </cell>
          <cell r="D345" t="str">
            <v>M</v>
          </cell>
        </row>
        <row r="346">
          <cell r="A346" t="str">
            <v>CBT-RRBHL8VIU</v>
          </cell>
          <cell r="B346" t="str">
            <v>RaQ XTR - 933/512/2x30, USA</v>
          </cell>
          <cell r="C346">
            <v>5999</v>
          </cell>
          <cell r="D346" t="str">
            <v>M</v>
          </cell>
        </row>
        <row r="347">
          <cell r="A347" t="str">
            <v>CBT-SILVWRNTY-1</v>
          </cell>
          <cell r="B347" t="str">
            <v>WARRANTY, BASIC+ SUPPORT</v>
          </cell>
          <cell r="C347">
            <v>699</v>
          </cell>
          <cell r="D347" t="str">
            <v>D</v>
          </cell>
        </row>
        <row r="348">
          <cell r="A348" t="str">
            <v>CBT-SPAREINAIR</v>
          </cell>
          <cell r="B348" t="str">
            <v>WARRANTY, SPARE-IN-THE-AIR</v>
          </cell>
          <cell r="C348">
            <v>199</v>
          </cell>
          <cell r="D348" t="str">
            <v>D</v>
          </cell>
        </row>
        <row r="349">
          <cell r="A349" t="str">
            <v>CBT9L-360-99N9</v>
          </cell>
          <cell r="B349" t="str">
            <v>CHILISOFT ASP 3.6/LINUX uCPU</v>
          </cell>
          <cell r="C349">
            <v>693</v>
          </cell>
          <cell r="D349" t="str">
            <v>B</v>
          </cell>
        </row>
        <row r="350">
          <cell r="A350" t="str">
            <v>CBT9S-360-99N9</v>
          </cell>
          <cell r="B350" t="str">
            <v>CHILISOFT ASP 3.6/SOLARIS uCPU</v>
          </cell>
          <cell r="C350">
            <v>9793</v>
          </cell>
          <cell r="D350" t="str">
            <v>B</v>
          </cell>
        </row>
        <row r="351">
          <cell r="A351" t="str">
            <v>CBT9S-360-G9N9</v>
          </cell>
          <cell r="B351" t="str">
            <v>CHILISOFT ASP 3.6/SOLARIS 4CPU</v>
          </cell>
          <cell r="C351">
            <v>5593</v>
          </cell>
          <cell r="D351" t="str">
            <v>B</v>
          </cell>
        </row>
        <row r="352">
          <cell r="A352" t="str">
            <v>CBT9S-360-I9N9</v>
          </cell>
          <cell r="B352" t="str">
            <v>CHILISOFT ASP 3.6/SOLARIS 1CPU</v>
          </cell>
          <cell r="C352">
            <v>2793</v>
          </cell>
          <cell r="D352" t="str">
            <v>B</v>
          </cell>
        </row>
        <row r="353">
          <cell r="A353" t="str">
            <v>CECMS-110AE99M</v>
          </cell>
          <cell r="B353" t="str">
            <v>Ent Appl Srvr SW, L10N, Enterp</v>
          </cell>
          <cell r="C353">
            <v>3639</v>
          </cell>
          <cell r="D353" t="str">
            <v>B</v>
          </cell>
        </row>
        <row r="354">
          <cell r="A354" t="str">
            <v>CECMS-110AI99M</v>
          </cell>
          <cell r="B354" t="str">
            <v>Ent Appl Server SW, L10N 1 CPU</v>
          </cell>
          <cell r="C354">
            <v>699</v>
          </cell>
          <cell r="D354" t="str">
            <v>B</v>
          </cell>
        </row>
        <row r="355">
          <cell r="A355" t="str">
            <v>CECMS-110AS99M</v>
          </cell>
          <cell r="B355" t="str">
            <v>Ent Appl Server SW, L10N, E10K</v>
          </cell>
          <cell r="C355">
            <v>11199</v>
          </cell>
          <cell r="D355" t="str">
            <v>B</v>
          </cell>
        </row>
        <row r="356">
          <cell r="A356" t="str">
            <v>CECMS-110AW99M</v>
          </cell>
          <cell r="B356" t="str">
            <v>Ent Appl Srvr SW, L10N, Wrkgrp</v>
          </cell>
          <cell r="C356">
            <v>1399</v>
          </cell>
          <cell r="D356" t="str">
            <v>B</v>
          </cell>
        </row>
        <row r="357">
          <cell r="A357" t="str">
            <v>CECMS-110CE99M</v>
          </cell>
          <cell r="B357" t="str">
            <v>Ent Appl Srvr SW, L10N, Enterp</v>
          </cell>
          <cell r="C357">
            <v>3639</v>
          </cell>
          <cell r="D357" t="str">
            <v>B</v>
          </cell>
        </row>
        <row r="358">
          <cell r="A358" t="str">
            <v>CECMS-110CI99M</v>
          </cell>
          <cell r="B358" t="str">
            <v>Ent Appl Server SW, L10N 1 CPU</v>
          </cell>
          <cell r="C358">
            <v>699</v>
          </cell>
          <cell r="D358" t="str">
            <v>B</v>
          </cell>
        </row>
        <row r="359">
          <cell r="A359" t="str">
            <v>CECMS-110CS99M</v>
          </cell>
          <cell r="B359" t="str">
            <v>Ent Appl Server SW, L10N, E10K</v>
          </cell>
          <cell r="C359">
            <v>11199</v>
          </cell>
          <cell r="D359" t="str">
            <v>B</v>
          </cell>
        </row>
        <row r="360">
          <cell r="A360" t="str">
            <v>CECMS-120A99JM</v>
          </cell>
          <cell r="B360" t="str">
            <v>Sun Ray Server SW, L10N, UPG</v>
          </cell>
          <cell r="C360">
            <v>49</v>
          </cell>
          <cell r="D360" t="str">
            <v>B</v>
          </cell>
        </row>
        <row r="361">
          <cell r="A361" t="str">
            <v>CECMS-120A99PM</v>
          </cell>
          <cell r="B361" t="str">
            <v>Sun Ray Server SW, L10N, UPG</v>
          </cell>
          <cell r="C361">
            <v>49</v>
          </cell>
          <cell r="D361" t="str">
            <v>B</v>
          </cell>
        </row>
        <row r="362">
          <cell r="A362" t="str">
            <v>CECMS-120AE99M</v>
          </cell>
          <cell r="B362" t="str">
            <v>Sun Ray Server SW, L10N, Ent</v>
          </cell>
          <cell r="C362">
            <v>3639</v>
          </cell>
          <cell r="D362" t="str">
            <v>B</v>
          </cell>
        </row>
        <row r="363">
          <cell r="A363" t="str">
            <v>CECMS-120AE9HM</v>
          </cell>
          <cell r="B363" t="str">
            <v>Sun Ray Server SW, L10N, Ent</v>
          </cell>
          <cell r="C363">
            <v>3639</v>
          </cell>
          <cell r="D363" t="str">
            <v>B</v>
          </cell>
        </row>
        <row r="364">
          <cell r="A364" t="str">
            <v>CECMS-120AI99M</v>
          </cell>
          <cell r="B364" t="str">
            <v>Sun Ray Server SW, L10N, 1 CPU</v>
          </cell>
          <cell r="C364">
            <v>699</v>
          </cell>
          <cell r="D364" t="str">
            <v>B</v>
          </cell>
        </row>
        <row r="365">
          <cell r="A365" t="str">
            <v>CECMS-120AI9HM</v>
          </cell>
          <cell r="B365" t="str">
            <v>Sun Ray Server SW, L10N, 1 CPU</v>
          </cell>
          <cell r="C365">
            <v>699</v>
          </cell>
          <cell r="D365" t="str">
            <v>B</v>
          </cell>
        </row>
        <row r="366">
          <cell r="A366" t="str">
            <v>CECMS-120AS99M</v>
          </cell>
          <cell r="B366" t="str">
            <v>Sun Ray Server SW, L10N, E10K</v>
          </cell>
          <cell r="C366">
            <v>11199</v>
          </cell>
          <cell r="D366" t="str">
            <v>B</v>
          </cell>
        </row>
        <row r="367">
          <cell r="A367" t="str">
            <v>CECMS-120AS9HM</v>
          </cell>
          <cell r="B367" t="str">
            <v>Sun Ray Server SW, L10N, E10K</v>
          </cell>
          <cell r="C367">
            <v>11199</v>
          </cell>
          <cell r="D367" t="str">
            <v>B</v>
          </cell>
        </row>
        <row r="368">
          <cell r="A368" t="str">
            <v>CECMS-120AW99M</v>
          </cell>
          <cell r="B368" t="str">
            <v>Sun Ray Server SW, L10N, Wkgrp</v>
          </cell>
          <cell r="C368">
            <v>1399</v>
          </cell>
          <cell r="D368" t="str">
            <v>B</v>
          </cell>
        </row>
        <row r="369">
          <cell r="A369" t="str">
            <v>CECMS-120AW9HM</v>
          </cell>
          <cell r="B369" t="str">
            <v>Sun Ray Server SW, L10N, Wkgrp</v>
          </cell>
          <cell r="C369">
            <v>1399</v>
          </cell>
          <cell r="D369" t="str">
            <v>B</v>
          </cell>
        </row>
        <row r="370">
          <cell r="A370" t="str">
            <v>CECMS-120C99JM</v>
          </cell>
          <cell r="B370" t="str">
            <v>Sun Ray Server SW, L10N, UPG</v>
          </cell>
          <cell r="C370">
            <v>49</v>
          </cell>
          <cell r="D370" t="str">
            <v>B</v>
          </cell>
        </row>
        <row r="371">
          <cell r="A371" t="str">
            <v>CECMS-120C99PM</v>
          </cell>
          <cell r="B371" t="str">
            <v>Sun Ray Server SW, L10N, UPG</v>
          </cell>
          <cell r="C371">
            <v>49</v>
          </cell>
          <cell r="D371" t="str">
            <v>B</v>
          </cell>
        </row>
        <row r="372">
          <cell r="A372" t="str">
            <v>CECMS-120CE99M</v>
          </cell>
          <cell r="B372" t="str">
            <v>Sun Ray Server SW, L10N, Ent</v>
          </cell>
          <cell r="C372">
            <v>3639</v>
          </cell>
          <cell r="D372" t="str">
            <v>B</v>
          </cell>
        </row>
        <row r="373">
          <cell r="A373" t="str">
            <v>CECMS-120CE9HM</v>
          </cell>
          <cell r="B373" t="str">
            <v>Sun Ray Server SW, L10N, Ent</v>
          </cell>
          <cell r="C373">
            <v>3639</v>
          </cell>
          <cell r="D373" t="str">
            <v>B</v>
          </cell>
        </row>
        <row r="374">
          <cell r="A374" t="str">
            <v>CECMS-120CI99M</v>
          </cell>
          <cell r="B374" t="str">
            <v>Sun Ray Server SW, L10N, 1 CPU</v>
          </cell>
          <cell r="C374">
            <v>699</v>
          </cell>
          <cell r="D374" t="str">
            <v>B</v>
          </cell>
        </row>
        <row r="375">
          <cell r="A375" t="str">
            <v>CECMS-120CI9HM</v>
          </cell>
          <cell r="B375" t="str">
            <v>Sun Ray Server SW, L10N, 1 CPU</v>
          </cell>
          <cell r="C375">
            <v>699</v>
          </cell>
          <cell r="D375" t="str">
            <v>B</v>
          </cell>
        </row>
        <row r="376">
          <cell r="A376" t="str">
            <v>CECMS-120CS99M</v>
          </cell>
          <cell r="B376" t="str">
            <v>Sun Ray Server SW, L10N, E10K</v>
          </cell>
          <cell r="C376">
            <v>11199</v>
          </cell>
          <cell r="D376" t="str">
            <v>B</v>
          </cell>
        </row>
        <row r="377">
          <cell r="A377" t="str">
            <v>CECMS-120CS9HM</v>
          </cell>
          <cell r="B377" t="str">
            <v>Sun Ray Server SW, L10N, E10K</v>
          </cell>
          <cell r="C377">
            <v>11199</v>
          </cell>
          <cell r="D377" t="str">
            <v>B</v>
          </cell>
        </row>
        <row r="378">
          <cell r="A378" t="str">
            <v>CECMS-120CW99M</v>
          </cell>
          <cell r="B378" t="str">
            <v>Sun Ray Server SW, L10N, Wkgrp</v>
          </cell>
          <cell r="C378">
            <v>1399</v>
          </cell>
          <cell r="D378" t="str">
            <v>B</v>
          </cell>
        </row>
        <row r="379">
          <cell r="A379" t="str">
            <v>CECMS-120CW9HM</v>
          </cell>
          <cell r="B379" t="str">
            <v>Sun Ray Server SW, L10N, Wkgrp</v>
          </cell>
          <cell r="C379">
            <v>1399</v>
          </cell>
          <cell r="D379" t="str">
            <v>B</v>
          </cell>
        </row>
        <row r="380">
          <cell r="A380" t="str">
            <v>CL0VS-22A-9999</v>
          </cell>
          <cell r="B380" t="str">
            <v>Sun Cluster 2.2 for E10000</v>
          </cell>
          <cell r="C380">
            <v>70000</v>
          </cell>
          <cell r="D380" t="str">
            <v>B</v>
          </cell>
        </row>
        <row r="381">
          <cell r="A381" t="str">
            <v>CL1DS-22A-9999</v>
          </cell>
          <cell r="B381" t="str">
            <v>SUN CLUSTER 2.2 DOCS - ENGLISH</v>
          </cell>
          <cell r="C381">
            <v>700</v>
          </cell>
          <cell r="D381" t="str">
            <v>B</v>
          </cell>
        </row>
        <row r="382">
          <cell r="A382" t="str">
            <v>CL1MS-22A-9999</v>
          </cell>
          <cell r="B382" t="str">
            <v>SC 2.2 s/w English, Docs Engl</v>
          </cell>
          <cell r="C382">
            <v>0</v>
          </cell>
          <cell r="D382" t="str">
            <v>D</v>
          </cell>
        </row>
        <row r="383">
          <cell r="A383" t="str">
            <v>CL2IS-22A-9999</v>
          </cell>
          <cell r="B383" t="str">
            <v>SC 2.2 for E2</v>
          </cell>
          <cell r="C383">
            <v>2800</v>
          </cell>
          <cell r="D383" t="str">
            <v>B</v>
          </cell>
        </row>
        <row r="384">
          <cell r="A384" t="str">
            <v>CL3IS-22A-9999</v>
          </cell>
          <cell r="B384" t="str">
            <v>SC2.2 for E250</v>
          </cell>
          <cell r="C384">
            <v>2800</v>
          </cell>
          <cell r="D384" t="str">
            <v>B</v>
          </cell>
        </row>
        <row r="385">
          <cell r="A385" t="str">
            <v>CL4IS-22A-9999</v>
          </cell>
          <cell r="B385" t="str">
            <v>SC2.2 for E450</v>
          </cell>
          <cell r="C385">
            <v>7000</v>
          </cell>
          <cell r="D385" t="str">
            <v>B</v>
          </cell>
        </row>
        <row r="386">
          <cell r="A386" t="str">
            <v>CL5IS-22A-9999</v>
          </cell>
          <cell r="B386" t="str">
            <v>SC 2.2 for E3000 &amp; SS1000</v>
          </cell>
          <cell r="C386">
            <v>9800</v>
          </cell>
          <cell r="D386" t="str">
            <v>B</v>
          </cell>
        </row>
        <row r="387">
          <cell r="A387" t="str">
            <v>CL6IS-22A-9999</v>
          </cell>
          <cell r="B387" t="str">
            <v>SC 2.2 for E4/5X00 &amp; SC2000</v>
          </cell>
          <cell r="C387">
            <v>16800</v>
          </cell>
          <cell r="D387" t="str">
            <v>B</v>
          </cell>
        </row>
        <row r="388">
          <cell r="A388" t="str">
            <v>CL7IS-22A-9999</v>
          </cell>
          <cell r="B388" t="str">
            <v>Sun Cluster 2.2 for E6000</v>
          </cell>
          <cell r="C388">
            <v>33600</v>
          </cell>
          <cell r="D388" t="str">
            <v>B</v>
          </cell>
        </row>
        <row r="389">
          <cell r="A389" t="str">
            <v>CL9DS-229-999H</v>
          </cell>
          <cell r="B389" t="str">
            <v>SUN CLUSTER 2.2 DOCS - Korean</v>
          </cell>
          <cell r="C389">
            <v>700</v>
          </cell>
          <cell r="D389" t="str">
            <v>B</v>
          </cell>
        </row>
        <row r="390">
          <cell r="A390" t="str">
            <v>CL9MS-229-999H</v>
          </cell>
          <cell r="B390" t="str">
            <v>SC 2.2 s/w Korean, Docs Engl</v>
          </cell>
          <cell r="C390">
            <v>0</v>
          </cell>
          <cell r="D390" t="str">
            <v>D</v>
          </cell>
        </row>
        <row r="391">
          <cell r="A391" t="str">
            <v>CLA9S-30A-99M9</v>
          </cell>
          <cell r="B391" t="str">
            <v>SC 3.0 Agent CD</v>
          </cell>
          <cell r="C391">
            <v>210</v>
          </cell>
          <cell r="D391" t="str">
            <v>B</v>
          </cell>
        </row>
        <row r="392">
          <cell r="A392" t="str">
            <v>CLAIS-22A-9999</v>
          </cell>
          <cell r="B392" t="str">
            <v>SC 2.2 Apache Web Server  Agent</v>
          </cell>
          <cell r="C392">
            <v>2800</v>
          </cell>
          <cell r="D392" t="str">
            <v>B</v>
          </cell>
        </row>
        <row r="393">
          <cell r="A393" t="str">
            <v>CLAIS-22I-9999</v>
          </cell>
          <cell r="B393" t="str">
            <v>SC 2.2 INFORMIX HA AGENT</v>
          </cell>
          <cell r="C393">
            <v>2800</v>
          </cell>
          <cell r="D393" t="str">
            <v>B</v>
          </cell>
        </row>
        <row r="394">
          <cell r="A394" t="str">
            <v>CLAIS-22L-9999</v>
          </cell>
          <cell r="B394" t="str">
            <v>SC 2.2 LOTUS NOTES HA AGENT</v>
          </cell>
          <cell r="C394">
            <v>2800</v>
          </cell>
          <cell r="D394" t="str">
            <v>B</v>
          </cell>
        </row>
        <row r="395">
          <cell r="A395" t="str">
            <v>CLAIS-22N-9999</v>
          </cell>
          <cell r="B395" t="str">
            <v>SC 2.2 NETSCAPE AGENT</v>
          </cell>
          <cell r="C395">
            <v>2800</v>
          </cell>
          <cell r="D395" t="str">
            <v>B</v>
          </cell>
        </row>
        <row r="396">
          <cell r="A396" t="str">
            <v>CLAIS-22O-9999</v>
          </cell>
          <cell r="B396" t="str">
            <v>SC 2.2 ORACLE HA AGENT</v>
          </cell>
          <cell r="C396">
            <v>2800</v>
          </cell>
          <cell r="D396" t="str">
            <v>B</v>
          </cell>
        </row>
        <row r="397">
          <cell r="A397" t="str">
            <v>CLAIS-22T-9999</v>
          </cell>
          <cell r="B397" t="str">
            <v>SC 2.2 TIVOLI HA AGENT</v>
          </cell>
          <cell r="C397">
            <v>2800</v>
          </cell>
          <cell r="D397" t="str">
            <v>B</v>
          </cell>
        </row>
        <row r="398">
          <cell r="A398" t="str">
            <v>CLAIS-22Y-9999</v>
          </cell>
          <cell r="B398" t="str">
            <v>SC 2.2 SYBASE HA AGENT</v>
          </cell>
          <cell r="C398">
            <v>2800</v>
          </cell>
          <cell r="D398" t="str">
            <v>B</v>
          </cell>
        </row>
        <row r="399">
          <cell r="A399" t="str">
            <v>CLAIS-30A-9999</v>
          </cell>
          <cell r="B399" t="str">
            <v>SC 3.0 HA Apache Age Lic</v>
          </cell>
          <cell r="C399">
            <v>5600</v>
          </cell>
          <cell r="D399" t="str">
            <v>B</v>
          </cell>
        </row>
        <row r="400">
          <cell r="A400" t="str">
            <v>CLAIS-30C-9999</v>
          </cell>
          <cell r="B400" t="str">
            <v>SC 3.0 Scalable Apache Agt Lic</v>
          </cell>
          <cell r="C400">
            <v>11200</v>
          </cell>
          <cell r="D400" t="str">
            <v>B</v>
          </cell>
        </row>
        <row r="401">
          <cell r="A401" t="str">
            <v>CLAIS-30D-9999</v>
          </cell>
          <cell r="B401" t="str">
            <v>SC 3.0 HA LDAP License</v>
          </cell>
          <cell r="C401">
            <v>5600</v>
          </cell>
          <cell r="D401" t="str">
            <v>B</v>
          </cell>
        </row>
        <row r="402">
          <cell r="A402" t="str">
            <v>CLAIS-30N-9999</v>
          </cell>
          <cell r="B402" t="str">
            <v>SC 3.0 HA iWS License</v>
          </cell>
          <cell r="C402">
            <v>5600</v>
          </cell>
          <cell r="D402" t="str">
            <v>B</v>
          </cell>
        </row>
        <row r="403">
          <cell r="A403" t="str">
            <v>CLAIS-30P-9999</v>
          </cell>
          <cell r="B403" t="str">
            <v>SC 3.0 OPS License</v>
          </cell>
          <cell r="C403">
            <v>11200</v>
          </cell>
          <cell r="D403" t="str">
            <v>B</v>
          </cell>
        </row>
        <row r="404">
          <cell r="A404" t="str">
            <v>CLAIS-30R-9999</v>
          </cell>
          <cell r="B404" t="str">
            <v>SC 3.0 HA Oracle Agent License</v>
          </cell>
          <cell r="C404">
            <v>5600</v>
          </cell>
          <cell r="D404" t="str">
            <v>B</v>
          </cell>
        </row>
        <row r="405">
          <cell r="A405" t="str">
            <v>CLAIS-30W-9999</v>
          </cell>
          <cell r="B405" t="str">
            <v>SC 3.0 Scalable iWS License</v>
          </cell>
          <cell r="C405">
            <v>11200</v>
          </cell>
          <cell r="D405" t="str">
            <v>B</v>
          </cell>
        </row>
        <row r="406">
          <cell r="A406" t="str">
            <v>CLAIS-3DN-9999</v>
          </cell>
          <cell r="B406" t="str">
            <v>SC 3.0 DNS Agent License</v>
          </cell>
          <cell r="C406">
            <v>0</v>
          </cell>
          <cell r="D406" t="str">
            <v>D</v>
          </cell>
        </row>
        <row r="407">
          <cell r="A407" t="str">
            <v>CLAIS-3NF-9999</v>
          </cell>
          <cell r="B407" t="str">
            <v>SC 3.0 NFS Agent License</v>
          </cell>
          <cell r="C407">
            <v>0</v>
          </cell>
          <cell r="D407" t="str">
            <v>D</v>
          </cell>
        </row>
        <row r="408">
          <cell r="A408" t="str">
            <v>CLBIS-22S-9999</v>
          </cell>
          <cell r="B408" t="str">
            <v>SC 2.2 SAP AGENT E1-E3000</v>
          </cell>
          <cell r="C408">
            <v>2800</v>
          </cell>
          <cell r="D408" t="str">
            <v>B</v>
          </cell>
        </row>
        <row r="409">
          <cell r="A409" t="str">
            <v>CLBIS-22X-9999</v>
          </cell>
          <cell r="B409" t="str">
            <v>SC 2.2 XPS FOR E1-E3x00</v>
          </cell>
          <cell r="C409">
            <v>2800</v>
          </cell>
          <cell r="D409" t="str">
            <v>B</v>
          </cell>
        </row>
        <row r="410">
          <cell r="A410" t="str">
            <v>CLBIS-2AP-9999</v>
          </cell>
          <cell r="B410" t="str">
            <v>SC 2.2 OPS FOR E1-E3x00;CVM</v>
          </cell>
          <cell r="C410">
            <v>2800</v>
          </cell>
          <cell r="D410" t="str">
            <v>B</v>
          </cell>
        </row>
        <row r="411">
          <cell r="A411" t="str">
            <v>CLBIS-2AV-9999</v>
          </cell>
          <cell r="B411" t="str">
            <v>SC 2.2 NetBackup AGENT E1-E3000</v>
          </cell>
          <cell r="C411">
            <v>2800</v>
          </cell>
          <cell r="D411" t="str">
            <v>B</v>
          </cell>
        </row>
        <row r="412">
          <cell r="A412" t="str">
            <v>CLCIS-22P-9999</v>
          </cell>
          <cell r="B412" t="str">
            <v>SC 2.2 OPS FOR E4/5/6x00</v>
          </cell>
          <cell r="C412">
            <v>5600</v>
          </cell>
          <cell r="D412" t="str">
            <v>B</v>
          </cell>
        </row>
        <row r="413">
          <cell r="A413" t="str">
            <v>CLCIS-22S-9999</v>
          </cell>
          <cell r="B413" t="str">
            <v>SC 2.2 SAP AGENT E4/5/6x00</v>
          </cell>
          <cell r="C413">
            <v>5600</v>
          </cell>
          <cell r="D413" t="str">
            <v>B</v>
          </cell>
        </row>
        <row r="414">
          <cell r="A414" t="str">
            <v>CLCIS-22X-9999</v>
          </cell>
          <cell r="B414" t="str">
            <v>SC 2.2 INFX XPS FOR E4/5/6x00</v>
          </cell>
          <cell r="C414">
            <v>5600</v>
          </cell>
          <cell r="D414" t="str">
            <v>B</v>
          </cell>
        </row>
        <row r="415">
          <cell r="A415" t="str">
            <v>CLCIS-2AP-9999</v>
          </cell>
          <cell r="B415" t="str">
            <v>SC 2.2 OPS FOR E4/5/6x00</v>
          </cell>
          <cell r="C415">
            <v>5600</v>
          </cell>
          <cell r="D415" t="str">
            <v>B</v>
          </cell>
        </row>
        <row r="416">
          <cell r="A416" t="str">
            <v>CLCIS-2AV-9999</v>
          </cell>
          <cell r="B416" t="str">
            <v>SC 2.2 NetBackup AGENT E4/5/6x00</v>
          </cell>
          <cell r="C416">
            <v>5600</v>
          </cell>
          <cell r="D416" t="str">
            <v>B</v>
          </cell>
        </row>
        <row r="417">
          <cell r="A417" t="str">
            <v>CLCIS-999-9999</v>
          </cell>
          <cell r="B417" t="str">
            <v>SC3.0 Clus func(CVM) Lic</v>
          </cell>
          <cell r="C417">
            <v>2800</v>
          </cell>
          <cell r="D417" t="str">
            <v>B</v>
          </cell>
        </row>
        <row r="418">
          <cell r="A418" t="str">
            <v>CLDVS-22I-9999</v>
          </cell>
          <cell r="B418" t="str">
            <v>SC 2.2 INFORMIX AGENT E10000</v>
          </cell>
          <cell r="C418">
            <v>2800</v>
          </cell>
          <cell r="D418" t="str">
            <v>B</v>
          </cell>
        </row>
        <row r="419">
          <cell r="A419" t="str">
            <v>CLDVS-22L-9999</v>
          </cell>
          <cell r="B419" t="str">
            <v>SC2.2 LOTUS NOTES AGENT E10000</v>
          </cell>
          <cell r="C419">
            <v>2800</v>
          </cell>
          <cell r="D419" t="str">
            <v>B</v>
          </cell>
        </row>
        <row r="420">
          <cell r="A420" t="str">
            <v>CLDVS-22N-9999</v>
          </cell>
          <cell r="B420" t="str">
            <v>SC 2.2 NETSCAPE AGENT E10000</v>
          </cell>
          <cell r="C420">
            <v>2800</v>
          </cell>
          <cell r="D420" t="str">
            <v>B</v>
          </cell>
        </row>
        <row r="421">
          <cell r="A421" t="str">
            <v>CLDVS-22O-9999</v>
          </cell>
          <cell r="B421" t="str">
            <v>SC 2.2 ORACLE AGENT E10000</v>
          </cell>
          <cell r="C421">
            <v>2800</v>
          </cell>
          <cell r="D421" t="str">
            <v>B</v>
          </cell>
        </row>
        <row r="422">
          <cell r="A422" t="str">
            <v>CLDVS-22S-9999</v>
          </cell>
          <cell r="B422" t="str">
            <v>SC 2.2 SAP AGENT E10000</v>
          </cell>
          <cell r="C422">
            <v>22400</v>
          </cell>
          <cell r="D422" t="str">
            <v>B</v>
          </cell>
        </row>
        <row r="423">
          <cell r="A423" t="str">
            <v>CLDVS-22T-9999</v>
          </cell>
          <cell r="B423" t="str">
            <v>SC 2.2 TIVOLI AGENT E10000</v>
          </cell>
          <cell r="C423">
            <v>2800</v>
          </cell>
          <cell r="D423" t="str">
            <v>B</v>
          </cell>
        </row>
        <row r="424">
          <cell r="A424" t="str">
            <v>CLDVS-22X-9999</v>
          </cell>
          <cell r="B424" t="str">
            <v>SC 2.2 INFX XPS FOR E10000</v>
          </cell>
          <cell r="C424">
            <v>22400</v>
          </cell>
          <cell r="D424" t="str">
            <v>B</v>
          </cell>
        </row>
        <row r="425">
          <cell r="A425" t="str">
            <v>CLDVS-22Y-9999</v>
          </cell>
          <cell r="B425" t="str">
            <v>SC 2.2 SYBASE AGENT E10000</v>
          </cell>
          <cell r="C425">
            <v>2800</v>
          </cell>
          <cell r="D425" t="str">
            <v>B</v>
          </cell>
        </row>
        <row r="426">
          <cell r="A426" t="str">
            <v>CLDVS-2AA-9999</v>
          </cell>
          <cell r="B426" t="str">
            <v>SC 2.2 Apache AGENT E10000</v>
          </cell>
          <cell r="C426">
            <v>2800</v>
          </cell>
          <cell r="D426" t="str">
            <v>B</v>
          </cell>
        </row>
        <row r="427">
          <cell r="A427" t="str">
            <v>CLDVS-2AP-9999</v>
          </cell>
          <cell r="B427" t="str">
            <v>SC 2.2 OPS FOR E10000</v>
          </cell>
          <cell r="C427">
            <v>22400</v>
          </cell>
          <cell r="D427" t="str">
            <v>B</v>
          </cell>
        </row>
        <row r="428">
          <cell r="A428" t="str">
            <v>CLDVS-2AV-9999</v>
          </cell>
          <cell r="B428" t="str">
            <v>SC 2.2 NetBackup AGENT E10000</v>
          </cell>
          <cell r="C428">
            <v>22400</v>
          </cell>
          <cell r="D428" t="str">
            <v>B</v>
          </cell>
        </row>
        <row r="429">
          <cell r="A429" t="str">
            <v>CLFIS-22A-9999</v>
          </cell>
          <cell r="B429" t="str">
            <v>SC 2.2 for Netra t1</v>
          </cell>
          <cell r="C429">
            <v>1400</v>
          </cell>
          <cell r="D429" t="str">
            <v>B</v>
          </cell>
        </row>
        <row r="430">
          <cell r="A430" t="str">
            <v>CLGIS-22A-9999</v>
          </cell>
          <cell r="B430" t="str">
            <v>SC 2.2 for Netra t 1400/1405</v>
          </cell>
          <cell r="C430">
            <v>7000</v>
          </cell>
          <cell r="D430" t="str">
            <v>B</v>
          </cell>
        </row>
        <row r="431">
          <cell r="A431" t="str">
            <v>CLI-9.1-L32</v>
          </cell>
          <cell r="B431" t="str">
            <v>SUNLINK CLIENT3270 9.1, 32LIC</v>
          </cell>
          <cell r="C431">
            <v>9354</v>
          </cell>
          <cell r="D431" t="str">
            <v>B</v>
          </cell>
        </row>
        <row r="432">
          <cell r="A432" t="str">
            <v>CLI-9.1-L64</v>
          </cell>
          <cell r="B432" t="str">
            <v>SUNLINK CLIENT3270 9.1, 64LIC</v>
          </cell>
          <cell r="C432">
            <v>16114</v>
          </cell>
          <cell r="D432" t="str">
            <v>B</v>
          </cell>
        </row>
        <row r="433">
          <cell r="A433" t="str">
            <v>CLI-9.1-L8</v>
          </cell>
          <cell r="B433" t="str">
            <v>SUNLINK CLIENT3270 9.1, 8LIC</v>
          </cell>
          <cell r="C433">
            <v>2984</v>
          </cell>
          <cell r="D433" t="str">
            <v>B</v>
          </cell>
        </row>
        <row r="434">
          <cell r="A434" t="str">
            <v>CLQIS-22A-9999</v>
          </cell>
          <cell r="B434" t="str">
            <v>SC 2.2 for E420R</v>
          </cell>
          <cell r="C434">
            <v>7000</v>
          </cell>
          <cell r="D434" t="str">
            <v>B</v>
          </cell>
        </row>
        <row r="435">
          <cell r="A435" t="str">
            <v>CLRIS-22A-9999</v>
          </cell>
          <cell r="B435" t="str">
            <v>SC 2.2 for E220R</v>
          </cell>
          <cell r="C435">
            <v>2800</v>
          </cell>
          <cell r="D435" t="str">
            <v>B</v>
          </cell>
        </row>
        <row r="436">
          <cell r="A436" t="str">
            <v>CLRIS-300-B999</v>
          </cell>
          <cell r="B436" t="str">
            <v>SC 3.0 SVR License for E220R</v>
          </cell>
          <cell r="C436">
            <v>2800</v>
          </cell>
          <cell r="D436" t="str">
            <v>B</v>
          </cell>
        </row>
        <row r="437">
          <cell r="A437" t="str">
            <v>CLRIS-300-G999</v>
          </cell>
          <cell r="B437" t="str">
            <v>SC 3.0 SVR License for E420R</v>
          </cell>
          <cell r="C437">
            <v>7000</v>
          </cell>
          <cell r="D437" t="str">
            <v>B</v>
          </cell>
        </row>
        <row r="438">
          <cell r="A438" t="str">
            <v>CLTIS-22A-9999</v>
          </cell>
          <cell r="B438" t="str">
            <v>SC 2.2 for Netra t 1120/1125</v>
          </cell>
          <cell r="C438">
            <v>2800</v>
          </cell>
          <cell r="D438" t="str">
            <v>B</v>
          </cell>
        </row>
        <row r="439">
          <cell r="A439" t="str">
            <v>CLUIS-300-B999</v>
          </cell>
          <cell r="B439" t="str">
            <v>SC 3.0 SVR License for E250</v>
          </cell>
          <cell r="C439">
            <v>2800</v>
          </cell>
          <cell r="D439" t="str">
            <v>B</v>
          </cell>
        </row>
        <row r="440">
          <cell r="A440" t="str">
            <v>CLUIS-300-C999</v>
          </cell>
          <cell r="B440" t="str">
            <v>SC 3.0 SVR License for E10000</v>
          </cell>
          <cell r="C440">
            <v>105000</v>
          </cell>
          <cell r="D440" t="str">
            <v>B</v>
          </cell>
        </row>
        <row r="441">
          <cell r="A441" t="str">
            <v>CLUIS-300-G999</v>
          </cell>
          <cell r="B441" t="str">
            <v>SC 3.0 SVR License for E450</v>
          </cell>
          <cell r="C441">
            <v>7000</v>
          </cell>
          <cell r="D441" t="str">
            <v>B</v>
          </cell>
        </row>
        <row r="442">
          <cell r="A442" t="str">
            <v>CLUIS-300-L999</v>
          </cell>
          <cell r="B442" t="str">
            <v>SC 3.0 SVR License for E6500</v>
          </cell>
          <cell r="C442">
            <v>49000</v>
          </cell>
          <cell r="D442" t="str">
            <v>B</v>
          </cell>
        </row>
        <row r="443">
          <cell r="A443" t="str">
            <v>CLUIS-300-X999</v>
          </cell>
          <cell r="B443" t="str">
            <v>SC 3.0 SVR License for E3500</v>
          </cell>
          <cell r="C443">
            <v>12600</v>
          </cell>
          <cell r="D443" t="str">
            <v>B</v>
          </cell>
        </row>
        <row r="444">
          <cell r="A444" t="str">
            <v>CLUIS-300-Y999</v>
          </cell>
          <cell r="B444" t="str">
            <v>SC 3.0 SVR License for E4/5500</v>
          </cell>
          <cell r="C444">
            <v>21000</v>
          </cell>
          <cell r="D444" t="str">
            <v>B</v>
          </cell>
        </row>
        <row r="445">
          <cell r="A445" t="str">
            <v>CLUS-2.0-DOC</v>
          </cell>
          <cell r="B445" t="str">
            <v>SUN CLUSTER 2.0 DOCS</v>
          </cell>
          <cell r="C445">
            <v>700</v>
          </cell>
          <cell r="D445" t="str">
            <v>B</v>
          </cell>
        </row>
        <row r="446">
          <cell r="A446" t="str">
            <v>CLUZS-300-99M9</v>
          </cell>
          <cell r="B446" t="str">
            <v>SC 3.0 Base Media-English only</v>
          </cell>
          <cell r="C446">
            <v>210</v>
          </cell>
          <cell r="D446" t="str">
            <v>B</v>
          </cell>
        </row>
        <row r="447">
          <cell r="A447" t="str">
            <v>CLUZS-300-9DM9</v>
          </cell>
          <cell r="B447" t="str">
            <v>Sun Cluster 3.0 Cool Stuff CD</v>
          </cell>
          <cell r="C447">
            <v>0</v>
          </cell>
          <cell r="D447" t="str">
            <v>D</v>
          </cell>
        </row>
        <row r="448">
          <cell r="A448" t="str">
            <v>CLUZS-99M9-MEDIA</v>
          </cell>
          <cell r="B448" t="str">
            <v>CLUZS-99M9-MEDIA</v>
          </cell>
          <cell r="C448">
            <v>0</v>
          </cell>
          <cell r="D448" t="str">
            <v>D</v>
          </cell>
        </row>
        <row r="449">
          <cell r="A449" t="str">
            <v>CMIP-RT-8.1-X-L1</v>
          </cell>
          <cell r="B449" t="str">
            <v>CMIP RT 8.1 RTU ONLY</v>
          </cell>
          <cell r="C449">
            <v>2590</v>
          </cell>
          <cell r="D449" t="str">
            <v>B</v>
          </cell>
        </row>
        <row r="450">
          <cell r="A450" t="str">
            <v>CMIP-RT-821-D</v>
          </cell>
          <cell r="B450" t="str">
            <v>CMIP 8.2.1 RT DOCUMENTATION</v>
          </cell>
          <cell r="C450">
            <v>210</v>
          </cell>
          <cell r="D450" t="str">
            <v>B</v>
          </cell>
        </row>
        <row r="451">
          <cell r="A451" t="str">
            <v>CMIP-RT-821-L1</v>
          </cell>
          <cell r="B451" t="str">
            <v>CMIP 8.2.1 RT 1 RTU</v>
          </cell>
          <cell r="C451">
            <v>2793</v>
          </cell>
          <cell r="D451" t="str">
            <v>B</v>
          </cell>
        </row>
        <row r="452">
          <cell r="A452" t="str">
            <v>CMIP-RT-821-L1H</v>
          </cell>
          <cell r="B452" t="str">
            <v>CMIP 8.2.1 HP-UX RT CD/RTU</v>
          </cell>
          <cell r="C452">
            <v>2793</v>
          </cell>
          <cell r="D452" t="str">
            <v>B</v>
          </cell>
        </row>
        <row r="453">
          <cell r="A453" t="str">
            <v>CMIP-SDE-820-CD</v>
          </cell>
          <cell r="B453" t="str">
            <v>CMIP 8.2 SDE CD ONLY</v>
          </cell>
          <cell r="C453">
            <v>49</v>
          </cell>
          <cell r="D453" t="str">
            <v>B</v>
          </cell>
        </row>
        <row r="454">
          <cell r="A454" t="str">
            <v>CMIP-SDE-821-L1</v>
          </cell>
          <cell r="B454" t="str">
            <v>CMIP 8.2.1 SDE 1 RTU</v>
          </cell>
          <cell r="C454">
            <v>6993</v>
          </cell>
          <cell r="D454" t="str">
            <v>B</v>
          </cell>
        </row>
        <row r="455">
          <cell r="A455" t="str">
            <v>CMPD9-821-9999</v>
          </cell>
          <cell r="B455" t="str">
            <v>CMIP 8.2.1 DOCS ONLY</v>
          </cell>
          <cell r="C455">
            <v>195</v>
          </cell>
          <cell r="D455" t="str">
            <v>D</v>
          </cell>
        </row>
        <row r="456">
          <cell r="A456" t="str">
            <v>CMPII-821-R999</v>
          </cell>
          <cell r="B456" t="str">
            <v>CMIP 8.2.1 INTEL RT, LIC</v>
          </cell>
          <cell r="C456">
            <v>2793</v>
          </cell>
          <cell r="D456" t="str">
            <v>B</v>
          </cell>
        </row>
        <row r="457">
          <cell r="A457" t="str">
            <v>CMPII-821-T999</v>
          </cell>
          <cell r="B457" t="str">
            <v>CMIP 8.2.1 SDE INTEL, LIC</v>
          </cell>
          <cell r="C457">
            <v>6993</v>
          </cell>
          <cell r="D457" t="str">
            <v>B</v>
          </cell>
        </row>
        <row r="458">
          <cell r="A458" t="str">
            <v>CMPIN-821-9999</v>
          </cell>
          <cell r="B458" t="str">
            <v>CMIP 8.2.1 SDE NT, LIC</v>
          </cell>
          <cell r="C458">
            <v>6993</v>
          </cell>
          <cell r="D458" t="str">
            <v>B</v>
          </cell>
        </row>
        <row r="459">
          <cell r="A459" t="str">
            <v>CMPIN-821-R999</v>
          </cell>
          <cell r="B459" t="str">
            <v>CMIP 8.2.1 NT RT, LIC</v>
          </cell>
          <cell r="C459">
            <v>2793</v>
          </cell>
          <cell r="D459" t="str">
            <v>B</v>
          </cell>
        </row>
        <row r="460">
          <cell r="A460" t="str">
            <v>CMPIS-821-R999</v>
          </cell>
          <cell r="B460" t="str">
            <v>CMIP 8.2.1 SPARC RT, LIC</v>
          </cell>
          <cell r="C460">
            <v>2793</v>
          </cell>
          <cell r="D460" t="str">
            <v>B</v>
          </cell>
        </row>
        <row r="461">
          <cell r="A461" t="str">
            <v>CMPIS-821-R9U9</v>
          </cell>
          <cell r="B461" t="str">
            <v>UG CMIP 8.2.1 RT SPARC, LIC</v>
          </cell>
          <cell r="C461">
            <v>1034</v>
          </cell>
          <cell r="D461" t="str">
            <v>D</v>
          </cell>
        </row>
        <row r="462">
          <cell r="A462" t="str">
            <v>CMPIS-821-T999</v>
          </cell>
          <cell r="B462" t="str">
            <v>CMIP 8.2.1 SDE SPARC 1 RTU</v>
          </cell>
          <cell r="C462">
            <v>6993</v>
          </cell>
          <cell r="D462" t="str">
            <v>B</v>
          </cell>
        </row>
        <row r="463">
          <cell r="A463" t="str">
            <v>CMPIS-821-T9U9</v>
          </cell>
          <cell r="B463" t="str">
            <v>UG CMIP 8.2.1 SDE SPARC, LIC</v>
          </cell>
          <cell r="C463">
            <v>2405</v>
          </cell>
          <cell r="D463" t="str">
            <v>D</v>
          </cell>
        </row>
        <row r="464">
          <cell r="A464" t="str">
            <v>CMPIS-822-R9A9</v>
          </cell>
          <cell r="B464" t="str">
            <v>CMIP 822 runtime for SPARC CD</v>
          </cell>
          <cell r="C464">
            <v>2793</v>
          </cell>
          <cell r="D464" t="str">
            <v>B</v>
          </cell>
        </row>
        <row r="465">
          <cell r="A465" t="str">
            <v>CMPIS-822-R9E9</v>
          </cell>
          <cell r="B465" t="str">
            <v>CMIP 822 runtime for SPARC Upg</v>
          </cell>
          <cell r="C465">
            <v>1113</v>
          </cell>
          <cell r="D465" t="str">
            <v>B</v>
          </cell>
        </row>
        <row r="466">
          <cell r="A466" t="str">
            <v>CMPIS-822-T9A9</v>
          </cell>
          <cell r="B466" t="str">
            <v>CMIP 822 SDE for SPARC CD</v>
          </cell>
          <cell r="C466">
            <v>6993</v>
          </cell>
          <cell r="D466" t="str">
            <v>B</v>
          </cell>
        </row>
        <row r="467">
          <cell r="A467" t="str">
            <v>CMPIS-822-T9E9</v>
          </cell>
          <cell r="B467" t="str">
            <v>CMIP 822 SDE for SPARC Upg</v>
          </cell>
          <cell r="C467">
            <v>2590</v>
          </cell>
          <cell r="D467" t="str">
            <v>B</v>
          </cell>
        </row>
        <row r="468">
          <cell r="A468" t="str">
            <v>CTO-INSTALL</v>
          </cell>
          <cell r="B468" t="str">
            <v>FAC INSTALL SERVICE OF INT OPT</v>
          </cell>
          <cell r="C468">
            <v>0</v>
          </cell>
          <cell r="D468" t="str">
            <v>D</v>
          </cell>
        </row>
        <row r="469">
          <cell r="A469" t="str">
            <v>E1-SC2.X-GOLD</v>
          </cell>
          <cell r="B469" t="str">
            <v>Spectrum Gold Package (per Node)</v>
          </cell>
          <cell r="C469">
            <v>4000</v>
          </cell>
          <cell r="D469" t="str">
            <v>D</v>
          </cell>
        </row>
        <row r="470">
          <cell r="A470" t="str">
            <v>E10000-4</v>
          </cell>
          <cell r="B470" t="str">
            <v>Enterprise E10000 BASE CABINET</v>
          </cell>
          <cell r="C470">
            <v>524000</v>
          </cell>
          <cell r="D470" t="str">
            <v>A</v>
          </cell>
        </row>
        <row r="471">
          <cell r="A471" t="str">
            <v>E10000-5</v>
          </cell>
          <cell r="B471" t="str">
            <v>Enterprise E10000 BASE CABINET</v>
          </cell>
          <cell r="C471">
            <v>699400</v>
          </cell>
          <cell r="D471" t="str">
            <v>A</v>
          </cell>
        </row>
        <row r="472">
          <cell r="A472" t="str">
            <v>E10000-CTO</v>
          </cell>
          <cell r="B472" t="str">
            <v>E10000 CONFIGURE-TO-ORDER OPTS</v>
          </cell>
          <cell r="C472">
            <v>0</v>
          </cell>
          <cell r="D472" t="str">
            <v>D</v>
          </cell>
        </row>
        <row r="473">
          <cell r="A473" t="str">
            <v>E10000-D</v>
          </cell>
          <cell r="B473" t="str">
            <v>Enterprise 10000 Express CAB</v>
          </cell>
          <cell r="C473">
            <v>632800</v>
          </cell>
          <cell r="D473" t="str">
            <v>A</v>
          </cell>
        </row>
        <row r="474">
          <cell r="A474" t="str">
            <v>E10000-EXP</v>
          </cell>
          <cell r="B474" t="str">
            <v>E1000 PwrExpress Base Cab</v>
          </cell>
          <cell r="C474">
            <v>724826</v>
          </cell>
          <cell r="D474" t="str">
            <v>A</v>
          </cell>
        </row>
        <row r="475">
          <cell r="A475" t="str">
            <v>E10000-SC2.X-GOLD</v>
          </cell>
          <cell r="B475" t="str">
            <v>Spectrum Gold Package (per Node)</v>
          </cell>
          <cell r="C475">
            <v>0</v>
          </cell>
          <cell r="D475" t="str">
            <v>D</v>
          </cell>
        </row>
        <row r="476">
          <cell r="A476" t="str">
            <v>E10000-TS2</v>
          </cell>
          <cell r="B476" t="str">
            <v>Enterprise 10000 Total System</v>
          </cell>
          <cell r="C476">
            <v>3258160</v>
          </cell>
          <cell r="D476" t="str">
            <v>A</v>
          </cell>
        </row>
        <row r="477">
          <cell r="A477" t="str">
            <v>E3000-SC2.X-GOLD</v>
          </cell>
          <cell r="B477" t="str">
            <v>Spectrum Gold Package (per Node)</v>
          </cell>
          <cell r="C477">
            <v>10000</v>
          </cell>
          <cell r="D477" t="str">
            <v>D</v>
          </cell>
        </row>
        <row r="478">
          <cell r="A478" t="str">
            <v>E3502-C82</v>
          </cell>
          <cell r="B478" t="str">
            <v>ENT 3500 BASE,2*400MHZ/1GB,I/O,2*PS</v>
          </cell>
          <cell r="C478">
            <v>87000</v>
          </cell>
          <cell r="D478" t="str">
            <v>A</v>
          </cell>
        </row>
        <row r="479">
          <cell r="A479" t="str">
            <v>E3502-C84</v>
          </cell>
          <cell r="B479" t="str">
            <v>Ent. 3500 4-Way Pkg</v>
          </cell>
          <cell r="C479">
            <v>217477</v>
          </cell>
          <cell r="D479" t="str">
            <v>A</v>
          </cell>
        </row>
        <row r="480">
          <cell r="A480" t="str">
            <v>E3502-P84</v>
          </cell>
          <cell r="B480" t="str">
            <v>Ent. 3500 4-Way Pkg</v>
          </cell>
          <cell r="C480">
            <v>217477</v>
          </cell>
          <cell r="D480" t="str">
            <v>A</v>
          </cell>
        </row>
        <row r="481">
          <cell r="A481" t="str">
            <v>E3503</v>
          </cell>
          <cell r="B481" t="str">
            <v>E3500 SERVER BASE, 1*PS, DVD</v>
          </cell>
          <cell r="C481">
            <v>16500</v>
          </cell>
          <cell r="D481" t="str">
            <v>A</v>
          </cell>
        </row>
        <row r="482">
          <cell r="A482" t="str">
            <v>E3503-C62</v>
          </cell>
          <cell r="B482" t="str">
            <v>ENT 3500 BASE, 336MHZ/4MB</v>
          </cell>
          <cell r="C482">
            <v>67400</v>
          </cell>
          <cell r="D482" t="str">
            <v>A</v>
          </cell>
        </row>
        <row r="483">
          <cell r="A483" t="str">
            <v>E3503-C82</v>
          </cell>
          <cell r="B483" t="str">
            <v>ENT 3500 BASE,2*400MHZ/1GB,1*PS</v>
          </cell>
          <cell r="C483">
            <v>70400</v>
          </cell>
          <cell r="D483" t="str">
            <v>A</v>
          </cell>
        </row>
        <row r="484">
          <cell r="A484" t="str">
            <v>E3503-C83</v>
          </cell>
          <cell r="B484" t="str">
            <v>ENT 3500 BASE,2*400MHZ/2GB,1*PS</v>
          </cell>
          <cell r="C484">
            <v>93200</v>
          </cell>
          <cell r="D484" t="str">
            <v>A</v>
          </cell>
        </row>
        <row r="485">
          <cell r="A485" t="str">
            <v>E3503-C84</v>
          </cell>
          <cell r="B485" t="str">
            <v>Ent. 3500 4-Way Pkg</v>
          </cell>
          <cell r="C485">
            <v>211500</v>
          </cell>
          <cell r="D485" t="str">
            <v>A</v>
          </cell>
        </row>
        <row r="486">
          <cell r="A486" t="str">
            <v>E3503-P84</v>
          </cell>
          <cell r="B486" t="str">
            <v>Ent. 3500 4-Way Pkg</v>
          </cell>
          <cell r="C486">
            <v>211500</v>
          </cell>
          <cell r="D486" t="str">
            <v>A</v>
          </cell>
        </row>
        <row r="487">
          <cell r="A487" t="str">
            <v>E4000-SC2.X-GOLD</v>
          </cell>
          <cell r="B487" t="str">
            <v>Spectrum Gold Package (per Node)</v>
          </cell>
          <cell r="C487">
            <v>10600</v>
          </cell>
          <cell r="D487" t="str">
            <v>D</v>
          </cell>
        </row>
        <row r="488">
          <cell r="A488" t="str">
            <v>E450-SC2.X-GOLD(SC2.1)</v>
          </cell>
          <cell r="B488" t="str">
            <v>Spectrum Gold Package (per Node)</v>
          </cell>
          <cell r="C488">
            <v>6600</v>
          </cell>
          <cell r="D488" t="str">
            <v>D</v>
          </cell>
        </row>
        <row r="489">
          <cell r="A489" t="str">
            <v>E4501</v>
          </cell>
          <cell r="B489" t="str">
            <v>ENT 4500 SERVER BASE 2*PS</v>
          </cell>
          <cell r="C489">
            <v>51200</v>
          </cell>
          <cell r="D489" t="str">
            <v>A</v>
          </cell>
        </row>
        <row r="490">
          <cell r="A490" t="str">
            <v>E4503</v>
          </cell>
          <cell r="B490" t="str">
            <v>ENT 4500 SERVER BASE 1*PS, DVD</v>
          </cell>
          <cell r="C490">
            <v>48320</v>
          </cell>
          <cell r="D490" t="str">
            <v>A</v>
          </cell>
        </row>
        <row r="491">
          <cell r="A491" t="str">
            <v>E4503-P88</v>
          </cell>
          <cell r="B491" t="str">
            <v>Ent. 4500 8-Way Pkg</v>
          </cell>
          <cell r="C491">
            <v>379100</v>
          </cell>
          <cell r="D491" t="str">
            <v>A</v>
          </cell>
        </row>
        <row r="492">
          <cell r="A492" t="str">
            <v>E4503-R</v>
          </cell>
          <cell r="B492" t="str">
            <v>RACKMOUNTED ENT 4500 SERVER</v>
          </cell>
          <cell r="C492">
            <v>67065</v>
          </cell>
          <cell r="D492" t="str">
            <v>A</v>
          </cell>
        </row>
        <row r="493">
          <cell r="A493" t="str">
            <v>E4503-RR1</v>
          </cell>
          <cell r="B493" t="str">
            <v>ENT 4500 RACK-READY BASE-72"</v>
          </cell>
          <cell r="C493">
            <v>52105</v>
          </cell>
          <cell r="D493" t="str">
            <v>A</v>
          </cell>
        </row>
        <row r="494">
          <cell r="A494" t="str">
            <v>E5000-SC2.X-GOLD</v>
          </cell>
          <cell r="B494" t="str">
            <v>Spectrum Gold Package (per Node)</v>
          </cell>
          <cell r="C494">
            <v>15300</v>
          </cell>
          <cell r="D494" t="str">
            <v>D</v>
          </cell>
        </row>
        <row r="495">
          <cell r="A495" t="str">
            <v>E5501</v>
          </cell>
          <cell r="B495" t="str">
            <v>ENT 5500 SERVER BASE 2*PS</v>
          </cell>
          <cell r="C495">
            <v>76800</v>
          </cell>
          <cell r="D495" t="str">
            <v>A</v>
          </cell>
        </row>
        <row r="496">
          <cell r="A496" t="str">
            <v>E5503</v>
          </cell>
          <cell r="B496" t="str">
            <v>ENT 5500 SERVER BASE, 1*PS, DVD</v>
          </cell>
          <cell r="C496">
            <v>65920</v>
          </cell>
          <cell r="D496" t="str">
            <v>A</v>
          </cell>
        </row>
        <row r="497">
          <cell r="A497" t="str">
            <v>E5503-P88</v>
          </cell>
          <cell r="B497" t="str">
            <v>Ent. 5500 8-Way Pkg</v>
          </cell>
          <cell r="C497">
            <v>397800</v>
          </cell>
          <cell r="D497" t="str">
            <v>A</v>
          </cell>
        </row>
        <row r="498">
          <cell r="A498" t="str">
            <v>E6000-SC2.X-GOLD</v>
          </cell>
          <cell r="B498" t="str">
            <v>Spectrum Gold Package (per Node)</v>
          </cell>
          <cell r="C498">
            <v>33300</v>
          </cell>
          <cell r="D498" t="str">
            <v>D</v>
          </cell>
        </row>
        <row r="499">
          <cell r="A499" t="str">
            <v>E6503</v>
          </cell>
          <cell r="B499" t="str">
            <v>ENT 6500 SERVER BASE, 1*PS, DVD</v>
          </cell>
          <cell r="C499">
            <v>157120</v>
          </cell>
          <cell r="D499" t="str">
            <v>A</v>
          </cell>
        </row>
        <row r="500">
          <cell r="A500" t="str">
            <v>E6503-P816</v>
          </cell>
          <cell r="B500" t="str">
            <v>Ent. 6500 16-Way Pkg</v>
          </cell>
          <cell r="C500">
            <v>804100</v>
          </cell>
          <cell r="D500" t="str">
            <v>A</v>
          </cell>
        </row>
        <row r="501">
          <cell r="A501" t="str">
            <v>EM1IS-210-9999</v>
          </cell>
          <cell r="B501" t="str">
            <v>EM 2.1 SINGLE MIS LIC MC-1</v>
          </cell>
          <cell r="C501">
            <v>21700</v>
          </cell>
          <cell r="D501" t="str">
            <v>B</v>
          </cell>
        </row>
        <row r="502">
          <cell r="A502" t="str">
            <v>EM1IS-210-99U9</v>
          </cell>
          <cell r="B502" t="str">
            <v>EM 2.1 MIS LIC. UPGRADE MC-1</v>
          </cell>
          <cell r="C502">
            <v>10850</v>
          </cell>
          <cell r="D502" t="str">
            <v>B</v>
          </cell>
        </row>
        <row r="503">
          <cell r="A503" t="str">
            <v>EM2IS-210-9999</v>
          </cell>
          <cell r="B503" t="str">
            <v>EM 2.1 SINGLE MIS LIC  MC-2</v>
          </cell>
          <cell r="C503">
            <v>35700</v>
          </cell>
          <cell r="D503" t="str">
            <v>B</v>
          </cell>
        </row>
        <row r="504">
          <cell r="A504" t="str">
            <v>EM2IS-210-99T9</v>
          </cell>
          <cell r="B504" t="str">
            <v>EM 2.1 MIS LIC MC-1 TO MC-2</v>
          </cell>
          <cell r="C504">
            <v>14000</v>
          </cell>
          <cell r="D504" t="str">
            <v>B</v>
          </cell>
        </row>
        <row r="505">
          <cell r="A505" t="str">
            <v>EM2IS-210-99U9</v>
          </cell>
          <cell r="B505" t="str">
            <v>EM 2.1 MIS LIC. UPGRADE MC-2</v>
          </cell>
          <cell r="C505">
            <v>17850</v>
          </cell>
          <cell r="D505" t="str">
            <v>B</v>
          </cell>
        </row>
        <row r="506">
          <cell r="A506" t="str">
            <v>EMAIS-210-9999</v>
          </cell>
          <cell r="B506" t="str">
            <v>EM 2.1 APPLICATION CLIENT, LIC</v>
          </cell>
          <cell r="C506">
            <v>7000</v>
          </cell>
          <cell r="D506" t="str">
            <v>B</v>
          </cell>
        </row>
        <row r="507">
          <cell r="A507" t="str">
            <v>EMAIS-210-99U9</v>
          </cell>
          <cell r="B507" t="str">
            <v>UG EM 2.1 APPLICATION CLNT LIC</v>
          </cell>
          <cell r="C507">
            <v>3500</v>
          </cell>
          <cell r="D507" t="str">
            <v>B</v>
          </cell>
        </row>
        <row r="508">
          <cell r="A508" t="str">
            <v>EMAIS-300IR999</v>
          </cell>
          <cell r="B508" t="str">
            <v>EM 3.0 Fault Mgmt App Cl. Lic.</v>
          </cell>
          <cell r="C508">
            <v>7000</v>
          </cell>
          <cell r="D508" t="str">
            <v>B</v>
          </cell>
        </row>
        <row r="509">
          <cell r="A509" t="str">
            <v>EMAIS-300IR9U9</v>
          </cell>
          <cell r="B509" t="str">
            <v>EM 3.0 Fault Mgmt App Lic Upgr</v>
          </cell>
          <cell r="C509">
            <v>2800</v>
          </cell>
          <cell r="D509" t="str">
            <v>B</v>
          </cell>
        </row>
        <row r="510">
          <cell r="A510" t="str">
            <v>EMAIS-400IR999</v>
          </cell>
          <cell r="B510" t="str">
            <v>EM 4.0 Fault Mgmt App CI. Lic</v>
          </cell>
          <cell r="C510">
            <v>7000</v>
          </cell>
          <cell r="D510" t="str">
            <v>B</v>
          </cell>
        </row>
        <row r="511">
          <cell r="A511" t="str">
            <v>EMAIS-400IR9U9</v>
          </cell>
          <cell r="B511" t="str">
            <v>EM 4.0 Fault Mgmt App CI. Lic Upgr</v>
          </cell>
          <cell r="C511">
            <v>2800</v>
          </cell>
          <cell r="D511" t="str">
            <v>B</v>
          </cell>
        </row>
        <row r="512">
          <cell r="A512" t="str">
            <v>EMCIS-300-N9UD</v>
          </cell>
          <cell r="B512" t="str">
            <v>EM 3.0 CD Media Up Chinese</v>
          </cell>
          <cell r="C512">
            <v>140</v>
          </cell>
          <cell r="D512" t="str">
            <v>B</v>
          </cell>
        </row>
        <row r="513">
          <cell r="A513" t="str">
            <v>EMCMS-30AI9999</v>
          </cell>
          <cell r="B513" t="str">
            <v>EM 3.0 Media</v>
          </cell>
          <cell r="C513">
            <v>140</v>
          </cell>
          <cell r="D513" t="str">
            <v>B</v>
          </cell>
        </row>
        <row r="514">
          <cell r="A514" t="str">
            <v>EMCMS-400I9999</v>
          </cell>
          <cell r="B514" t="str">
            <v>EM 4.0 Media</v>
          </cell>
          <cell r="C514">
            <v>140</v>
          </cell>
          <cell r="D514" t="str">
            <v>B</v>
          </cell>
        </row>
        <row r="515">
          <cell r="A515" t="str">
            <v>EMEDS-210-9999</v>
          </cell>
          <cell r="B515" t="str">
            <v>EM 2.1 ENDUSER HARDCOPY DOCS</v>
          </cell>
          <cell r="C515">
            <v>210</v>
          </cell>
          <cell r="D515" t="str">
            <v>B</v>
          </cell>
        </row>
        <row r="516">
          <cell r="A516" t="str">
            <v>EMEDS-30AIR999</v>
          </cell>
          <cell r="B516" t="str">
            <v>EM 3.0 End User Documentation</v>
          </cell>
          <cell r="C516">
            <v>210</v>
          </cell>
          <cell r="D516" t="str">
            <v>B</v>
          </cell>
        </row>
        <row r="517">
          <cell r="A517" t="str">
            <v>EMEDS-400IR999</v>
          </cell>
          <cell r="B517" t="str">
            <v>EM 4.0 End User Documentation</v>
          </cell>
          <cell r="C517">
            <v>210</v>
          </cell>
          <cell r="D517" t="str">
            <v>B</v>
          </cell>
        </row>
        <row r="518">
          <cell r="A518" t="str">
            <v>EMEMS-210-9999</v>
          </cell>
          <cell r="B518" t="str">
            <v>EM 2.1 MEDIA AND RELNOTES</v>
          </cell>
          <cell r="C518">
            <v>140</v>
          </cell>
          <cell r="D518" t="str">
            <v>B</v>
          </cell>
        </row>
        <row r="519">
          <cell r="A519" t="str">
            <v>EMJDS-300I9999</v>
          </cell>
          <cell r="B519" t="str">
            <v>EM 3.0 Java Toolkit Doc.</v>
          </cell>
          <cell r="C519">
            <v>490</v>
          </cell>
          <cell r="D519" t="str">
            <v>B</v>
          </cell>
        </row>
        <row r="520">
          <cell r="A520" t="str">
            <v>EMJDS-400I9999</v>
          </cell>
          <cell r="B520" t="str">
            <v>EM 4.0 Java Toolkit Doc.</v>
          </cell>
          <cell r="C520">
            <v>490</v>
          </cell>
          <cell r="D520" t="str">
            <v>B</v>
          </cell>
        </row>
        <row r="521">
          <cell r="A521" t="str">
            <v>EMJIS-300IR999</v>
          </cell>
          <cell r="B521" t="str">
            <v>EM 3.0 Java DMK Interface Lic.</v>
          </cell>
          <cell r="C521">
            <v>12600</v>
          </cell>
          <cell r="D521" t="str">
            <v>B</v>
          </cell>
        </row>
        <row r="522">
          <cell r="A522" t="str">
            <v>EMJIS-30AIT999</v>
          </cell>
          <cell r="B522" t="str">
            <v>EM 3.0 Java Toolkit License</v>
          </cell>
          <cell r="C522">
            <v>7000</v>
          </cell>
          <cell r="D522" t="str">
            <v>B</v>
          </cell>
        </row>
        <row r="523">
          <cell r="A523" t="str">
            <v>EMJIS-400IR999</v>
          </cell>
          <cell r="B523" t="str">
            <v>EM 4.0 Java DMK Interface Lic.</v>
          </cell>
          <cell r="C523">
            <v>1400</v>
          </cell>
          <cell r="D523" t="str">
            <v>B</v>
          </cell>
        </row>
        <row r="524">
          <cell r="A524" t="str">
            <v>EMJIS-400IT999</v>
          </cell>
          <cell r="B524" t="str">
            <v>EM 4.0 Java Toolkit License</v>
          </cell>
          <cell r="C524">
            <v>7000</v>
          </cell>
          <cell r="D524" t="str">
            <v>B</v>
          </cell>
        </row>
        <row r="525">
          <cell r="A525" t="str">
            <v>EMKDS-210-9999</v>
          </cell>
          <cell r="B525" t="str">
            <v>EM 2.1 TOOLKIT DOC SET</v>
          </cell>
          <cell r="C525">
            <v>490</v>
          </cell>
          <cell r="D525" t="str">
            <v>B</v>
          </cell>
        </row>
        <row r="526">
          <cell r="A526" t="str">
            <v>EMKDS-30AI9999</v>
          </cell>
          <cell r="B526" t="str">
            <v>EM 3.0 Toolkit Documentation</v>
          </cell>
          <cell r="C526">
            <v>490</v>
          </cell>
          <cell r="D526" t="str">
            <v>B</v>
          </cell>
        </row>
        <row r="527">
          <cell r="A527" t="str">
            <v>EMKDS-400I9999</v>
          </cell>
          <cell r="B527" t="str">
            <v>EM 4.0 Toolkit Documentation</v>
          </cell>
          <cell r="C527">
            <v>490</v>
          </cell>
          <cell r="D527" t="str">
            <v>B</v>
          </cell>
        </row>
        <row r="528">
          <cell r="A528" t="str">
            <v>EMKIS-210-T999</v>
          </cell>
          <cell r="B528" t="str">
            <v>EM 2.1 TOOLKIT LICENSE</v>
          </cell>
          <cell r="C528">
            <v>70000</v>
          </cell>
          <cell r="D528" t="str">
            <v>B</v>
          </cell>
        </row>
        <row r="529">
          <cell r="A529" t="str">
            <v>EMKIS-210-T9U9</v>
          </cell>
          <cell r="B529" t="str">
            <v>EM 2.1 TOOLKIT LIC. UPGRADE</v>
          </cell>
          <cell r="C529">
            <v>35000</v>
          </cell>
          <cell r="D529" t="str">
            <v>B</v>
          </cell>
        </row>
        <row r="530">
          <cell r="A530" t="str">
            <v>EMKIS-30AIT999</v>
          </cell>
          <cell r="B530" t="str">
            <v>EM 3.0 Toolkit License</v>
          </cell>
          <cell r="C530">
            <v>70000</v>
          </cell>
          <cell r="D530" t="str">
            <v>B</v>
          </cell>
        </row>
        <row r="531">
          <cell r="A531" t="str">
            <v>EMKIS-30AIT9U9</v>
          </cell>
          <cell r="B531" t="str">
            <v>EM 3.0 Toolkit License Upgrade</v>
          </cell>
          <cell r="C531">
            <v>31500</v>
          </cell>
          <cell r="D531" t="str">
            <v>B</v>
          </cell>
        </row>
        <row r="532">
          <cell r="A532" t="str">
            <v>EMKIS-400IT999</v>
          </cell>
          <cell r="B532" t="str">
            <v>EM 4.0 Toolkit License</v>
          </cell>
          <cell r="C532">
            <v>70000</v>
          </cell>
          <cell r="D532" t="str">
            <v>B</v>
          </cell>
        </row>
        <row r="533">
          <cell r="A533" t="str">
            <v>EMKIS-400IT9U9</v>
          </cell>
          <cell r="B533" t="str">
            <v>EM 4.0 Toolkit License Upgrade</v>
          </cell>
          <cell r="C533">
            <v>31500</v>
          </cell>
          <cell r="D533" t="str">
            <v>B</v>
          </cell>
        </row>
        <row r="534">
          <cell r="A534" t="str">
            <v>EMMIS-300ID999</v>
          </cell>
          <cell r="B534" t="str">
            <v>EM 3.0 MIS Bronze License</v>
          </cell>
          <cell r="C534">
            <v>21700</v>
          </cell>
          <cell r="D534" t="str">
            <v>B</v>
          </cell>
        </row>
        <row r="535">
          <cell r="A535" t="str">
            <v>EMMIS-300ID9U9</v>
          </cell>
          <cell r="B535" t="str">
            <v>EM 3.0 MIS Bronze Lic. Upgrade</v>
          </cell>
          <cell r="C535">
            <v>9765</v>
          </cell>
          <cell r="D535" t="str">
            <v>B</v>
          </cell>
        </row>
        <row r="536">
          <cell r="A536" t="str">
            <v>EMMIS-300IE999</v>
          </cell>
          <cell r="B536" t="str">
            <v>EM 3.0 MIS Gold License</v>
          </cell>
          <cell r="C536">
            <v>35700</v>
          </cell>
          <cell r="D536" t="str">
            <v>B</v>
          </cell>
        </row>
        <row r="537">
          <cell r="A537" t="str">
            <v>EMMIS-300IE9T9</v>
          </cell>
          <cell r="B537" t="str">
            <v>EM 3.0 Silver-Gold Trade Up</v>
          </cell>
          <cell r="C537">
            <v>7000</v>
          </cell>
          <cell r="D537" t="str">
            <v>B</v>
          </cell>
        </row>
        <row r="538">
          <cell r="A538" t="str">
            <v>EMMIS-300IE9U9</v>
          </cell>
          <cell r="B538" t="str">
            <v>EM 3.0 MIS Gold Lic. Upgrade</v>
          </cell>
          <cell r="C538">
            <v>16065</v>
          </cell>
          <cell r="D538" t="str">
            <v>B</v>
          </cell>
        </row>
        <row r="539">
          <cell r="A539" t="str">
            <v>EMMIS-300IW999</v>
          </cell>
          <cell r="B539" t="str">
            <v>EM 3.0 MIS Silver License</v>
          </cell>
          <cell r="C539">
            <v>28700</v>
          </cell>
          <cell r="D539" t="str">
            <v>B</v>
          </cell>
        </row>
        <row r="540">
          <cell r="A540" t="str">
            <v>EMMIS-300IW9T9</v>
          </cell>
          <cell r="B540" t="str">
            <v>EM 3.0 Bronze-Silver Trade Up</v>
          </cell>
          <cell r="C540">
            <v>7000</v>
          </cell>
          <cell r="D540" t="str">
            <v>B</v>
          </cell>
        </row>
        <row r="541">
          <cell r="A541" t="str">
            <v>EMMIS-300IW9U9</v>
          </cell>
          <cell r="B541" t="str">
            <v>EM 3.0 MIS Silver Lic. Upgrade</v>
          </cell>
          <cell r="C541">
            <v>12915</v>
          </cell>
          <cell r="D541" t="str">
            <v>B</v>
          </cell>
        </row>
        <row r="542">
          <cell r="A542" t="str">
            <v>EMMIS-400ID999</v>
          </cell>
          <cell r="B542" t="str">
            <v>EM 4.0 MIS Bronze License</v>
          </cell>
          <cell r="C542">
            <v>21700</v>
          </cell>
          <cell r="D542" t="str">
            <v>B</v>
          </cell>
        </row>
        <row r="543">
          <cell r="A543" t="str">
            <v>EMMIS-400ID9U9</v>
          </cell>
          <cell r="B543" t="str">
            <v>EM 4.0 MIS Bronze Lic. Upgrade</v>
          </cell>
          <cell r="C543">
            <v>9765</v>
          </cell>
          <cell r="D543" t="str">
            <v>B</v>
          </cell>
        </row>
        <row r="544">
          <cell r="A544" t="str">
            <v>EMMIS-400IE999</v>
          </cell>
          <cell r="B544" t="str">
            <v>EM 4.0 MIS Gold License</v>
          </cell>
          <cell r="C544">
            <v>35700</v>
          </cell>
          <cell r="D544" t="str">
            <v>B</v>
          </cell>
        </row>
        <row r="545">
          <cell r="A545" t="str">
            <v>EMMIS-400IE9T9</v>
          </cell>
          <cell r="B545" t="str">
            <v>EM 4.0 Silver-Gold Trade Up</v>
          </cell>
          <cell r="C545">
            <v>7000</v>
          </cell>
          <cell r="D545" t="str">
            <v>B</v>
          </cell>
        </row>
        <row r="546">
          <cell r="A546" t="str">
            <v>EMMIS-400IE9U9</v>
          </cell>
          <cell r="B546" t="str">
            <v>EM 4.0 MIS Gold Lic. Upgrade</v>
          </cell>
          <cell r="C546">
            <v>16065</v>
          </cell>
          <cell r="D546" t="str">
            <v>B</v>
          </cell>
        </row>
        <row r="547">
          <cell r="A547" t="str">
            <v>EMMIS-400IW999</v>
          </cell>
          <cell r="B547" t="str">
            <v>EM 4.0 MIS Silver License</v>
          </cell>
          <cell r="C547">
            <v>28700</v>
          </cell>
          <cell r="D547" t="str">
            <v>B</v>
          </cell>
        </row>
        <row r="548">
          <cell r="A548" t="str">
            <v>EMMIS-400IW9T9</v>
          </cell>
          <cell r="B548" t="str">
            <v>EM 4.0 Bronze-Silver Trade Up</v>
          </cell>
          <cell r="C548">
            <v>7000</v>
          </cell>
          <cell r="D548" t="str">
            <v>B</v>
          </cell>
        </row>
        <row r="549">
          <cell r="A549" t="str">
            <v>EMMIS-400IW9U9</v>
          </cell>
          <cell r="B549" t="str">
            <v>EM 4.0 MIS Silver Lic. Upgrade</v>
          </cell>
          <cell r="C549">
            <v>12915</v>
          </cell>
          <cell r="D549" t="str">
            <v>B</v>
          </cell>
        </row>
        <row r="550">
          <cell r="A550" t="str">
            <v>EMQIS-300IR999</v>
          </cell>
          <cell r="B550" t="str">
            <v>EM 3.0 TMN Q3 Interface Lic.</v>
          </cell>
          <cell r="C550">
            <v>9800</v>
          </cell>
          <cell r="D550" t="str">
            <v>B</v>
          </cell>
        </row>
        <row r="551">
          <cell r="A551" t="str">
            <v>EMQIS-300IR9U9</v>
          </cell>
          <cell r="B551" t="str">
            <v>EM 3.0 TMN Q3 Interface Upgrad</v>
          </cell>
          <cell r="C551">
            <v>4200</v>
          </cell>
          <cell r="D551" t="str">
            <v>B</v>
          </cell>
        </row>
        <row r="552">
          <cell r="A552" t="str">
            <v>EMQIS-400IR999</v>
          </cell>
          <cell r="B552" t="str">
            <v>EM 4.0 TMN Q3 Interface Lic.</v>
          </cell>
          <cell r="C552">
            <v>9800</v>
          </cell>
          <cell r="D552" t="str">
            <v>B</v>
          </cell>
        </row>
        <row r="553">
          <cell r="A553" t="str">
            <v>EMQIS-400IR9U9</v>
          </cell>
          <cell r="B553" t="str">
            <v>EM 4.0 TMN Q3 Interface Upgrad</v>
          </cell>
          <cell r="C553">
            <v>4200</v>
          </cell>
          <cell r="D553" t="str">
            <v>B</v>
          </cell>
        </row>
        <row r="554">
          <cell r="A554" t="str">
            <v>EMTIS-210-9999</v>
          </cell>
          <cell r="B554" t="str">
            <v>EM 2.1 TMNQ3 INTERFACE LIC</v>
          </cell>
          <cell r="C554">
            <v>9800</v>
          </cell>
          <cell r="D554" t="str">
            <v>B</v>
          </cell>
        </row>
        <row r="555">
          <cell r="A555" t="str">
            <v>EMTIS-210-99U9</v>
          </cell>
          <cell r="B555" t="str">
            <v>EM 2.1 TMNQ3 INTERFACE UPGR.</v>
          </cell>
          <cell r="C555">
            <v>4900</v>
          </cell>
          <cell r="D555" t="str">
            <v>B</v>
          </cell>
        </row>
        <row r="556">
          <cell r="A556" t="str">
            <v>EN1VS-210-9999</v>
          </cell>
          <cell r="B556" t="str">
            <v>EM 2.1 NETWORK MGMT PKG MC-1</v>
          </cell>
          <cell r="C556">
            <v>121800</v>
          </cell>
          <cell r="D556" t="str">
            <v>B</v>
          </cell>
        </row>
        <row r="557">
          <cell r="A557" t="str">
            <v>EN2VS-210-9999</v>
          </cell>
          <cell r="B557" t="str">
            <v>EM 2.1 NETWORK MGMT PKG MC-2</v>
          </cell>
          <cell r="C557">
            <v>182000</v>
          </cell>
          <cell r="D557" t="str">
            <v>B</v>
          </cell>
        </row>
        <row r="558">
          <cell r="A558" t="str">
            <v>EN2VS-210-99T9</v>
          </cell>
          <cell r="B558" t="str">
            <v>EM 2.1 NW MGT PKG MC-1 TO MC-2</v>
          </cell>
          <cell r="C558">
            <v>60200</v>
          </cell>
          <cell r="D558" t="str">
            <v>B</v>
          </cell>
        </row>
        <row r="559">
          <cell r="A559" t="str">
            <v>ET1VS-210-9999</v>
          </cell>
          <cell r="B559" t="str">
            <v>EM 2.1 TELCO MGMT PKG MC-1</v>
          </cell>
          <cell r="C559">
            <v>163800</v>
          </cell>
          <cell r="D559" t="str">
            <v>B</v>
          </cell>
        </row>
        <row r="560">
          <cell r="A560" t="str">
            <v>ET2VS-210-9999</v>
          </cell>
          <cell r="B560" t="str">
            <v>EM 2.1 TELCO MGMT PKG MC-2</v>
          </cell>
          <cell r="C560">
            <v>224000</v>
          </cell>
          <cell r="D560" t="str">
            <v>B</v>
          </cell>
        </row>
        <row r="561">
          <cell r="A561" t="str">
            <v>ET2VS-210-99T9</v>
          </cell>
          <cell r="B561" t="str">
            <v>EM 2.1 TELCO MPKG MC-1 TO MC-2</v>
          </cell>
          <cell r="C561">
            <v>60200</v>
          </cell>
          <cell r="D561" t="str">
            <v>B</v>
          </cell>
        </row>
        <row r="562">
          <cell r="A562" t="str">
            <v>F3800-227</v>
          </cell>
          <cell r="B562" t="str">
            <v>F3800 SERVER w 2CPU/2GB Mem</v>
          </cell>
          <cell r="C562">
            <v>115200</v>
          </cell>
          <cell r="D562" t="str">
            <v>A</v>
          </cell>
        </row>
        <row r="563">
          <cell r="A563" t="str">
            <v>F3800-227-RM</v>
          </cell>
          <cell r="B563" t="str">
            <v>F3800 SERVER w 2CPU/2GB Fact Rk</v>
          </cell>
          <cell r="C563">
            <v>115200</v>
          </cell>
          <cell r="D563" t="str">
            <v>A</v>
          </cell>
        </row>
        <row r="564">
          <cell r="A564" t="str">
            <v>F3800-447</v>
          </cell>
          <cell r="B564" t="str">
            <v>F3800 SERVER w 4CPU/4GB</v>
          </cell>
          <cell r="C564">
            <v>171250</v>
          </cell>
          <cell r="D564" t="str">
            <v>A</v>
          </cell>
        </row>
        <row r="565">
          <cell r="A565" t="str">
            <v>F3800-447-RM</v>
          </cell>
          <cell r="B565" t="str">
            <v>F3800 SERVER w 4CPU/4GB Fact Rk</v>
          </cell>
          <cell r="C565">
            <v>171250</v>
          </cell>
          <cell r="D565" t="str">
            <v>A</v>
          </cell>
        </row>
        <row r="566">
          <cell r="A566" t="str">
            <v>F4800</v>
          </cell>
          <cell r="B566" t="str">
            <v>F4800 SERVER BASE-FIELD RACK</v>
          </cell>
          <cell r="C566">
            <v>56250</v>
          </cell>
          <cell r="D566" t="str">
            <v>A</v>
          </cell>
        </row>
        <row r="567">
          <cell r="A567" t="str">
            <v>F4800-DS</v>
          </cell>
          <cell r="B567" t="str">
            <v>F4800 SERVER BASE-DESKSIDE</v>
          </cell>
          <cell r="C567">
            <v>56250</v>
          </cell>
          <cell r="D567" t="str">
            <v>A</v>
          </cell>
        </row>
        <row r="568">
          <cell r="A568" t="str">
            <v>F4800-RM</v>
          </cell>
          <cell r="B568" t="str">
            <v>F4800 SERVER BASE-FACTORY RACK</v>
          </cell>
          <cell r="C568">
            <v>56250</v>
          </cell>
          <cell r="D568" t="str">
            <v>A</v>
          </cell>
        </row>
        <row r="569">
          <cell r="A569" t="str">
            <v>F4810</v>
          </cell>
          <cell r="B569" t="str">
            <v>F4810 SERVER BASE-FIELD RACK</v>
          </cell>
          <cell r="C569">
            <v>56250</v>
          </cell>
          <cell r="D569" t="str">
            <v>A</v>
          </cell>
        </row>
        <row r="570">
          <cell r="A570" t="str">
            <v>F4810-RM</v>
          </cell>
          <cell r="B570" t="str">
            <v>F4810 SERVER BASE-FACTORY RACK</v>
          </cell>
          <cell r="C570">
            <v>56250</v>
          </cell>
          <cell r="D570" t="str">
            <v>A</v>
          </cell>
        </row>
        <row r="571">
          <cell r="A571" t="str">
            <v>F6800</v>
          </cell>
          <cell r="B571" t="str">
            <v>F6800 SERVER BASE</v>
          </cell>
          <cell r="C571">
            <v>187500</v>
          </cell>
          <cell r="D571" t="str">
            <v>A</v>
          </cell>
        </row>
        <row r="572">
          <cell r="A572" t="str">
            <v>FC9BI-600-TD99</v>
          </cell>
          <cell r="B572" t="str">
            <v>C 6 Try n'Buy for Intel</v>
          </cell>
          <cell r="C572">
            <v>0</v>
          </cell>
          <cell r="D572" t="str">
            <v>D</v>
          </cell>
        </row>
        <row r="573">
          <cell r="A573" t="str">
            <v>FC9BS-600-TD99</v>
          </cell>
          <cell r="B573" t="str">
            <v>C 6 Try n'Buy for SPARC</v>
          </cell>
          <cell r="C573">
            <v>0</v>
          </cell>
          <cell r="D573" t="str">
            <v>D</v>
          </cell>
        </row>
        <row r="574">
          <cell r="A574" t="str">
            <v>FC9D9-600-T999</v>
          </cell>
          <cell r="B574" t="str">
            <v>Prof C 6 Doc Set</v>
          </cell>
          <cell r="C574">
            <v>280</v>
          </cell>
          <cell r="D574" t="str">
            <v>B</v>
          </cell>
        </row>
        <row r="575">
          <cell r="A575" t="str">
            <v>FC9D9-600-T99C</v>
          </cell>
          <cell r="B575" t="str">
            <v>Japanese Prof C 6 Doc Set</v>
          </cell>
          <cell r="C575">
            <v>455</v>
          </cell>
          <cell r="D575" t="str">
            <v>B</v>
          </cell>
        </row>
        <row r="576">
          <cell r="A576" t="str">
            <v>FC9D9-601-T999</v>
          </cell>
          <cell r="B576" t="str">
            <v>Prof C 6u1 Doc Set</v>
          </cell>
          <cell r="C576">
            <v>280</v>
          </cell>
          <cell r="D576" t="str">
            <v>B</v>
          </cell>
        </row>
        <row r="577">
          <cell r="A577" t="str">
            <v>FC9II-600-T999</v>
          </cell>
          <cell r="B577" t="str">
            <v>C 6 1-User Slim Kit for Intel</v>
          </cell>
          <cell r="C577">
            <v>1813</v>
          </cell>
          <cell r="D577" t="str">
            <v>B</v>
          </cell>
        </row>
        <row r="578">
          <cell r="A578" t="str">
            <v>FC9II-600-T9U9</v>
          </cell>
          <cell r="B578" t="str">
            <v>C 6 1-User Slim Kit UPG Intel</v>
          </cell>
          <cell r="C578">
            <v>546</v>
          </cell>
          <cell r="D578" t="str">
            <v>B</v>
          </cell>
        </row>
        <row r="579">
          <cell r="A579" t="str">
            <v>FC9II-600-TL99</v>
          </cell>
          <cell r="B579" t="str">
            <v>C 6 1-RTU ESD for Intel</v>
          </cell>
          <cell r="C579">
            <v>1673</v>
          </cell>
          <cell r="D579" t="str">
            <v>B</v>
          </cell>
        </row>
        <row r="580">
          <cell r="A580" t="str">
            <v>FC9II-601-T999</v>
          </cell>
          <cell r="B580" t="str">
            <v>C 6u1 1-User Slim Kit for IN</v>
          </cell>
          <cell r="C580">
            <v>1813</v>
          </cell>
          <cell r="D580" t="str">
            <v>B</v>
          </cell>
        </row>
        <row r="581">
          <cell r="A581" t="str">
            <v>FC9II-601-T9U9</v>
          </cell>
          <cell r="B581" t="str">
            <v>C 6u1 1-User Slim Kit UPG IN</v>
          </cell>
          <cell r="C581">
            <v>546</v>
          </cell>
          <cell r="D581" t="str">
            <v>B</v>
          </cell>
        </row>
        <row r="582">
          <cell r="A582" t="str">
            <v>FC9II-601-TL99</v>
          </cell>
          <cell r="B582" t="str">
            <v>C 6u1 1-RTU ESD for Intel</v>
          </cell>
          <cell r="C582">
            <v>1673</v>
          </cell>
          <cell r="D582" t="str">
            <v>B</v>
          </cell>
        </row>
        <row r="583">
          <cell r="A583" t="str">
            <v>FC9II-6C0-TL99</v>
          </cell>
          <cell r="B583" t="str">
            <v>C 6 1-E-RTU Cert. Intel</v>
          </cell>
          <cell r="C583">
            <v>1813</v>
          </cell>
          <cell r="D583" t="str">
            <v>B</v>
          </cell>
        </row>
        <row r="584">
          <cell r="A584" t="str">
            <v>FC9II-6C1-TL99</v>
          </cell>
          <cell r="B584" t="str">
            <v>C 6u1 1-E-RTU Cert. Intel</v>
          </cell>
          <cell r="C584">
            <v>1813</v>
          </cell>
          <cell r="D584" t="str">
            <v>B</v>
          </cell>
        </row>
        <row r="585">
          <cell r="A585" t="str">
            <v>FC9II-6T1-T9T9</v>
          </cell>
          <cell r="B585" t="str">
            <v>C 6 1-User Slim Kit Trdup IN</v>
          </cell>
          <cell r="C585">
            <v>700</v>
          </cell>
          <cell r="D585" t="str">
            <v>B</v>
          </cell>
        </row>
        <row r="586">
          <cell r="A586" t="str">
            <v>FC9II-6T4-T9T9</v>
          </cell>
          <cell r="B586" t="str">
            <v>C 6u1 1-User Slim Kit Trdup IN</v>
          </cell>
          <cell r="C586">
            <v>700</v>
          </cell>
          <cell r="D586" t="str">
            <v>B</v>
          </cell>
        </row>
        <row r="587">
          <cell r="A587" t="str">
            <v>FC9IS-600-T999</v>
          </cell>
          <cell r="B587" t="str">
            <v>C 6 1-User Slim Kit for SPARC</v>
          </cell>
          <cell r="C587">
            <v>1813</v>
          </cell>
          <cell r="D587" t="str">
            <v>B</v>
          </cell>
        </row>
        <row r="588">
          <cell r="A588" t="str">
            <v>FC9IS-600-T9U9</v>
          </cell>
          <cell r="B588" t="str">
            <v>C 6 1-User Slim Kit UPG SPARC</v>
          </cell>
          <cell r="C588">
            <v>546</v>
          </cell>
          <cell r="D588" t="str">
            <v>B</v>
          </cell>
        </row>
        <row r="589">
          <cell r="A589" t="str">
            <v>FC9IS-600-TL99</v>
          </cell>
          <cell r="B589" t="str">
            <v>C 6 1-RTU ESD for SPARC</v>
          </cell>
          <cell r="C589">
            <v>1673</v>
          </cell>
          <cell r="D589" t="str">
            <v>B</v>
          </cell>
        </row>
        <row r="590">
          <cell r="A590" t="str">
            <v>FC9IS-601-T999</v>
          </cell>
          <cell r="B590" t="str">
            <v>C 6u1 1-User Slim Kit for SPARC</v>
          </cell>
          <cell r="C590">
            <v>1813</v>
          </cell>
          <cell r="D590" t="str">
            <v>B</v>
          </cell>
        </row>
        <row r="591">
          <cell r="A591" t="str">
            <v>FC9IS-601-T9U9</v>
          </cell>
          <cell r="B591" t="str">
            <v>C 6u1 1-User Slim Kit UPG SPARC</v>
          </cell>
          <cell r="C591">
            <v>546</v>
          </cell>
          <cell r="D591" t="str">
            <v>B</v>
          </cell>
        </row>
        <row r="592">
          <cell r="A592" t="str">
            <v>FC9IS-601-TL99</v>
          </cell>
          <cell r="B592" t="str">
            <v>C 6u1 1-RTU ESD for SPARC</v>
          </cell>
          <cell r="C592">
            <v>1673</v>
          </cell>
          <cell r="D592" t="str">
            <v>B</v>
          </cell>
        </row>
        <row r="593">
          <cell r="A593" t="str">
            <v>FC9IS-6C0-TL99</v>
          </cell>
          <cell r="B593" t="str">
            <v>C 6 1-E-RTU ESD for SPARC</v>
          </cell>
          <cell r="C593">
            <v>1813</v>
          </cell>
          <cell r="D593" t="str">
            <v>B</v>
          </cell>
        </row>
        <row r="594">
          <cell r="A594" t="str">
            <v>FC9IS-6C1-TL99</v>
          </cell>
          <cell r="B594" t="str">
            <v>C 6u1 1-E-RTU ESD for SPARC</v>
          </cell>
          <cell r="C594">
            <v>1813</v>
          </cell>
          <cell r="D594" t="str">
            <v>B</v>
          </cell>
        </row>
        <row r="595">
          <cell r="A595" t="str">
            <v>FC9IS-6T1-T9T9</v>
          </cell>
          <cell r="B595" t="str">
            <v>C 6 1-User Slim Kit Trdup SP</v>
          </cell>
          <cell r="C595">
            <v>700</v>
          </cell>
          <cell r="D595" t="str">
            <v>B</v>
          </cell>
        </row>
        <row r="596">
          <cell r="A596" t="str">
            <v>FC9IS-6T4-T9T9</v>
          </cell>
          <cell r="B596" t="str">
            <v>C 6u1 1-User Slim Kit Trdup SP</v>
          </cell>
          <cell r="C596">
            <v>700</v>
          </cell>
          <cell r="D596" t="str">
            <v>B</v>
          </cell>
        </row>
        <row r="597">
          <cell r="A597" t="str">
            <v>FC9XI-600-T999</v>
          </cell>
          <cell r="B597" t="str">
            <v>C 6 10-User Slim Kit for Intel</v>
          </cell>
          <cell r="C597">
            <v>15400</v>
          </cell>
          <cell r="D597" t="str">
            <v>B</v>
          </cell>
        </row>
        <row r="598">
          <cell r="A598" t="str">
            <v>FC9XI-600-T9U9</v>
          </cell>
          <cell r="B598" t="str">
            <v>C 6 10-User Slim Kit UPG Intel</v>
          </cell>
          <cell r="C598">
            <v>4620</v>
          </cell>
          <cell r="D598" t="str">
            <v>B</v>
          </cell>
        </row>
        <row r="599">
          <cell r="A599" t="str">
            <v>FC9XI-601-T999</v>
          </cell>
          <cell r="B599" t="str">
            <v>C 6u1 10-User Slim Kit for Intel</v>
          </cell>
          <cell r="C599">
            <v>15400</v>
          </cell>
          <cell r="D599" t="str">
            <v>B</v>
          </cell>
        </row>
        <row r="600">
          <cell r="A600" t="str">
            <v>FC9XI-601-T9U9</v>
          </cell>
          <cell r="B600" t="str">
            <v>C 6u1 10-User Slim Kit UPG Intel</v>
          </cell>
          <cell r="C600">
            <v>4620</v>
          </cell>
          <cell r="D600" t="str">
            <v>B</v>
          </cell>
        </row>
        <row r="601">
          <cell r="A601" t="str">
            <v>FC9XI-6C0-TL99</v>
          </cell>
          <cell r="B601" t="str">
            <v>C 6 10-E-RTU Cert. Intel</v>
          </cell>
          <cell r="C601">
            <v>17780</v>
          </cell>
          <cell r="D601" t="str">
            <v>B</v>
          </cell>
        </row>
        <row r="602">
          <cell r="A602" t="str">
            <v>FC9XI-6C1-TL99</v>
          </cell>
          <cell r="B602" t="str">
            <v>C 6u1 10-E-RTU Cert. Intel</v>
          </cell>
          <cell r="C602">
            <v>15400</v>
          </cell>
          <cell r="D602" t="str">
            <v>B</v>
          </cell>
        </row>
        <row r="603">
          <cell r="A603" t="str">
            <v>FC9XS-600-T999</v>
          </cell>
          <cell r="B603" t="str">
            <v>C 6 10-User Slim Kit for SPARC</v>
          </cell>
          <cell r="C603">
            <v>15400</v>
          </cell>
          <cell r="D603" t="str">
            <v>B</v>
          </cell>
        </row>
        <row r="604">
          <cell r="A604" t="str">
            <v>FC9XS-600-T9U9</v>
          </cell>
          <cell r="B604" t="str">
            <v>C 6 10-User Slim Kit UPG SPARC</v>
          </cell>
          <cell r="C604">
            <v>4620</v>
          </cell>
          <cell r="D604" t="str">
            <v>B</v>
          </cell>
        </row>
        <row r="605">
          <cell r="A605" t="str">
            <v>FC9XS-601-T999</v>
          </cell>
          <cell r="B605" t="str">
            <v>C 6u1 10-User Slim Kit for SPARC</v>
          </cell>
          <cell r="C605">
            <v>15400</v>
          </cell>
          <cell r="D605" t="str">
            <v>B</v>
          </cell>
        </row>
        <row r="606">
          <cell r="A606" t="str">
            <v>FC9XS-601-T9U9</v>
          </cell>
          <cell r="B606" t="str">
            <v>C 6u1 10-User Slim Kit UPG SPARC</v>
          </cell>
          <cell r="C606">
            <v>4620</v>
          </cell>
          <cell r="D606" t="str">
            <v>B</v>
          </cell>
        </row>
        <row r="607">
          <cell r="A607" t="str">
            <v>FC9XS-6C0-TL99</v>
          </cell>
          <cell r="B607" t="str">
            <v>C 6 10-E-RTU Cert. SPARC</v>
          </cell>
          <cell r="C607">
            <v>17780</v>
          </cell>
          <cell r="D607" t="str">
            <v>B</v>
          </cell>
        </row>
        <row r="608">
          <cell r="A608" t="str">
            <v>FC9XS-6C1-TL99</v>
          </cell>
          <cell r="B608" t="str">
            <v>C 6u1 10-E-RTU Cert. SPARC</v>
          </cell>
          <cell r="C608">
            <v>15400</v>
          </cell>
          <cell r="D608" t="str">
            <v>B</v>
          </cell>
        </row>
        <row r="609">
          <cell r="A609" t="str">
            <v>FCEBI-600-TD99</v>
          </cell>
          <cell r="B609" t="str">
            <v>C++ Enter 6 Try n'Buy INTEL</v>
          </cell>
          <cell r="C609">
            <v>0</v>
          </cell>
          <cell r="D609" t="str">
            <v>D</v>
          </cell>
        </row>
        <row r="610">
          <cell r="A610" t="str">
            <v>FCEBS-600-TD99</v>
          </cell>
          <cell r="B610" t="str">
            <v>C++ Enter 6 Try n'Buy SPARC</v>
          </cell>
          <cell r="C610">
            <v>0</v>
          </cell>
          <cell r="D610" t="str">
            <v>D</v>
          </cell>
        </row>
        <row r="611">
          <cell r="A611" t="str">
            <v>FCED9-600-T999</v>
          </cell>
          <cell r="B611" t="str">
            <v>C++ Enterprise 6 Doc Set</v>
          </cell>
          <cell r="C611">
            <v>560</v>
          </cell>
          <cell r="D611" t="str">
            <v>B</v>
          </cell>
        </row>
        <row r="612">
          <cell r="A612" t="str">
            <v>FCED9-600-T99C</v>
          </cell>
          <cell r="B612" t="str">
            <v>JAPAN C++ EE 6.0 DOCS</v>
          </cell>
          <cell r="C612">
            <v>455</v>
          </cell>
          <cell r="D612" t="str">
            <v>B</v>
          </cell>
        </row>
        <row r="613">
          <cell r="A613" t="str">
            <v>FCED9-601-T999</v>
          </cell>
          <cell r="B613" t="str">
            <v>C++ Enterprise 6u1 Doc Set</v>
          </cell>
          <cell r="C613">
            <v>560</v>
          </cell>
          <cell r="D613" t="str">
            <v>B</v>
          </cell>
        </row>
        <row r="614">
          <cell r="A614" t="str">
            <v>FCEII-600-T999</v>
          </cell>
          <cell r="B614" t="str">
            <v>C++ Inter 6 1-User Slim Kit IN</v>
          </cell>
          <cell r="C614">
            <v>4893</v>
          </cell>
          <cell r="D614" t="str">
            <v>B</v>
          </cell>
        </row>
        <row r="615">
          <cell r="A615" t="str">
            <v>FCEII-600-T9U9</v>
          </cell>
          <cell r="B615" t="str">
            <v>C++ Ent 6 1-User Slim Kit UPG IN</v>
          </cell>
          <cell r="C615">
            <v>1470</v>
          </cell>
          <cell r="D615" t="str">
            <v>B</v>
          </cell>
        </row>
        <row r="616">
          <cell r="A616" t="str">
            <v>FCEII-600-TL99</v>
          </cell>
          <cell r="B616" t="str">
            <v>C++ EE 6 1-RTU ESD for INTEL</v>
          </cell>
          <cell r="C616">
            <v>4753</v>
          </cell>
          <cell r="D616" t="str">
            <v>B</v>
          </cell>
        </row>
        <row r="617">
          <cell r="A617" t="str">
            <v>FCEII-601-T999</v>
          </cell>
          <cell r="B617" t="str">
            <v>C++ EE 6u1 1-User Slim Kit IN</v>
          </cell>
          <cell r="C617">
            <v>4893</v>
          </cell>
          <cell r="D617" t="str">
            <v>B</v>
          </cell>
        </row>
        <row r="618">
          <cell r="A618" t="str">
            <v>FCEII-601-T9U9</v>
          </cell>
          <cell r="B618" t="str">
            <v>C++ EE 6u1 1-User Slim Kit UPG IN</v>
          </cell>
          <cell r="C618">
            <v>1470</v>
          </cell>
          <cell r="D618" t="str">
            <v>B</v>
          </cell>
        </row>
        <row r="619">
          <cell r="A619" t="str">
            <v>FCEII-601-TL99</v>
          </cell>
          <cell r="B619" t="str">
            <v>C++ EE 6u1 1-RTU ESD for INTEL</v>
          </cell>
          <cell r="C619">
            <v>4753</v>
          </cell>
          <cell r="D619" t="str">
            <v>B</v>
          </cell>
        </row>
        <row r="620">
          <cell r="A620" t="str">
            <v>FCEII-601-TPC9</v>
          </cell>
          <cell r="B620" t="str">
            <v>C++ EE 6u1 1 User Promo COMP IN</v>
          </cell>
          <cell r="C620">
            <v>2800</v>
          </cell>
          <cell r="D620" t="str">
            <v>B</v>
          </cell>
        </row>
        <row r="621">
          <cell r="A621" t="str">
            <v>FCEII-601-TPU9</v>
          </cell>
          <cell r="B621" t="str">
            <v>C++ EE 6u1 1 User Promo UP IN</v>
          </cell>
          <cell r="C621">
            <v>1400</v>
          </cell>
          <cell r="D621" t="str">
            <v>B</v>
          </cell>
        </row>
        <row r="622">
          <cell r="A622" t="str">
            <v>FCEII-6C0-TL99</v>
          </cell>
          <cell r="B622" t="str">
            <v>C++ EE 6 1-E-RTU Cert. INTEL</v>
          </cell>
          <cell r="C622">
            <v>4893</v>
          </cell>
          <cell r="D622" t="str">
            <v>B</v>
          </cell>
        </row>
        <row r="623">
          <cell r="A623" t="str">
            <v>FCEII-6C1-TL99</v>
          </cell>
          <cell r="B623" t="str">
            <v>C++ EE 6u1 1-E-RTU Cert. INTEL</v>
          </cell>
          <cell r="C623">
            <v>4893</v>
          </cell>
          <cell r="D623" t="str">
            <v>B</v>
          </cell>
        </row>
        <row r="624">
          <cell r="A624" t="str">
            <v>FCEII-6T1-T9T9</v>
          </cell>
          <cell r="B624" t="str">
            <v>C++ Enter 6 1-User Trdup Intel</v>
          </cell>
          <cell r="C624">
            <v>3920</v>
          </cell>
          <cell r="D624" t="str">
            <v>B</v>
          </cell>
        </row>
        <row r="625">
          <cell r="A625" t="str">
            <v>FCEII-6T2-T9T9</v>
          </cell>
          <cell r="B625" t="str">
            <v>C++ Enter 6 1-User Trdup Intel</v>
          </cell>
          <cell r="C625">
            <v>2940</v>
          </cell>
          <cell r="D625" t="str">
            <v>B</v>
          </cell>
        </row>
        <row r="626">
          <cell r="A626" t="str">
            <v>FCEII-6T3-T9T9</v>
          </cell>
          <cell r="B626" t="str">
            <v>C++ Enter 6 1-User Trdup Intel</v>
          </cell>
          <cell r="C626">
            <v>2240</v>
          </cell>
          <cell r="D626" t="str">
            <v>B</v>
          </cell>
        </row>
        <row r="627">
          <cell r="A627" t="str">
            <v>FCEII-6T4-T9T9</v>
          </cell>
          <cell r="B627" t="str">
            <v>C++ EE 6u1 1-User Trdup Intel</v>
          </cell>
          <cell r="C627">
            <v>3920</v>
          </cell>
          <cell r="D627" t="str">
            <v>B</v>
          </cell>
        </row>
        <row r="628">
          <cell r="A628" t="str">
            <v>FCEII-6T5-T9T9</v>
          </cell>
          <cell r="B628" t="str">
            <v>C++ EE 6u1 1-User Trdup Intel</v>
          </cell>
          <cell r="C628">
            <v>2940</v>
          </cell>
          <cell r="D628" t="str">
            <v>B</v>
          </cell>
        </row>
        <row r="629">
          <cell r="A629" t="str">
            <v>FCEII-6T6-T9T9</v>
          </cell>
          <cell r="B629" t="str">
            <v>C++ EE 6u1 1-User Trdup Intel</v>
          </cell>
          <cell r="C629">
            <v>2240</v>
          </cell>
          <cell r="D629" t="str">
            <v>B</v>
          </cell>
        </row>
        <row r="630">
          <cell r="A630" t="str">
            <v>FCEIS-600-T999</v>
          </cell>
          <cell r="B630" t="str">
            <v>C++ Enter Ed 6 1-User Slim Kit</v>
          </cell>
          <cell r="C630">
            <v>4893</v>
          </cell>
          <cell r="D630" t="str">
            <v>B</v>
          </cell>
        </row>
        <row r="631">
          <cell r="A631" t="str">
            <v>FCEIS-600-T9U9</v>
          </cell>
          <cell r="B631" t="str">
            <v>C++ Ent 6 1-User Slim Kit UPG SP</v>
          </cell>
          <cell r="C631">
            <v>1470</v>
          </cell>
          <cell r="D631" t="str">
            <v>B</v>
          </cell>
        </row>
        <row r="632">
          <cell r="A632" t="str">
            <v>FCEIS-600-TL99</v>
          </cell>
          <cell r="B632" t="str">
            <v>C++ EE 6 1-RTU ESD for SPARC</v>
          </cell>
          <cell r="C632">
            <v>4753</v>
          </cell>
          <cell r="D632" t="str">
            <v>B</v>
          </cell>
        </row>
        <row r="633">
          <cell r="A633" t="str">
            <v>FCEIS-601-T999</v>
          </cell>
          <cell r="B633" t="str">
            <v>C++ EE 6u1 1-User Slim Kit</v>
          </cell>
          <cell r="C633">
            <v>4893</v>
          </cell>
          <cell r="D633" t="str">
            <v>B</v>
          </cell>
        </row>
        <row r="634">
          <cell r="A634" t="str">
            <v>FCEIS-601-T9U9</v>
          </cell>
          <cell r="B634" t="str">
            <v>C++ EE 6u1 1-User Slim Kit UPG SP</v>
          </cell>
          <cell r="C634">
            <v>1470</v>
          </cell>
          <cell r="D634" t="str">
            <v>B</v>
          </cell>
        </row>
        <row r="635">
          <cell r="A635" t="str">
            <v>FCEIS-601-TL99</v>
          </cell>
          <cell r="B635" t="str">
            <v>C++ EE 6u1 1-RTU ESD for SPARC</v>
          </cell>
          <cell r="C635">
            <v>4753</v>
          </cell>
          <cell r="D635" t="str">
            <v>B</v>
          </cell>
        </row>
        <row r="636">
          <cell r="A636" t="str">
            <v>FCEIS-601-TPC9</v>
          </cell>
          <cell r="B636" t="str">
            <v>C++ EE 6u1 1 USER Promo COMP SP</v>
          </cell>
          <cell r="C636">
            <v>2800</v>
          </cell>
          <cell r="D636" t="str">
            <v>B</v>
          </cell>
        </row>
        <row r="637">
          <cell r="A637" t="str">
            <v>FCEIS-601-TPU9</v>
          </cell>
          <cell r="B637" t="str">
            <v>C++ EE 6u1 1 USER Promo UP SP</v>
          </cell>
          <cell r="C637">
            <v>1400</v>
          </cell>
          <cell r="D637" t="str">
            <v>B</v>
          </cell>
        </row>
        <row r="638">
          <cell r="A638" t="str">
            <v>FCEIS-6C0-TL99</v>
          </cell>
          <cell r="B638" t="str">
            <v>C++ EE 6 1-E-RTU Cert. SPARC</v>
          </cell>
          <cell r="C638">
            <v>4893</v>
          </cell>
          <cell r="D638" t="str">
            <v>B</v>
          </cell>
        </row>
        <row r="639">
          <cell r="A639" t="str">
            <v>FCEIS-6C1-TL99</v>
          </cell>
          <cell r="B639" t="str">
            <v>C++ EE 6u1 1-E-RTU Cert. SPARC</v>
          </cell>
          <cell r="C639">
            <v>4893</v>
          </cell>
          <cell r="D639" t="str">
            <v>B</v>
          </cell>
        </row>
        <row r="640">
          <cell r="A640" t="str">
            <v>FCEIS-6T1-T9T9</v>
          </cell>
          <cell r="B640" t="str">
            <v>C++ Enter 6 1-User Trdup SPARC</v>
          </cell>
          <cell r="C640">
            <v>3920</v>
          </cell>
          <cell r="D640" t="str">
            <v>B</v>
          </cell>
        </row>
        <row r="641">
          <cell r="A641" t="str">
            <v>FCEIS-6T2-T9T9</v>
          </cell>
          <cell r="B641" t="str">
            <v>C++ Enter 6 1-User Trdup SPARC</v>
          </cell>
          <cell r="C641">
            <v>2940</v>
          </cell>
          <cell r="D641" t="str">
            <v>B</v>
          </cell>
        </row>
        <row r="642">
          <cell r="A642" t="str">
            <v>FCEIS-6T3-T9T9</v>
          </cell>
          <cell r="B642" t="str">
            <v>C++ Enter 6 1-User Trdup SPARC</v>
          </cell>
          <cell r="C642">
            <v>2240</v>
          </cell>
          <cell r="D642" t="str">
            <v>B</v>
          </cell>
        </row>
        <row r="643">
          <cell r="A643" t="str">
            <v>FCEIS-6T4-T9T9</v>
          </cell>
          <cell r="B643" t="str">
            <v>C++ Enter 6 1-User Trdup SPARC</v>
          </cell>
          <cell r="C643">
            <v>3920</v>
          </cell>
          <cell r="D643" t="str">
            <v>B</v>
          </cell>
        </row>
        <row r="644">
          <cell r="A644" t="str">
            <v>FCEIS-6T5-T9T9</v>
          </cell>
          <cell r="B644" t="str">
            <v>C++ Enter 6 1-User Trdup SPARC</v>
          </cell>
          <cell r="C644">
            <v>3822</v>
          </cell>
          <cell r="D644" t="str">
            <v>B</v>
          </cell>
        </row>
        <row r="645">
          <cell r="A645" t="str">
            <v>FCEIS-6T6-T9T9</v>
          </cell>
          <cell r="B645" t="str">
            <v>C++ Enter 6 1-User Trdup SPARC</v>
          </cell>
          <cell r="C645">
            <v>2240</v>
          </cell>
          <cell r="D645" t="str">
            <v>B</v>
          </cell>
        </row>
        <row r="646">
          <cell r="A646" t="str">
            <v>FCEXI-600-T999</v>
          </cell>
          <cell r="B646" t="str">
            <v>C++ Enter 6 10-User Slim Kit IN</v>
          </cell>
          <cell r="C646">
            <v>41580</v>
          </cell>
          <cell r="D646" t="str">
            <v>B</v>
          </cell>
        </row>
        <row r="647">
          <cell r="A647" t="str">
            <v>FCEXI-600-T9U9</v>
          </cell>
          <cell r="B647" t="str">
            <v>C++ Ent 6 10-User Slim Kit UPG IN</v>
          </cell>
          <cell r="C647">
            <v>12474</v>
          </cell>
          <cell r="D647" t="str">
            <v>B</v>
          </cell>
        </row>
        <row r="648">
          <cell r="A648" t="str">
            <v>FCEXI-601-T999</v>
          </cell>
          <cell r="B648" t="str">
            <v>C++ EE 6u1 10-User Slim Kit IN</v>
          </cell>
          <cell r="C648">
            <v>41580</v>
          </cell>
          <cell r="D648" t="str">
            <v>B</v>
          </cell>
        </row>
        <row r="649">
          <cell r="A649" t="str">
            <v>FCEXI-601-T9U9</v>
          </cell>
          <cell r="B649" t="str">
            <v>C++ EE 6u1 10-User Slim Kit UPG IN</v>
          </cell>
          <cell r="C649">
            <v>12474</v>
          </cell>
          <cell r="D649" t="str">
            <v>B</v>
          </cell>
        </row>
        <row r="650">
          <cell r="A650" t="str">
            <v>FCEXI-6C0-TL99</v>
          </cell>
          <cell r="B650" t="str">
            <v>C++ EE 6 10-E-RTU Cert. INTEL</v>
          </cell>
          <cell r="C650">
            <v>41580</v>
          </cell>
          <cell r="D650" t="str">
            <v>B</v>
          </cell>
        </row>
        <row r="651">
          <cell r="A651" t="str">
            <v>FCEXI-6C1-TL99</v>
          </cell>
          <cell r="B651" t="str">
            <v>C++ EE 6u1 10-E-RTU Cert. INTEL</v>
          </cell>
          <cell r="C651">
            <v>41580</v>
          </cell>
          <cell r="D651" t="str">
            <v>B</v>
          </cell>
        </row>
        <row r="652">
          <cell r="A652" t="str">
            <v>FCEXS-600-T999</v>
          </cell>
          <cell r="B652" t="str">
            <v>C++ Enter 6 10-User Slim KitSP</v>
          </cell>
          <cell r="C652">
            <v>41580</v>
          </cell>
          <cell r="D652" t="str">
            <v>B</v>
          </cell>
        </row>
        <row r="653">
          <cell r="A653" t="str">
            <v>FCEXS-600-T9U9</v>
          </cell>
          <cell r="B653" t="str">
            <v>C++ Ent 6 10-User Slim Kit UPG SP</v>
          </cell>
          <cell r="C653">
            <v>12474</v>
          </cell>
          <cell r="D653" t="str">
            <v>B</v>
          </cell>
        </row>
        <row r="654">
          <cell r="A654" t="str">
            <v>FCEXS-601-T999</v>
          </cell>
          <cell r="B654" t="str">
            <v>C++ EE 6u1 10-User Slim Kit SP</v>
          </cell>
          <cell r="C654">
            <v>41580</v>
          </cell>
          <cell r="D654" t="str">
            <v>B</v>
          </cell>
        </row>
        <row r="655">
          <cell r="A655" t="str">
            <v>FCEXS-601-T9U9</v>
          </cell>
          <cell r="B655" t="str">
            <v>C++ EE 6u1 10-User Slim Kit UPG SP</v>
          </cell>
          <cell r="C655">
            <v>12474</v>
          </cell>
          <cell r="D655" t="str">
            <v>B</v>
          </cell>
        </row>
        <row r="656">
          <cell r="A656" t="str">
            <v>FCEXS-6C0-TL99</v>
          </cell>
          <cell r="B656" t="str">
            <v>C++ EE 6 10-E-RTU Cert. SP</v>
          </cell>
          <cell r="C656">
            <v>41580</v>
          </cell>
          <cell r="D656" t="str">
            <v>B</v>
          </cell>
        </row>
        <row r="657">
          <cell r="A657" t="str">
            <v>FCEXS-6C1-TL99</v>
          </cell>
          <cell r="B657" t="str">
            <v>C++ EE 6u1 10-E-RTU Cert. SP</v>
          </cell>
          <cell r="C657">
            <v>41580</v>
          </cell>
          <cell r="D657" t="str">
            <v>B</v>
          </cell>
        </row>
        <row r="658">
          <cell r="A658" t="str">
            <v>FCEYS-600-T999</v>
          </cell>
          <cell r="B658" t="str">
            <v>C++ Enter 6 25-User Slim Kit SP</v>
          </cell>
          <cell r="C658">
            <v>97860</v>
          </cell>
          <cell r="D658" t="str">
            <v>B</v>
          </cell>
        </row>
        <row r="659">
          <cell r="A659" t="str">
            <v>FCEYS-600-T9U9</v>
          </cell>
          <cell r="B659" t="str">
            <v>C++ Ent 6 25-User Slim Kit UPG SP</v>
          </cell>
          <cell r="C659">
            <v>29358</v>
          </cell>
          <cell r="D659" t="str">
            <v>B</v>
          </cell>
        </row>
        <row r="660">
          <cell r="A660" t="str">
            <v>FCEYS-601-T999</v>
          </cell>
          <cell r="B660" t="str">
            <v>C++ EE 6u1 25-User Slim Kit SP</v>
          </cell>
          <cell r="C660">
            <v>97860</v>
          </cell>
          <cell r="D660" t="str">
            <v>B</v>
          </cell>
        </row>
        <row r="661">
          <cell r="A661" t="str">
            <v>FCEYS-601-T9U9</v>
          </cell>
          <cell r="B661" t="str">
            <v>C++ EE 6u1 25-User Slim Kit UPG SP</v>
          </cell>
          <cell r="C661">
            <v>29358</v>
          </cell>
          <cell r="D661" t="str">
            <v>B</v>
          </cell>
        </row>
        <row r="662">
          <cell r="A662" t="str">
            <v>FCEYS-6C0-TL99</v>
          </cell>
          <cell r="B662" t="str">
            <v>C++ EE 6 25-E-RTU Cert. SP</v>
          </cell>
          <cell r="C662">
            <v>97860</v>
          </cell>
          <cell r="D662" t="str">
            <v>B</v>
          </cell>
        </row>
        <row r="663">
          <cell r="A663" t="str">
            <v>FCEYS-6C1-TL99</v>
          </cell>
          <cell r="B663" t="str">
            <v>C++ EE 6u1 25-E-RTU Cert. SP</v>
          </cell>
          <cell r="C663">
            <v>97860</v>
          </cell>
          <cell r="D663" t="str">
            <v>B</v>
          </cell>
        </row>
        <row r="664">
          <cell r="A664" t="str">
            <v>FCPBI-600-TD99</v>
          </cell>
          <cell r="B664" t="str">
            <v>C++ PE 6 Try n'Buy Intel</v>
          </cell>
          <cell r="C664">
            <v>0</v>
          </cell>
          <cell r="D664" t="str">
            <v>D</v>
          </cell>
        </row>
        <row r="665">
          <cell r="A665" t="str">
            <v>FCPBS-600-TD99</v>
          </cell>
          <cell r="B665" t="str">
            <v>C++ PE 6 Try n'Buy SPARC</v>
          </cell>
          <cell r="C665">
            <v>0</v>
          </cell>
          <cell r="D665" t="str">
            <v>D</v>
          </cell>
        </row>
        <row r="666">
          <cell r="A666" t="str">
            <v>FCPII-600-T999</v>
          </cell>
          <cell r="B666" t="str">
            <v>C++ PE 6 1-User Slim Kit Intel</v>
          </cell>
          <cell r="C666">
            <v>2793</v>
          </cell>
          <cell r="D666" t="str">
            <v>B</v>
          </cell>
        </row>
        <row r="667">
          <cell r="A667" t="str">
            <v>FCPII-600-T9U9</v>
          </cell>
          <cell r="B667" t="str">
            <v>C++ EE 6 1-User Upgrades Intel</v>
          </cell>
          <cell r="C667">
            <v>840</v>
          </cell>
          <cell r="D667" t="str">
            <v>B</v>
          </cell>
        </row>
        <row r="668">
          <cell r="A668" t="str">
            <v>FCPII-600-TL99</v>
          </cell>
          <cell r="B668" t="str">
            <v>C++ PE 6 1-RTU ESD Intel</v>
          </cell>
          <cell r="C668">
            <v>2653</v>
          </cell>
          <cell r="D668" t="str">
            <v>B</v>
          </cell>
        </row>
        <row r="669">
          <cell r="A669" t="str">
            <v>FCPII-601-T999</v>
          </cell>
          <cell r="B669" t="str">
            <v>C++ PE 6u1 1-User Slim Kit Intel</v>
          </cell>
          <cell r="C669">
            <v>2793</v>
          </cell>
          <cell r="D669" t="str">
            <v>B</v>
          </cell>
        </row>
        <row r="670">
          <cell r="A670" t="str">
            <v>FCPII-601-T9U9</v>
          </cell>
          <cell r="B670" t="str">
            <v>C++ EE 6u1 1-User Upgrades Intel</v>
          </cell>
          <cell r="C670">
            <v>840</v>
          </cell>
          <cell r="D670" t="str">
            <v>B</v>
          </cell>
        </row>
        <row r="671">
          <cell r="A671" t="str">
            <v>FCPII-601-TL99</v>
          </cell>
          <cell r="B671" t="str">
            <v>C++ PE 6u1 1-RTU ESD Intel</v>
          </cell>
          <cell r="C671">
            <v>2653</v>
          </cell>
          <cell r="D671" t="str">
            <v>B</v>
          </cell>
        </row>
        <row r="672">
          <cell r="A672" t="str">
            <v>FCPII-6T1-T9T9</v>
          </cell>
          <cell r="B672" t="str">
            <v>C++ PE 6 1 Usr Slim Kit Trdup IN</v>
          </cell>
          <cell r="C672">
            <v>2100</v>
          </cell>
          <cell r="D672" t="str">
            <v>B</v>
          </cell>
        </row>
        <row r="673">
          <cell r="A673" t="str">
            <v>FCPII-6T2-T9T9</v>
          </cell>
          <cell r="B673" t="str">
            <v>C++ PE 6 1 Usr Slim Kit Trdup IN</v>
          </cell>
          <cell r="C673">
            <v>1680</v>
          </cell>
          <cell r="D673" t="str">
            <v>B</v>
          </cell>
        </row>
        <row r="674">
          <cell r="A674" t="str">
            <v>FCPII-6T4-T9T9</v>
          </cell>
          <cell r="B674" t="str">
            <v>C++ PE 6u1 1 Usr Slim Kit Trdup IN</v>
          </cell>
          <cell r="C674">
            <v>2100</v>
          </cell>
          <cell r="D674" t="str">
            <v>B</v>
          </cell>
        </row>
        <row r="675">
          <cell r="A675" t="str">
            <v>FCPII-6T5-T9T9</v>
          </cell>
          <cell r="B675" t="str">
            <v>C++ PE 6u1 1 Usr Slim Kit Trdup IN</v>
          </cell>
          <cell r="C675">
            <v>1680</v>
          </cell>
          <cell r="D675" t="str">
            <v>B</v>
          </cell>
        </row>
        <row r="676">
          <cell r="A676" t="str">
            <v>FCPIS-600-T999</v>
          </cell>
          <cell r="B676" t="str">
            <v>C++ PE 6 1-User SPARC</v>
          </cell>
          <cell r="C676">
            <v>2793</v>
          </cell>
          <cell r="D676" t="str">
            <v>B</v>
          </cell>
        </row>
        <row r="677">
          <cell r="A677" t="str">
            <v>FCPIS-600-T9U9</v>
          </cell>
          <cell r="B677" t="str">
            <v>C++ EE 6 1-User Upgrades SPARC</v>
          </cell>
          <cell r="C677">
            <v>840</v>
          </cell>
          <cell r="D677" t="str">
            <v>B</v>
          </cell>
        </row>
        <row r="678">
          <cell r="A678" t="str">
            <v>FCPIS-600-TL99</v>
          </cell>
          <cell r="B678" t="str">
            <v>C++ PE 6 1-RTU ESD SPARC</v>
          </cell>
          <cell r="C678">
            <v>2653</v>
          </cell>
          <cell r="D678" t="str">
            <v>B</v>
          </cell>
        </row>
        <row r="679">
          <cell r="A679" t="str">
            <v>FCPIS-601-T999</v>
          </cell>
          <cell r="B679" t="str">
            <v>C++ PE 6u1 1-User SPARC</v>
          </cell>
          <cell r="C679">
            <v>2793</v>
          </cell>
          <cell r="D679" t="str">
            <v>B</v>
          </cell>
        </row>
        <row r="680">
          <cell r="A680" t="str">
            <v>FCPIS-601-T9U9</v>
          </cell>
          <cell r="B680" t="str">
            <v>C++ EE 6u1 1-User Upgrades SPARC</v>
          </cell>
          <cell r="C680">
            <v>840</v>
          </cell>
          <cell r="D680" t="str">
            <v>B</v>
          </cell>
        </row>
        <row r="681">
          <cell r="A681" t="str">
            <v>FCPIS-601-TL99</v>
          </cell>
          <cell r="B681" t="str">
            <v>C++ PE 6u1 1-RTU ESD SPARC</v>
          </cell>
          <cell r="C681">
            <v>2653</v>
          </cell>
          <cell r="D681" t="str">
            <v>B</v>
          </cell>
        </row>
        <row r="682">
          <cell r="A682" t="str">
            <v>FCPIS-6T1-T9T9</v>
          </cell>
          <cell r="B682" t="str">
            <v>C++ PE 6 1 Usr Slim Kit Trdup SP</v>
          </cell>
          <cell r="C682">
            <v>2100</v>
          </cell>
          <cell r="D682" t="str">
            <v>B</v>
          </cell>
        </row>
        <row r="683">
          <cell r="A683" t="str">
            <v>FCPIS-6T2-T9T9</v>
          </cell>
          <cell r="B683" t="str">
            <v>C++ PE 6 1 Usr Slim Kit Trdup SP</v>
          </cell>
          <cell r="C683">
            <v>1680</v>
          </cell>
          <cell r="D683" t="str">
            <v>B</v>
          </cell>
        </row>
        <row r="684">
          <cell r="A684" t="str">
            <v>FCPIS-6T4-T9T9</v>
          </cell>
          <cell r="B684" t="str">
            <v>C++ PE 6 1 Usr Slim Kit Trdup SP</v>
          </cell>
          <cell r="C684">
            <v>2100</v>
          </cell>
          <cell r="D684" t="str">
            <v>B</v>
          </cell>
        </row>
        <row r="685">
          <cell r="A685" t="str">
            <v>FCPIS-6T5-T9T9</v>
          </cell>
          <cell r="B685" t="str">
            <v>C++ PE 6 1 Usr Slim Kit Trdup SP</v>
          </cell>
          <cell r="C685">
            <v>1680</v>
          </cell>
          <cell r="D685" t="str">
            <v>B</v>
          </cell>
        </row>
        <row r="686">
          <cell r="A686" t="str">
            <v>FFBDS-600-TD99</v>
          </cell>
          <cell r="B686" t="str">
            <v>Fortran Desktop 6 Try n'Buy</v>
          </cell>
          <cell r="C686">
            <v>0</v>
          </cell>
          <cell r="D686" t="str">
            <v>D</v>
          </cell>
        </row>
        <row r="687">
          <cell r="A687" t="str">
            <v>FFDIS-600-T999</v>
          </cell>
          <cell r="B687" t="str">
            <v>Fortran Desktop 6 1-User</v>
          </cell>
          <cell r="C687">
            <v>2093</v>
          </cell>
          <cell r="D687" t="str">
            <v>B</v>
          </cell>
        </row>
        <row r="688">
          <cell r="A688" t="str">
            <v>FFDIS-600-T9U9</v>
          </cell>
          <cell r="B688" t="str">
            <v>Fortran DE 6 1-User UPG SPARC</v>
          </cell>
          <cell r="C688">
            <v>840</v>
          </cell>
          <cell r="D688" t="str">
            <v>B</v>
          </cell>
        </row>
        <row r="689">
          <cell r="A689" t="str">
            <v>FFDIS-600.-TL99</v>
          </cell>
          <cell r="B689" t="str">
            <v>Fortran DE 6 1-RTU ESD, SPARC</v>
          </cell>
          <cell r="C689">
            <v>1953</v>
          </cell>
          <cell r="D689" t="str">
            <v>B</v>
          </cell>
        </row>
        <row r="690">
          <cell r="A690" t="str">
            <v>FFDIS-601-T999</v>
          </cell>
          <cell r="B690" t="str">
            <v>Fortran Desktop 6u11-User</v>
          </cell>
          <cell r="C690">
            <v>2100</v>
          </cell>
          <cell r="D690" t="str">
            <v>B</v>
          </cell>
        </row>
        <row r="691">
          <cell r="A691" t="str">
            <v>FFDIS-601-T9U</v>
          </cell>
          <cell r="B691" t="str">
            <v>Fortran DE 6u11-User UPG SPARC</v>
          </cell>
          <cell r="C691">
            <v>840</v>
          </cell>
          <cell r="D691" t="str">
            <v>B</v>
          </cell>
        </row>
        <row r="692">
          <cell r="A692" t="str">
            <v>FFDIS-601-TL99</v>
          </cell>
          <cell r="B692" t="str">
            <v>Fortran DE 6u11-RTU ESD, SPARC</v>
          </cell>
          <cell r="C692">
            <v>2093</v>
          </cell>
          <cell r="D692" t="str">
            <v>B</v>
          </cell>
        </row>
        <row r="693">
          <cell r="A693" t="str">
            <v>FFDIS-6T1-T9T9</v>
          </cell>
          <cell r="B693" t="str">
            <v>Fortran DE 6 1-User Trdup SP</v>
          </cell>
          <cell r="C693">
            <v>1400</v>
          </cell>
          <cell r="D693" t="str">
            <v>B</v>
          </cell>
        </row>
        <row r="694">
          <cell r="A694" t="str">
            <v>FFDIS-6T4-T9T9</v>
          </cell>
          <cell r="B694" t="str">
            <v>Fortran DE 6u1 1-User Trdup SP</v>
          </cell>
          <cell r="C694">
            <v>1400</v>
          </cell>
          <cell r="D694" t="str">
            <v>B</v>
          </cell>
        </row>
        <row r="695">
          <cell r="A695" t="str">
            <v>FFE9S-200-C929</v>
          </cell>
          <cell r="B695" t="str">
            <v>Fusion EE 2-32+ CPU SP</v>
          </cell>
          <cell r="C695">
            <v>157500</v>
          </cell>
          <cell r="D695" t="str">
            <v>B</v>
          </cell>
        </row>
        <row r="696">
          <cell r="A696" t="str">
            <v>FFE9S-200-C9N9</v>
          </cell>
          <cell r="B696" t="str">
            <v>Fusion EE 2 Strtr, 32+ CPU SP</v>
          </cell>
          <cell r="C696">
            <v>388500</v>
          </cell>
          <cell r="D696" t="str">
            <v>B</v>
          </cell>
        </row>
        <row r="697">
          <cell r="A697" t="str">
            <v>FFE9S-200-G929</v>
          </cell>
          <cell r="B697" t="str">
            <v>Fusion EE 2-5-16 CPU SP</v>
          </cell>
          <cell r="C697">
            <v>52500</v>
          </cell>
          <cell r="D697" t="str">
            <v>B</v>
          </cell>
        </row>
        <row r="698">
          <cell r="A698" t="str">
            <v>FFE9S-200-G9N9</v>
          </cell>
          <cell r="B698" t="str">
            <v>Fusion EE 2 Strtr, 5-16 CPU SP</v>
          </cell>
          <cell r="C698">
            <v>283500</v>
          </cell>
          <cell r="D698" t="str">
            <v>B</v>
          </cell>
        </row>
        <row r="699">
          <cell r="A699" t="str">
            <v>FFE9S-200-I929</v>
          </cell>
          <cell r="B699" t="str">
            <v>Fusion EE 2-1-4 CPU SP</v>
          </cell>
          <cell r="C699">
            <v>21000</v>
          </cell>
          <cell r="D699" t="str">
            <v>B</v>
          </cell>
        </row>
        <row r="700">
          <cell r="A700" t="str">
            <v>FFE9S-200-I9N9</v>
          </cell>
          <cell r="B700" t="str">
            <v>Fusion EE 2 Strtr, 1-4 CPU SP</v>
          </cell>
          <cell r="C700">
            <v>252000</v>
          </cell>
          <cell r="D700" t="str">
            <v>B</v>
          </cell>
        </row>
        <row r="701">
          <cell r="A701" t="str">
            <v>FFE9S-200-L929</v>
          </cell>
          <cell r="B701" t="str">
            <v>Fusion EE 2-17-31 CPU SP</v>
          </cell>
          <cell r="C701">
            <v>105000</v>
          </cell>
          <cell r="D701" t="str">
            <v>B</v>
          </cell>
        </row>
        <row r="702">
          <cell r="A702" t="str">
            <v>FFE9S-200-L9N9</v>
          </cell>
          <cell r="B702" t="str">
            <v>Fusion EE 2 Strtr, 17-31 CPU SP</v>
          </cell>
          <cell r="C702">
            <v>336000</v>
          </cell>
          <cell r="D702" t="str">
            <v>B</v>
          </cell>
        </row>
        <row r="703">
          <cell r="A703" t="str">
            <v>FFEIS-200-9929</v>
          </cell>
          <cell r="B703" t="str">
            <v>Fusion EE 2-1 Developer, SP</v>
          </cell>
          <cell r="C703">
            <v>14000</v>
          </cell>
          <cell r="D703" t="str">
            <v>B</v>
          </cell>
        </row>
        <row r="704">
          <cell r="A704" t="str">
            <v>FFEIS-200-R929</v>
          </cell>
          <cell r="B704" t="str">
            <v>Fusion EE 2.0 Connect App. SP</v>
          </cell>
          <cell r="C704">
            <v>10500</v>
          </cell>
          <cell r="D704" t="str">
            <v>B</v>
          </cell>
        </row>
        <row r="705">
          <cell r="A705" t="str">
            <v>FFHBS-600-TD99</v>
          </cell>
          <cell r="B705" t="str">
            <v>HPC 6 Try n'Buy SPARC</v>
          </cell>
          <cell r="C705">
            <v>0</v>
          </cell>
          <cell r="D705" t="str">
            <v>D</v>
          </cell>
        </row>
        <row r="706">
          <cell r="A706" t="str">
            <v>FFHD9-600-T999</v>
          </cell>
          <cell r="B706" t="str">
            <v>High Perf Computing 6 Doc Set</v>
          </cell>
          <cell r="C706">
            <v>560</v>
          </cell>
          <cell r="D706" t="str">
            <v>B</v>
          </cell>
        </row>
        <row r="707">
          <cell r="A707" t="str">
            <v>FFHD9-600-T99C</v>
          </cell>
          <cell r="B707" t="str">
            <v>Japan HighPerfComputing 6 Docs</v>
          </cell>
          <cell r="C707">
            <v>455</v>
          </cell>
          <cell r="D707" t="str">
            <v>B</v>
          </cell>
        </row>
        <row r="708">
          <cell r="A708" t="str">
            <v>FFHD9-601-T999</v>
          </cell>
          <cell r="B708" t="str">
            <v>FORTE HPC 6u1 DOC SET</v>
          </cell>
          <cell r="C708">
            <v>560</v>
          </cell>
          <cell r="D708" t="str">
            <v>B</v>
          </cell>
        </row>
        <row r="709">
          <cell r="A709" t="str">
            <v>FFHD9-601-T99C</v>
          </cell>
          <cell r="B709" t="str">
            <v>Japan HighPerfComp 6u 1 Docs</v>
          </cell>
          <cell r="C709">
            <v>455</v>
          </cell>
          <cell r="D709" t="str">
            <v>B</v>
          </cell>
        </row>
        <row r="710">
          <cell r="A710" t="str">
            <v>FFHIS-600-T999</v>
          </cell>
          <cell r="B710" t="str">
            <v>HPC 6 1-User Slim Kit SPARC</v>
          </cell>
          <cell r="C710">
            <v>13993</v>
          </cell>
          <cell r="D710" t="str">
            <v>B</v>
          </cell>
        </row>
        <row r="711">
          <cell r="A711" t="str">
            <v>FFHIS-600-T9U9</v>
          </cell>
          <cell r="B711" t="str">
            <v>HPC 6 1-User Upgrades SPARC</v>
          </cell>
          <cell r="C711">
            <v>1470</v>
          </cell>
          <cell r="D711" t="str">
            <v>B</v>
          </cell>
        </row>
        <row r="712">
          <cell r="A712" t="str">
            <v>FFHIS-600-TL99</v>
          </cell>
          <cell r="B712" t="str">
            <v>HPC 6 1-RTU ESD for SPARC</v>
          </cell>
          <cell r="C712">
            <v>13853</v>
          </cell>
          <cell r="D712" t="str">
            <v>B</v>
          </cell>
        </row>
        <row r="713">
          <cell r="A713" t="str">
            <v>FFHIS-600-T999</v>
          </cell>
          <cell r="B713" t="str">
            <v>HPC 6u1 1-User Slim Kit SPARC</v>
          </cell>
          <cell r="C713">
            <v>13993</v>
          </cell>
          <cell r="D713" t="str">
            <v>B</v>
          </cell>
        </row>
        <row r="714">
          <cell r="A714" t="str">
            <v>FFHIS-601-T9U9</v>
          </cell>
          <cell r="B714" t="str">
            <v>HPC 6u1 1-User Upgrades SPARC</v>
          </cell>
          <cell r="C714">
            <v>1470</v>
          </cell>
          <cell r="D714" t="str">
            <v>B</v>
          </cell>
        </row>
        <row r="715">
          <cell r="A715" t="str">
            <v>FFHIS-601-TL99</v>
          </cell>
          <cell r="B715" t="str">
            <v>HPC 6u1 1-RTU ESD for SPARC</v>
          </cell>
          <cell r="C715">
            <v>13853</v>
          </cell>
          <cell r="D715" t="str">
            <v>B</v>
          </cell>
        </row>
        <row r="716">
          <cell r="A716" t="str">
            <v>FFHIS-601-TPC9</v>
          </cell>
          <cell r="B716" t="str">
            <v>FORTE HPC 6u1 1USER Promo COMP SP</v>
          </cell>
          <cell r="C716">
            <v>2800</v>
          </cell>
          <cell r="D716" t="str">
            <v>B</v>
          </cell>
        </row>
        <row r="717">
          <cell r="A717" t="str">
            <v>FFHIS-601-TPU9</v>
          </cell>
          <cell r="B717" t="str">
            <v>FORTE HPC 6u1 1USER Promo UP SP</v>
          </cell>
          <cell r="C717">
            <v>1400</v>
          </cell>
          <cell r="D717" t="str">
            <v>B</v>
          </cell>
        </row>
        <row r="718">
          <cell r="A718" t="str">
            <v>FFHIS-6C0-TL99</v>
          </cell>
          <cell r="B718" t="str">
            <v>HPC 6 1-E-RTU Cert. SPARC</v>
          </cell>
          <cell r="C718">
            <v>13993</v>
          </cell>
          <cell r="D718" t="str">
            <v>B</v>
          </cell>
        </row>
        <row r="719">
          <cell r="A719" t="str">
            <v>FFHIS-6C1-TL99</v>
          </cell>
          <cell r="B719" t="str">
            <v>HPC 6 1-E-RTU Cert. SPARC</v>
          </cell>
          <cell r="C719">
            <v>13993</v>
          </cell>
          <cell r="D719" t="str">
            <v>B</v>
          </cell>
        </row>
        <row r="720">
          <cell r="A720" t="str">
            <v>FFHIS-6T1-T9T9</v>
          </cell>
          <cell r="B720" t="str">
            <v>HPC 6 1-User Trdup SPARC</v>
          </cell>
          <cell r="C720">
            <v>3920</v>
          </cell>
          <cell r="D720" t="str">
            <v>B</v>
          </cell>
        </row>
        <row r="721">
          <cell r="A721" t="str">
            <v>FFHIS-6T2-T9T9</v>
          </cell>
          <cell r="B721" t="str">
            <v>HPC 6 1-User Trdup SPARC</v>
          </cell>
          <cell r="C721">
            <v>2240</v>
          </cell>
          <cell r="D721" t="str">
            <v>B</v>
          </cell>
        </row>
        <row r="722">
          <cell r="A722" t="str">
            <v>FFHIS-6T3-T9T9</v>
          </cell>
          <cell r="B722" t="str">
            <v>HPC 6 1-User Trdup SPARC</v>
          </cell>
          <cell r="C722">
            <v>12600</v>
          </cell>
          <cell r="D722" t="str">
            <v>B</v>
          </cell>
        </row>
        <row r="723">
          <cell r="A723" t="str">
            <v>FFHIS-6T4-T9T9</v>
          </cell>
          <cell r="B723" t="str">
            <v>HPC 6 1-User Trdup SPARC</v>
          </cell>
          <cell r="C723">
            <v>3920</v>
          </cell>
          <cell r="D723" t="str">
            <v>B</v>
          </cell>
        </row>
        <row r="724">
          <cell r="A724" t="str">
            <v>FFHIS-6T5-T9T9</v>
          </cell>
          <cell r="B724" t="str">
            <v>HPC 6 1-User Trdup SPARC</v>
          </cell>
          <cell r="C724">
            <v>2240</v>
          </cell>
          <cell r="D724" t="str">
            <v>B</v>
          </cell>
        </row>
        <row r="725">
          <cell r="A725" t="str">
            <v>FFHIS-6T6-T9T9</v>
          </cell>
          <cell r="B725" t="str">
            <v>HPC 6 1-User Trdup SPARC</v>
          </cell>
          <cell r="C725">
            <v>12600</v>
          </cell>
          <cell r="D725" t="str">
            <v>B</v>
          </cell>
        </row>
        <row r="726">
          <cell r="A726" t="str">
            <v>FFHXS-600-T999</v>
          </cell>
          <cell r="B726" t="str">
            <v>HPC 6 10-User Slim Kit SPARC</v>
          </cell>
          <cell r="C726">
            <v>41580</v>
          </cell>
          <cell r="D726" t="str">
            <v>B</v>
          </cell>
        </row>
        <row r="727">
          <cell r="A727" t="str">
            <v>FFHXS-600-T9U9</v>
          </cell>
          <cell r="B727" t="str">
            <v>HPC 6 10-User Upgrades SPARC</v>
          </cell>
          <cell r="C727">
            <v>12474</v>
          </cell>
          <cell r="D727" t="str">
            <v>B</v>
          </cell>
        </row>
        <row r="728">
          <cell r="A728" t="str">
            <v>FFHXS-601-T999</v>
          </cell>
          <cell r="B728" t="str">
            <v>HPC 6u1 10-User Slim Kit SPARC</v>
          </cell>
          <cell r="C728">
            <v>41580</v>
          </cell>
          <cell r="D728" t="str">
            <v>B</v>
          </cell>
        </row>
        <row r="729">
          <cell r="A729" t="str">
            <v>FFHXS-601-T9U9</v>
          </cell>
          <cell r="B729" t="str">
            <v>HPC 6u1 10-User Upgrades SPARC</v>
          </cell>
          <cell r="C729">
            <v>12474</v>
          </cell>
          <cell r="D729" t="str">
            <v>B</v>
          </cell>
        </row>
        <row r="730">
          <cell r="A730" t="str">
            <v>FFHXS-6C0-TL99</v>
          </cell>
          <cell r="B730" t="str">
            <v>HPC 6 10-E-RTU Cert. SPARC</v>
          </cell>
          <cell r="C730">
            <v>41580</v>
          </cell>
          <cell r="D730" t="str">
            <v>B</v>
          </cell>
        </row>
        <row r="731">
          <cell r="A731" t="str">
            <v>FFHXS-6C1-TL99</v>
          </cell>
          <cell r="B731" t="str">
            <v>HPC 6u1 10-E-RTU Cert. SPARC</v>
          </cell>
          <cell r="C731">
            <v>41580</v>
          </cell>
          <cell r="D731" t="str">
            <v>B</v>
          </cell>
        </row>
        <row r="732">
          <cell r="A732" t="str">
            <v>FFHYS-600-T999</v>
          </cell>
          <cell r="B732" t="str">
            <v>HPC 6 25-User Slim Kit SPARC</v>
          </cell>
          <cell r="C732">
            <v>97860</v>
          </cell>
          <cell r="D732" t="str">
            <v>B</v>
          </cell>
        </row>
        <row r="733">
          <cell r="A733" t="str">
            <v>FFHYS-601-T999</v>
          </cell>
          <cell r="B733" t="str">
            <v>HPC 6u1 25-User Slim Kit SPARC</v>
          </cell>
          <cell r="C733">
            <v>97860</v>
          </cell>
          <cell r="D733" t="str">
            <v>B</v>
          </cell>
        </row>
        <row r="734">
          <cell r="A734" t="str">
            <v>FFHYS-6C0-TL99</v>
          </cell>
          <cell r="B734" t="str">
            <v>HPC 6 25-E-RTU Cert. SPARC</v>
          </cell>
          <cell r="C734">
            <v>97860</v>
          </cell>
          <cell r="D734" t="str">
            <v>B</v>
          </cell>
        </row>
        <row r="735">
          <cell r="A735" t="str">
            <v>FFHYS-6C1-TL99</v>
          </cell>
          <cell r="B735" t="str">
            <v>HPC 6u1 25-E-RTU Cert. SPARC</v>
          </cell>
          <cell r="C735">
            <v>97860</v>
          </cell>
          <cell r="D735" t="str">
            <v>B</v>
          </cell>
        </row>
        <row r="736">
          <cell r="A736" t="str">
            <v>FFP9S-200-C929</v>
          </cell>
          <cell r="B736" t="str">
            <v>Fusion 2 PE-32+ CPU, SP</v>
          </cell>
          <cell r="C736">
            <v>105000</v>
          </cell>
          <cell r="D736" t="str">
            <v>B</v>
          </cell>
        </row>
        <row r="737">
          <cell r="A737" t="str">
            <v>FFP9S-200-C9N9</v>
          </cell>
          <cell r="B737" t="str">
            <v>Fusion 2 PE-Starter 32+ CPU, SP</v>
          </cell>
          <cell r="C737">
            <v>143500</v>
          </cell>
          <cell r="D737" t="str">
            <v>B</v>
          </cell>
        </row>
        <row r="738">
          <cell r="A738" t="str">
            <v>FFP9S-200-G929</v>
          </cell>
          <cell r="B738" t="str">
            <v>Fusion 2 PE-5-16 CPU, SP</v>
          </cell>
          <cell r="C738">
            <v>26250</v>
          </cell>
          <cell r="D738" t="str">
            <v>B</v>
          </cell>
        </row>
        <row r="739">
          <cell r="A739" t="str">
            <v>FFP9S-200-G9N9</v>
          </cell>
          <cell r="B739" t="str">
            <v>Fusion 2 PE-Starter 5-16 CPU, SP</v>
          </cell>
          <cell r="C739">
            <v>64750</v>
          </cell>
          <cell r="D739" t="str">
            <v>B</v>
          </cell>
        </row>
        <row r="740">
          <cell r="A740" t="str">
            <v>FFP9S-200-I929</v>
          </cell>
          <cell r="B740" t="str">
            <v>Fusion 2 PE-1-4 CPU, SP</v>
          </cell>
          <cell r="C740">
            <v>9975</v>
          </cell>
          <cell r="D740" t="str">
            <v>B</v>
          </cell>
        </row>
        <row r="741">
          <cell r="A741" t="str">
            <v>FFP9S-200-I9N9</v>
          </cell>
          <cell r="B741" t="str">
            <v>Fusion 2 PE-Starter 1-4 CPU, SP</v>
          </cell>
          <cell r="C741">
            <v>48475</v>
          </cell>
          <cell r="D741" t="str">
            <v>B</v>
          </cell>
        </row>
        <row r="742">
          <cell r="A742" t="str">
            <v>FFP9S-200-L929</v>
          </cell>
          <cell r="B742" t="str">
            <v>Fusion 2 PE-17-31 CPU, SP</v>
          </cell>
          <cell r="C742">
            <v>52500</v>
          </cell>
          <cell r="D742" t="str">
            <v>B</v>
          </cell>
        </row>
        <row r="743">
          <cell r="A743" t="str">
            <v>FFP9S-200-L9N9</v>
          </cell>
          <cell r="B743" t="str">
            <v>Fusion 2 PE-Starter 17-31 CPU, SP</v>
          </cell>
          <cell r="C743">
            <v>91000</v>
          </cell>
          <cell r="D743" t="str">
            <v>B</v>
          </cell>
        </row>
        <row r="744">
          <cell r="A744" t="str">
            <v>FFPIS-200-9929</v>
          </cell>
          <cell r="B744" t="str">
            <v>Fusion 2 PE 1 Developer RTU SP</v>
          </cell>
          <cell r="C744">
            <v>5600</v>
          </cell>
          <cell r="D744" t="str">
            <v>B</v>
          </cell>
        </row>
        <row r="745">
          <cell r="A745" t="str">
            <v>FFPIS-200-R929</v>
          </cell>
          <cell r="B745" t="str">
            <v>Fusion 2 PE 1 Connect App. SP</v>
          </cell>
          <cell r="C745">
            <v>5250</v>
          </cell>
          <cell r="D745" t="str">
            <v>B</v>
          </cell>
        </row>
        <row r="746">
          <cell r="A746" t="str">
            <v>FIG-ECR-3.0G1-PU</v>
          </cell>
          <cell r="B746" t="str">
            <v>UP FW-1 3.0 IGER/RC</v>
          </cell>
          <cell r="C746">
            <v>21000</v>
          </cell>
          <cell r="D746" t="str">
            <v>B</v>
          </cell>
        </row>
        <row r="747">
          <cell r="A747" t="str">
            <v>FJCI9-200-T999</v>
          </cell>
          <cell r="B747" t="str">
            <v>Forte for Java CE 2, 1-user</v>
          </cell>
          <cell r="C747">
            <v>28</v>
          </cell>
          <cell r="D747" t="str">
            <v>B</v>
          </cell>
        </row>
        <row r="748">
          <cell r="A748" t="str">
            <v>FJCI9-200-T99M</v>
          </cell>
          <cell r="B748" t="str">
            <v>Forte for Java CE 2, 1-user Multi</v>
          </cell>
          <cell r="C748">
            <v>28</v>
          </cell>
          <cell r="D748" t="str">
            <v>B</v>
          </cell>
        </row>
        <row r="749">
          <cell r="A749" t="str">
            <v>FJCI9-200-TL99</v>
          </cell>
          <cell r="B749" t="str">
            <v>Forte for Java CE 2, 1-user, ESD</v>
          </cell>
          <cell r="C749">
            <v>0</v>
          </cell>
          <cell r="D749" t="str">
            <v>D</v>
          </cell>
        </row>
        <row r="750">
          <cell r="A750" t="str">
            <v>FJCI9-200-TL9M</v>
          </cell>
          <cell r="B750" t="str">
            <v>Forte for Java CE 2, 1-user, ESD Multi</v>
          </cell>
          <cell r="C750">
            <v>0</v>
          </cell>
          <cell r="D750" t="str">
            <v>D</v>
          </cell>
        </row>
        <row r="751">
          <cell r="A751" t="str">
            <v>FJII9-200-T999</v>
          </cell>
          <cell r="B751" t="str">
            <v>Forte for Java IE 2, 1-user</v>
          </cell>
          <cell r="C751">
            <v>693</v>
          </cell>
          <cell r="D751" t="str">
            <v>B</v>
          </cell>
        </row>
        <row r="752">
          <cell r="A752" t="str">
            <v>FJII9-200-T99M</v>
          </cell>
          <cell r="B752" t="str">
            <v>Forte for Java IE 2, 1-user Multi</v>
          </cell>
          <cell r="C752">
            <v>693</v>
          </cell>
          <cell r="D752" t="str">
            <v>B</v>
          </cell>
        </row>
        <row r="753">
          <cell r="A753" t="str">
            <v>FJII9-200-TL99</v>
          </cell>
          <cell r="B753" t="str">
            <v>Forte for Java IE,1RTU ESD</v>
          </cell>
          <cell r="C753">
            <v>693</v>
          </cell>
          <cell r="D753" t="str">
            <v>B</v>
          </cell>
        </row>
        <row r="754">
          <cell r="A754" t="str">
            <v>FJII9-200-TL9M</v>
          </cell>
          <cell r="B754" t="str">
            <v>Forte for Java IE 2,1-user,ESD Muli</v>
          </cell>
          <cell r="C754">
            <v>693</v>
          </cell>
          <cell r="D754" t="str">
            <v>B</v>
          </cell>
        </row>
        <row r="755">
          <cell r="A755" t="str">
            <v>FJIM9-200-T999</v>
          </cell>
          <cell r="B755" t="str">
            <v>Forte for Java IE, Media Kit</v>
          </cell>
          <cell r="C755">
            <v>28</v>
          </cell>
          <cell r="D755" t="str">
            <v>B</v>
          </cell>
        </row>
        <row r="756">
          <cell r="A756" t="str">
            <v>FJIM9-200-T99M</v>
          </cell>
          <cell r="B756" t="str">
            <v>Forte for Java IE, Media Ki-Multi</v>
          </cell>
          <cell r="C756">
            <v>28</v>
          </cell>
          <cell r="D756" t="str">
            <v>B</v>
          </cell>
        </row>
        <row r="757">
          <cell r="A757" t="str">
            <v>FMKMI-600-T999</v>
          </cell>
          <cell r="B757" t="str">
            <v>Dev Media Kit 6 INTEL</v>
          </cell>
          <cell r="C757">
            <v>140</v>
          </cell>
          <cell r="D757" t="str">
            <v>B</v>
          </cell>
        </row>
        <row r="758">
          <cell r="A758" t="str">
            <v>FMKMI-601-T999</v>
          </cell>
          <cell r="B758" t="str">
            <v>Forte Dev Media Kit 6u1 INTEL</v>
          </cell>
          <cell r="C758">
            <v>140</v>
          </cell>
          <cell r="D758" t="str">
            <v>B</v>
          </cell>
        </row>
        <row r="759">
          <cell r="A759" t="str">
            <v>FMKMS-600-T999</v>
          </cell>
          <cell r="B759" t="str">
            <v>Dev Media Kit 6 SPARC</v>
          </cell>
          <cell r="C759">
            <v>140</v>
          </cell>
          <cell r="D759" t="str">
            <v>B</v>
          </cell>
        </row>
        <row r="760">
          <cell r="A760" t="str">
            <v>FMKMS-601-T999</v>
          </cell>
          <cell r="B760" t="str">
            <v>Forte Dev Media Kit 6u1 SPARC</v>
          </cell>
          <cell r="C760">
            <v>140</v>
          </cell>
          <cell r="D760" t="str">
            <v>B</v>
          </cell>
        </row>
        <row r="761">
          <cell r="A761" t="str">
            <v>FR-2.0.1-D</v>
          </cell>
          <cell r="B761" t="str">
            <v>FRAME RELAY 2.0.1, DOCS</v>
          </cell>
          <cell r="C761">
            <v>195</v>
          </cell>
          <cell r="D761" t="str">
            <v>D</v>
          </cell>
        </row>
        <row r="762">
          <cell r="A762" t="str">
            <v>FR-2.0.1-DT-S</v>
          </cell>
          <cell r="B762" t="str">
            <v>FRAME RELAY 2.0.1, CD LIC</v>
          </cell>
          <cell r="C762">
            <v>2093</v>
          </cell>
          <cell r="D762" t="str">
            <v>B</v>
          </cell>
        </row>
        <row r="763">
          <cell r="A763" t="str">
            <v>FR-2.0.1-ES-S</v>
          </cell>
          <cell r="B763" t="str">
            <v>FRAME RELAY 2.0.1, CD LIC</v>
          </cell>
          <cell r="C763">
            <v>3493</v>
          </cell>
          <cell r="D763" t="str">
            <v>B</v>
          </cell>
        </row>
        <row r="764">
          <cell r="A764" t="str">
            <v>FTAM-8.0.3-CD</v>
          </cell>
          <cell r="B764" t="str">
            <v>SOLSTICE FTAM 8.0.3, CD</v>
          </cell>
          <cell r="C764">
            <v>130</v>
          </cell>
          <cell r="D764" t="str">
            <v>D</v>
          </cell>
        </row>
        <row r="765">
          <cell r="A765" t="str">
            <v>FTAM-8.0.3-D</v>
          </cell>
          <cell r="B765" t="str">
            <v>SOLSTICE FTAM 8.0.3, DOC</v>
          </cell>
          <cell r="C765">
            <v>195</v>
          </cell>
          <cell r="D765" t="str">
            <v>D</v>
          </cell>
        </row>
        <row r="766">
          <cell r="A766" t="str">
            <v>FTAM-8.0.3-S</v>
          </cell>
          <cell r="B766" t="str">
            <v>SOLSTICE FTAM 8.0.3, CD LIC</v>
          </cell>
          <cell r="C766">
            <v>2405</v>
          </cell>
          <cell r="D766" t="str">
            <v>B</v>
          </cell>
        </row>
        <row r="767">
          <cell r="A767" t="str">
            <v>FTAM-8.0.3-SU</v>
          </cell>
          <cell r="B767" t="str">
            <v>UG SUNLINK FTAM 8.0.3, CD LIC</v>
          </cell>
          <cell r="C767">
            <v>1037</v>
          </cell>
          <cell r="D767" t="str">
            <v>B</v>
          </cell>
        </row>
        <row r="768">
          <cell r="A768" t="str">
            <v>FTWBI-600-TD99</v>
          </cell>
          <cell r="B768" t="str">
            <v>TeamWare 6 Try n'Buy Intel</v>
          </cell>
          <cell r="C768">
            <v>0</v>
          </cell>
          <cell r="D768" t="str">
            <v>D</v>
          </cell>
        </row>
        <row r="769">
          <cell r="A769" t="str">
            <v>FTWBS-600-TD99</v>
          </cell>
          <cell r="B769" t="str">
            <v>TeamWare 6 Try n'Buy SPARC</v>
          </cell>
          <cell r="C769">
            <v>0</v>
          </cell>
          <cell r="D769" t="str">
            <v>D</v>
          </cell>
        </row>
        <row r="770">
          <cell r="A770" t="str">
            <v>FTWD9-600-T999</v>
          </cell>
          <cell r="B770" t="str">
            <v>TeamWare 6 Doc Set</v>
          </cell>
          <cell r="C770">
            <v>210</v>
          </cell>
          <cell r="D770" t="str">
            <v>B</v>
          </cell>
        </row>
        <row r="771">
          <cell r="A771" t="str">
            <v>FTWD9-600-T99C</v>
          </cell>
          <cell r="B771" t="str">
            <v>Japan TeamWare 6 Doc Set</v>
          </cell>
          <cell r="C771">
            <v>455</v>
          </cell>
          <cell r="D771" t="str">
            <v>B</v>
          </cell>
        </row>
        <row r="772">
          <cell r="A772" t="str">
            <v>FTWD9-601-T999</v>
          </cell>
          <cell r="B772" t="str">
            <v>TeamWare 6u1 Doc Set</v>
          </cell>
          <cell r="C772">
            <v>210</v>
          </cell>
          <cell r="D772" t="str">
            <v>B</v>
          </cell>
        </row>
        <row r="773">
          <cell r="A773" t="str">
            <v>FTWII-600-T999</v>
          </cell>
          <cell r="B773" t="str">
            <v>TeamWare 6 1-User Slim Kit IN</v>
          </cell>
          <cell r="C773">
            <v>1813</v>
          </cell>
          <cell r="D773" t="str">
            <v>B</v>
          </cell>
        </row>
        <row r="774">
          <cell r="A774" t="str">
            <v>FTWII-600-T9U9</v>
          </cell>
          <cell r="B774" t="str">
            <v>TeamWare 6 1-User Slim Kit UPG IN</v>
          </cell>
          <cell r="C774">
            <v>476</v>
          </cell>
          <cell r="D774" t="str">
            <v>B</v>
          </cell>
        </row>
        <row r="775">
          <cell r="A775" t="str">
            <v>FTWII-600-TL99</v>
          </cell>
          <cell r="B775" t="str">
            <v>TeamWare 6 1-RTU EDS Intel</v>
          </cell>
          <cell r="C775">
            <v>1673</v>
          </cell>
          <cell r="D775" t="str">
            <v>B</v>
          </cell>
        </row>
        <row r="776">
          <cell r="A776" t="str">
            <v>FTWII-601-T999</v>
          </cell>
          <cell r="B776" t="str">
            <v>TeamWare 6u1 1-User Slim Kit IN</v>
          </cell>
          <cell r="C776">
            <v>1813</v>
          </cell>
          <cell r="D776" t="str">
            <v>B</v>
          </cell>
        </row>
        <row r="777">
          <cell r="A777" t="str">
            <v>FTWII-601-T9U9</v>
          </cell>
          <cell r="B777" t="str">
            <v>TeamWare 6u1 1-User UPG IN</v>
          </cell>
          <cell r="C777">
            <v>476</v>
          </cell>
          <cell r="D777" t="str">
            <v>B</v>
          </cell>
        </row>
        <row r="778">
          <cell r="A778" t="str">
            <v>FTWII-601-TL99</v>
          </cell>
          <cell r="B778" t="str">
            <v>TeamWare 6u1 1-RTU EDS Intel</v>
          </cell>
          <cell r="C778">
            <v>1673</v>
          </cell>
          <cell r="D778" t="str">
            <v>B</v>
          </cell>
        </row>
        <row r="779">
          <cell r="A779" t="str">
            <v>FTWII-6C0-TL99</v>
          </cell>
          <cell r="B779" t="str">
            <v>TeamWare 6 1-E-RTU Cert Intel</v>
          </cell>
          <cell r="C779">
            <v>1813</v>
          </cell>
          <cell r="D779" t="str">
            <v>B</v>
          </cell>
        </row>
        <row r="780">
          <cell r="A780" t="str">
            <v>FTWII-6C1-TL99</v>
          </cell>
          <cell r="B780" t="str">
            <v>TeamWare 6u1 1-E-RTU Cert Intel</v>
          </cell>
          <cell r="C780">
            <v>1813</v>
          </cell>
          <cell r="D780" t="str">
            <v>B</v>
          </cell>
        </row>
        <row r="781">
          <cell r="A781" t="str">
            <v>FTWIS-600-T999</v>
          </cell>
          <cell r="B781" t="str">
            <v>TeamWare 6 1-User Slim Kit SP</v>
          </cell>
          <cell r="C781">
            <v>1813</v>
          </cell>
          <cell r="D781" t="str">
            <v>B</v>
          </cell>
        </row>
        <row r="782">
          <cell r="A782" t="str">
            <v>FTWIS-600-T9U9</v>
          </cell>
          <cell r="B782" t="str">
            <v>TeamWare 6 1-User Slim Kit UPG SP</v>
          </cell>
          <cell r="C782">
            <v>476</v>
          </cell>
          <cell r="D782" t="str">
            <v>B</v>
          </cell>
        </row>
        <row r="783">
          <cell r="A783" t="str">
            <v>FTWIS-600-TL99</v>
          </cell>
          <cell r="B783" t="str">
            <v>TeamWare 6 1-RTU EDS SPARC</v>
          </cell>
          <cell r="C783">
            <v>1673</v>
          </cell>
          <cell r="D783" t="str">
            <v>B</v>
          </cell>
        </row>
        <row r="784">
          <cell r="A784" t="str">
            <v>FTWIS-601-T999</v>
          </cell>
          <cell r="B784" t="str">
            <v>TeamWare 6u1 1-User Slim Kit SP</v>
          </cell>
          <cell r="C784">
            <v>1813</v>
          </cell>
          <cell r="D784" t="str">
            <v>B</v>
          </cell>
        </row>
        <row r="785">
          <cell r="A785" t="str">
            <v>FTWIS-601-T9U9</v>
          </cell>
          <cell r="B785" t="str">
            <v>TeamWare 6u1 1-User Slim Kit UPG SP</v>
          </cell>
          <cell r="C785">
            <v>476</v>
          </cell>
          <cell r="D785" t="str">
            <v>B</v>
          </cell>
        </row>
        <row r="786">
          <cell r="A786" t="str">
            <v>FTWIS-601-TL99</v>
          </cell>
          <cell r="B786" t="str">
            <v>TeamWare 6u1 1-RTU EDS SPARC</v>
          </cell>
          <cell r="C786">
            <v>1673</v>
          </cell>
          <cell r="D786" t="str">
            <v>B</v>
          </cell>
        </row>
        <row r="787">
          <cell r="A787" t="str">
            <v>FTWIS-6C0-TL99</v>
          </cell>
          <cell r="B787" t="str">
            <v>TeamWare 6 1-E-RTU Cert SPARC</v>
          </cell>
          <cell r="C787">
            <v>1813</v>
          </cell>
          <cell r="D787" t="str">
            <v>B</v>
          </cell>
        </row>
        <row r="788">
          <cell r="A788" t="str">
            <v>FTWIS-6C1-TL99</v>
          </cell>
          <cell r="B788" t="str">
            <v>TeamWare 6u1 1-E-RTU Cert SPARC</v>
          </cell>
          <cell r="C788">
            <v>1813</v>
          </cell>
          <cell r="D788" t="str">
            <v>B</v>
          </cell>
        </row>
        <row r="789">
          <cell r="A789" t="str">
            <v>FTWXS-600-T999</v>
          </cell>
          <cell r="B789" t="str">
            <v>TeamWare 6 10-User Slim Kit SP</v>
          </cell>
          <cell r="C789">
            <v>15400</v>
          </cell>
          <cell r="D789" t="str">
            <v>B</v>
          </cell>
        </row>
        <row r="790">
          <cell r="A790" t="str">
            <v>FTWXS-601-T999</v>
          </cell>
          <cell r="B790" t="str">
            <v>TeamWare 6u1 10-User Slim Kit SP</v>
          </cell>
          <cell r="C790">
            <v>15400</v>
          </cell>
          <cell r="D790" t="str">
            <v>B</v>
          </cell>
        </row>
        <row r="791">
          <cell r="A791" t="str">
            <v>FTWXS-6C0-TL99</v>
          </cell>
          <cell r="B791" t="str">
            <v>TeamWare 6 10-E-RTU Cert SPARC</v>
          </cell>
          <cell r="C791">
            <v>15400</v>
          </cell>
          <cell r="D791" t="str">
            <v>B</v>
          </cell>
        </row>
        <row r="792">
          <cell r="A792" t="str">
            <v>FTWXS-6C1-TL99</v>
          </cell>
          <cell r="B792" t="str">
            <v>TeamWare 6u1 10-E-RTU Cert SPARC</v>
          </cell>
          <cell r="C792">
            <v>15400</v>
          </cell>
          <cell r="D792" t="str">
            <v>B</v>
          </cell>
        </row>
        <row r="793">
          <cell r="A793" t="str">
            <v>FWC9S-200-R999</v>
          </cell>
          <cell r="B793" t="str">
            <v>Fast Write Cache 2.0 Media Kit</v>
          </cell>
          <cell r="C793">
            <v>150</v>
          </cell>
          <cell r="D793" t="str">
            <v>D</v>
          </cell>
        </row>
        <row r="794">
          <cell r="A794" t="str">
            <v>FWC9S-200-R99R</v>
          </cell>
          <cell r="B794" t="str">
            <v>FWC 2.0 Media &amp; Doc-Intl vers.</v>
          </cell>
          <cell r="C794">
            <v>140</v>
          </cell>
          <cell r="D794" t="str">
            <v>D</v>
          </cell>
        </row>
        <row r="795">
          <cell r="A795" t="str">
            <v>GDKM9-100-T999</v>
          </cell>
          <cell r="B795" t="str">
            <v>Global App Developer Kit 1.0</v>
          </cell>
          <cell r="C795">
            <v>413</v>
          </cell>
          <cell r="D795" t="str">
            <v>B</v>
          </cell>
        </row>
        <row r="796">
          <cell r="A796" t="str">
            <v>GDMD9-100-9999</v>
          </cell>
          <cell r="B796" t="str">
            <v>GDMO BUILDER 1.0, DOC</v>
          </cell>
          <cell r="C796">
            <v>195</v>
          </cell>
          <cell r="D796" t="str">
            <v>D</v>
          </cell>
        </row>
        <row r="797">
          <cell r="A797" t="str">
            <v>GDMIS-100-9999</v>
          </cell>
          <cell r="B797" t="str">
            <v>GDMO BUILDER 1.0,  LIC</v>
          </cell>
          <cell r="C797">
            <v>12586</v>
          </cell>
          <cell r="D797" t="str">
            <v>B</v>
          </cell>
        </row>
        <row r="798">
          <cell r="A798" t="str">
            <v>GDMO-1.0-D</v>
          </cell>
          <cell r="B798" t="str">
            <v>GDMO BUILDER 1.0, DOC</v>
          </cell>
          <cell r="C798">
            <v>195</v>
          </cell>
          <cell r="D798" t="str">
            <v>D</v>
          </cell>
        </row>
        <row r="799">
          <cell r="A799" t="str">
            <v>GDMO-1.0-S</v>
          </cell>
          <cell r="B799" t="str">
            <v>GDMO BUILDER 1.0, CD LIC</v>
          </cell>
          <cell r="C799">
            <v>11687</v>
          </cell>
          <cell r="D799" t="str">
            <v>B</v>
          </cell>
        </row>
        <row r="800">
          <cell r="A800" t="str">
            <v>HA-MULT</v>
          </cell>
          <cell r="B800" t="str">
            <v>HA Support Bundle</v>
          </cell>
          <cell r="C800">
            <v>12500</v>
          </cell>
          <cell r="D800" t="str">
            <v>D</v>
          </cell>
        </row>
        <row r="801">
          <cell r="A801" t="str">
            <v>HA-SUPP</v>
          </cell>
          <cell r="B801" t="str">
            <v>HA SUPPORT BUNDLE</v>
          </cell>
          <cell r="C801">
            <v>24500</v>
          </cell>
          <cell r="D801" t="str">
            <v>D</v>
          </cell>
        </row>
        <row r="802">
          <cell r="A802" t="str">
            <v>HPC-INSTALL</v>
          </cell>
          <cell r="B802" t="str">
            <v>SUN HPC INSTALLATION SERVICE</v>
          </cell>
          <cell r="C802">
            <v>2380</v>
          </cell>
          <cell r="D802" t="str">
            <v>D</v>
          </cell>
        </row>
        <row r="803">
          <cell r="A803" t="str">
            <v>HPC-INSTALL-E10000</v>
          </cell>
          <cell r="B803" t="str">
            <v>SUN HPC INSTALL FOR E10000</v>
          </cell>
          <cell r="C803">
            <v>0</v>
          </cell>
          <cell r="D803" t="str">
            <v>D</v>
          </cell>
        </row>
        <row r="804">
          <cell r="A804" t="str">
            <v>HPCIS-300-9999</v>
          </cell>
          <cell r="B804" t="str">
            <v>Sun HPC ClusterTools 3.0</v>
          </cell>
          <cell r="C804">
            <v>1050</v>
          </cell>
          <cell r="D804" t="str">
            <v>B</v>
          </cell>
        </row>
        <row r="805">
          <cell r="A805" t="str">
            <v>HPCIS-310-9999</v>
          </cell>
          <cell r="B805" t="str">
            <v>Sun HPC ClusterTools 3.1</v>
          </cell>
          <cell r="C805">
            <v>1050</v>
          </cell>
          <cell r="D805" t="str">
            <v>B</v>
          </cell>
        </row>
        <row r="806">
          <cell r="A806" t="str">
            <v>HSREX-400-99YS</v>
          </cell>
          <cell r="B806" t="str">
            <v>HSRM MS-Exchange Media</v>
          </cell>
          <cell r="C806">
            <v>150</v>
          </cell>
          <cell r="D806" t="str">
            <v>A</v>
          </cell>
        </row>
        <row r="807">
          <cell r="A807" t="str">
            <v>HSREX-400-B209</v>
          </cell>
          <cell r="B807" t="str">
            <v>HSRM MS-Ex 4.0 Dual CPU Lic-20</v>
          </cell>
          <cell r="C807">
            <v>69000</v>
          </cell>
          <cell r="D807" t="str">
            <v>A</v>
          </cell>
        </row>
        <row r="808">
          <cell r="A808" t="str">
            <v>HSREX-400-B999</v>
          </cell>
          <cell r="B808" t="str">
            <v>HSRM MS-Ex 4.0 Dual CPU Lic</v>
          </cell>
          <cell r="C808">
            <v>3450</v>
          </cell>
          <cell r="D808" t="str">
            <v>A</v>
          </cell>
        </row>
        <row r="809">
          <cell r="A809" t="str">
            <v>HSREX-400-G209</v>
          </cell>
          <cell r="B809" t="str">
            <v>HSRM MS-Ex 4.0 4 CPU/Clstr Lic</v>
          </cell>
          <cell r="C809">
            <v>90000</v>
          </cell>
          <cell r="D809" t="str">
            <v>A</v>
          </cell>
        </row>
        <row r="810">
          <cell r="A810" t="str">
            <v>HSREX-400-G999</v>
          </cell>
          <cell r="B810" t="str">
            <v>HSRM MS-Ex 4.0 4 CPU/Clstr Lic</v>
          </cell>
          <cell r="C810">
            <v>4500</v>
          </cell>
          <cell r="D810" t="str">
            <v>A</v>
          </cell>
        </row>
        <row r="811">
          <cell r="A811" t="str">
            <v>HSREX-400-I209</v>
          </cell>
          <cell r="B811" t="str">
            <v>HSRM MS-Ex 4.0 ONE CPU Lic-20</v>
          </cell>
          <cell r="C811">
            <v>60000</v>
          </cell>
          <cell r="D811" t="str">
            <v>A</v>
          </cell>
        </row>
        <row r="812">
          <cell r="A812" t="str">
            <v>HSREX-400-I999</v>
          </cell>
          <cell r="B812" t="str">
            <v>HSRM MS-Ex 4.0 ONE CPU Lic</v>
          </cell>
          <cell r="C812">
            <v>3000</v>
          </cell>
          <cell r="D812" t="str">
            <v>A</v>
          </cell>
        </row>
        <row r="813">
          <cell r="A813" t="str">
            <v>HSREX-400-X209</v>
          </cell>
          <cell r="B813" t="str">
            <v>HSRM MS-Ex 4.0 8-way  Lic-20</v>
          </cell>
          <cell r="C813">
            <v>120000</v>
          </cell>
          <cell r="D813" t="str">
            <v>A</v>
          </cell>
        </row>
        <row r="814">
          <cell r="A814" t="str">
            <v>HSREX-400-X999</v>
          </cell>
          <cell r="B814" t="str">
            <v>HSRM MS-Ex 4.0 8-way  Lic</v>
          </cell>
          <cell r="C814">
            <v>6000</v>
          </cell>
          <cell r="D814" t="str">
            <v>A</v>
          </cell>
        </row>
        <row r="815">
          <cell r="A815" t="str">
            <v>HSRME-400-99Y9</v>
          </cell>
          <cell r="B815" t="str">
            <v>HSRM Enterprise 4.0 Media</v>
          </cell>
          <cell r="C815">
            <v>150</v>
          </cell>
          <cell r="D815" t="str">
            <v>A</v>
          </cell>
        </row>
        <row r="816">
          <cell r="A816" t="str">
            <v>HSRMI-400-B209</v>
          </cell>
          <cell r="B816" t="str">
            <v>HSRM 4.0 2CPU Intel Lic-20</v>
          </cell>
          <cell r="C816">
            <v>39000</v>
          </cell>
          <cell r="D816" t="str">
            <v>A</v>
          </cell>
        </row>
        <row r="817">
          <cell r="A817" t="str">
            <v>HSRMI-400-B999</v>
          </cell>
          <cell r="B817" t="str">
            <v>HSRM 4.0 2CPU Intel Lic</v>
          </cell>
          <cell r="C817">
            <v>1950</v>
          </cell>
          <cell r="D817" t="str">
            <v>A</v>
          </cell>
        </row>
        <row r="818">
          <cell r="A818" t="str">
            <v>HSRMI-400-G209</v>
          </cell>
          <cell r="B818" t="str">
            <v>HSRM 4.0 4CPU/Clstr Intel Lic</v>
          </cell>
          <cell r="C818">
            <v>69000</v>
          </cell>
          <cell r="D818" t="str">
            <v>A</v>
          </cell>
        </row>
        <row r="819">
          <cell r="A819" t="str">
            <v>HSRMI-400-G999</v>
          </cell>
          <cell r="B819" t="str">
            <v>HSRM 4.0 4CPU/Clstr Intel Lic</v>
          </cell>
          <cell r="C819">
            <v>3450</v>
          </cell>
          <cell r="D819" t="str">
            <v>A</v>
          </cell>
        </row>
        <row r="820">
          <cell r="A820" t="str">
            <v>HSRMI-400-I209</v>
          </cell>
          <cell r="B820" t="str">
            <v>HSRM 4.0 One CPU Intel Lic-20</v>
          </cell>
          <cell r="C820">
            <v>30000</v>
          </cell>
          <cell r="D820" t="str">
            <v>A</v>
          </cell>
        </row>
        <row r="821">
          <cell r="A821" t="str">
            <v>HSRMI-400-I999</v>
          </cell>
          <cell r="B821" t="str">
            <v>HSRM 4.0 One CPU Intel Lic</v>
          </cell>
          <cell r="C821">
            <v>1500</v>
          </cell>
          <cell r="D821" t="str">
            <v>A</v>
          </cell>
        </row>
        <row r="822">
          <cell r="A822" t="str">
            <v>HSRMI-400-X209</v>
          </cell>
          <cell r="B822" t="str">
            <v>HSRM 4.0 8-way Intel Lic-20</v>
          </cell>
          <cell r="C822">
            <v>90000</v>
          </cell>
          <cell r="D822" t="str">
            <v>A</v>
          </cell>
        </row>
        <row r="823">
          <cell r="A823" t="str">
            <v>HSRMI-400-X999</v>
          </cell>
          <cell r="B823" t="str">
            <v>HSRM 4.0 8-way Intel Lic</v>
          </cell>
          <cell r="C823">
            <v>4500</v>
          </cell>
          <cell r="D823" t="str">
            <v>A</v>
          </cell>
        </row>
        <row r="824">
          <cell r="A824" t="str">
            <v>HSRMP-400-9209</v>
          </cell>
          <cell r="B824" t="str">
            <v>HSRM Prospector 4.0 Lic-20</v>
          </cell>
          <cell r="C824">
            <v>450000</v>
          </cell>
          <cell r="D824" t="str">
            <v>A</v>
          </cell>
        </row>
        <row r="825">
          <cell r="A825" t="str">
            <v>HSRMP-400-9999</v>
          </cell>
          <cell r="B825" t="str">
            <v>HSRM Prospector 4.0 Lic</v>
          </cell>
          <cell r="C825">
            <v>22500</v>
          </cell>
          <cell r="D825" t="str">
            <v>A</v>
          </cell>
        </row>
        <row r="826">
          <cell r="A826" t="str">
            <v>HSRMP-400-99Y9</v>
          </cell>
          <cell r="B826" t="str">
            <v>HSRM Prospector 4.0 Media</v>
          </cell>
          <cell r="C826">
            <v>150</v>
          </cell>
          <cell r="D826" t="str">
            <v>A</v>
          </cell>
        </row>
        <row r="827">
          <cell r="A827" t="str">
            <v>HSRMU-400-C209</v>
          </cell>
          <cell r="B827" t="str">
            <v>HSRM 4.0 32+-way UNIX Lic-20</v>
          </cell>
          <cell r="C827">
            <v>300000</v>
          </cell>
          <cell r="D827" t="str">
            <v>A</v>
          </cell>
        </row>
        <row r="828">
          <cell r="A828" t="str">
            <v>HSRMU-400-C999</v>
          </cell>
          <cell r="B828" t="str">
            <v>HSRM 4.0 32+-way UNIX Lic</v>
          </cell>
          <cell r="C828">
            <v>15000</v>
          </cell>
          <cell r="D828" t="str">
            <v>A</v>
          </cell>
        </row>
        <row r="829">
          <cell r="A829" t="str">
            <v>HSRMU-400-G209</v>
          </cell>
          <cell r="B829" t="str">
            <v>HSRM 4.0 Four CPU UNIX Lic-20</v>
          </cell>
          <cell r="C829">
            <v>90000</v>
          </cell>
          <cell r="D829" t="str">
            <v>A</v>
          </cell>
        </row>
        <row r="830">
          <cell r="A830" t="str">
            <v>HSRMU-400-G999</v>
          </cell>
          <cell r="B830" t="str">
            <v>HSRM 4.0 Four CPU UNIX Lic</v>
          </cell>
          <cell r="C830">
            <v>4500</v>
          </cell>
          <cell r="D830" t="str">
            <v>A</v>
          </cell>
        </row>
        <row r="831">
          <cell r="A831" t="str">
            <v>HSRMU-400-I209</v>
          </cell>
          <cell r="B831" t="str">
            <v>HSRM 4.0 1or2 CPU UNIX Lic-20</v>
          </cell>
          <cell r="C831">
            <v>39000</v>
          </cell>
          <cell r="D831" t="str">
            <v>A</v>
          </cell>
        </row>
        <row r="832">
          <cell r="A832" t="str">
            <v>HSRMU-400-I999</v>
          </cell>
          <cell r="B832" t="str">
            <v>HSRM 4.0 One/Two CPU UNIX Lic</v>
          </cell>
          <cell r="C832">
            <v>1950</v>
          </cell>
          <cell r="D832" t="str">
            <v>A</v>
          </cell>
        </row>
        <row r="833">
          <cell r="A833" t="str">
            <v>HSRMU-400-Y209</v>
          </cell>
          <cell r="B833" t="str">
            <v>HSRM 4.0 8/16-Way CPU UNIX Lic-20</v>
          </cell>
          <cell r="C833">
            <v>159000</v>
          </cell>
          <cell r="D833" t="str">
            <v>A</v>
          </cell>
        </row>
        <row r="834">
          <cell r="A834" t="str">
            <v>HSRMU-400-Y999</v>
          </cell>
          <cell r="B834" t="str">
            <v>HSRM 4.0 8/16-Way CPU UNIX Lic</v>
          </cell>
          <cell r="C834">
            <v>7950</v>
          </cell>
          <cell r="D834" t="str">
            <v>A</v>
          </cell>
        </row>
        <row r="835">
          <cell r="A835" t="str">
            <v>HSRNA-400-B209</v>
          </cell>
          <cell r="B835" t="str">
            <v>HSRM 4.0 NetApp F740 Agt Lic</v>
          </cell>
          <cell r="C835">
            <v>159000</v>
          </cell>
          <cell r="D835" t="str">
            <v>A</v>
          </cell>
        </row>
        <row r="836">
          <cell r="A836" t="str">
            <v>HSRNA-400-B999</v>
          </cell>
          <cell r="B836" t="str">
            <v>HSRM 4.0 NetApp F740 Agt Lic</v>
          </cell>
          <cell r="C836">
            <v>7950</v>
          </cell>
          <cell r="D836" t="str">
            <v>A</v>
          </cell>
        </row>
        <row r="837">
          <cell r="A837" t="str">
            <v>HSRNA-400-G209</v>
          </cell>
          <cell r="B837" t="str">
            <v>HSRM 4.0 NetApp F760 Agt Lic</v>
          </cell>
          <cell r="C837">
            <v>225000</v>
          </cell>
          <cell r="D837" t="str">
            <v>A</v>
          </cell>
        </row>
        <row r="838">
          <cell r="A838" t="str">
            <v>HSRNA-400-G999</v>
          </cell>
          <cell r="B838" t="str">
            <v>HSRM 4.0 NetApp F760 Agt Lic</v>
          </cell>
          <cell r="C838">
            <v>11250</v>
          </cell>
          <cell r="D838" t="str">
            <v>A</v>
          </cell>
        </row>
        <row r="839">
          <cell r="A839" t="str">
            <v>HSRNA-400-I209</v>
          </cell>
          <cell r="B839" t="str">
            <v>HSRM 4.0 NetApp F720 Agt Lic</v>
          </cell>
          <cell r="C839">
            <v>90000</v>
          </cell>
          <cell r="D839" t="str">
            <v>A</v>
          </cell>
        </row>
        <row r="840">
          <cell r="A840" t="str">
            <v>HSRNA-400-I999</v>
          </cell>
          <cell r="B840" t="str">
            <v>HSRM 4.0 NetApp F720 Agt Lic</v>
          </cell>
          <cell r="C840">
            <v>4500</v>
          </cell>
          <cell r="D840" t="str">
            <v>A</v>
          </cell>
        </row>
        <row r="841">
          <cell r="A841" t="str">
            <v>HSRNA-400-X209</v>
          </cell>
          <cell r="B841" t="str">
            <v>HSRM 4.0 NetApp F840 Agt Lic</v>
          </cell>
          <cell r="C841">
            <v>300000</v>
          </cell>
          <cell r="D841" t="str">
            <v>A</v>
          </cell>
        </row>
        <row r="842">
          <cell r="A842" t="str">
            <v>HSRNA-400-X999</v>
          </cell>
          <cell r="B842" t="str">
            <v>HSRM 4.0 NetApp F840 Agt Lic</v>
          </cell>
          <cell r="C842">
            <v>15000</v>
          </cell>
          <cell r="D842" t="str">
            <v>A</v>
          </cell>
        </row>
        <row r="843">
          <cell r="A843" t="str">
            <v>HSRSL-999-9999</v>
          </cell>
          <cell r="B843" t="str">
            <v>HSRM Site License</v>
          </cell>
          <cell r="C843">
            <v>14999999</v>
          </cell>
          <cell r="D843" t="str">
            <v>D</v>
          </cell>
        </row>
        <row r="844">
          <cell r="A844" t="str">
            <v>HSRSP-400-B209</v>
          </cell>
          <cell r="B844" t="str">
            <v>HSRM 4.0 32-64 SAN Ports Lic</v>
          </cell>
          <cell r="C844">
            <v>39000</v>
          </cell>
          <cell r="D844" t="str">
            <v>A</v>
          </cell>
        </row>
        <row r="845">
          <cell r="A845" t="str">
            <v>HSRSP-400-B999</v>
          </cell>
          <cell r="B845" t="str">
            <v>HSRM 4.0 32-64 SAN Ports Lic</v>
          </cell>
          <cell r="C845">
            <v>1950</v>
          </cell>
          <cell r="D845" t="str">
            <v>A</v>
          </cell>
        </row>
        <row r="846">
          <cell r="A846" t="str">
            <v>HSRSP-400-G209</v>
          </cell>
          <cell r="B846" t="str">
            <v>HSRM 4.0 65-256 SAN Ports Lic</v>
          </cell>
          <cell r="C846">
            <v>69000</v>
          </cell>
          <cell r="D846" t="str">
            <v>A</v>
          </cell>
        </row>
        <row r="847">
          <cell r="A847" t="str">
            <v>HSRSP-400-G999</v>
          </cell>
          <cell r="B847" t="str">
            <v>HSRM 4.0 65-256 SAN Ports Lic</v>
          </cell>
          <cell r="C847">
            <v>3450</v>
          </cell>
          <cell r="D847" t="str">
            <v>A</v>
          </cell>
        </row>
        <row r="848">
          <cell r="A848" t="str">
            <v>HSRSP-400-I209</v>
          </cell>
          <cell r="B848" t="str">
            <v>HSRM 4.0 0-32 SAN Ports Lic-20</v>
          </cell>
          <cell r="C848">
            <v>30000</v>
          </cell>
          <cell r="D848" t="str">
            <v>A</v>
          </cell>
        </row>
        <row r="849">
          <cell r="A849" t="str">
            <v>HSRSP-400-I999</v>
          </cell>
          <cell r="B849" t="str">
            <v>HSRM 4.0 0-32 SAN Ports Lic</v>
          </cell>
          <cell r="C849">
            <v>1500</v>
          </cell>
          <cell r="D849" t="str">
            <v>A</v>
          </cell>
        </row>
        <row r="850">
          <cell r="A850" t="str">
            <v>HSRSP-400-X209</v>
          </cell>
          <cell r="B850" t="str">
            <v>HSRM 4.0 257+ SAN Ports Lic-20</v>
          </cell>
          <cell r="C850">
            <v>159000</v>
          </cell>
          <cell r="D850" t="str">
            <v>A</v>
          </cell>
        </row>
        <row r="851">
          <cell r="A851" t="str">
            <v>HSRSP-400-X999</v>
          </cell>
          <cell r="B851" t="str">
            <v>HSRM 4.0 257+ SAN Ports Lic</v>
          </cell>
          <cell r="C851">
            <v>7950</v>
          </cell>
          <cell r="D851" t="str">
            <v>A</v>
          </cell>
        </row>
        <row r="852">
          <cell r="A852" t="str">
            <v>IIXSS-200-9999</v>
          </cell>
          <cell r="B852" t="str">
            <v>II 2.0.1 xSh Media &amp; Doc</v>
          </cell>
          <cell r="C852">
            <v>140</v>
          </cell>
          <cell r="D852" t="str">
            <v>B</v>
          </cell>
        </row>
        <row r="853">
          <cell r="A853" t="str">
            <v>IIXSS-999-D999</v>
          </cell>
          <cell r="B853" t="str">
            <v>II xSh Departmntl Lic</v>
          </cell>
          <cell r="C853">
            <v>25760</v>
          </cell>
          <cell r="D853" t="str">
            <v>B</v>
          </cell>
        </row>
        <row r="854">
          <cell r="A854" t="str">
            <v>IIXSS-999-E999</v>
          </cell>
          <cell r="B854" t="str">
            <v>II xSh Enterpris Lic</v>
          </cell>
          <cell r="C854">
            <v>36960</v>
          </cell>
          <cell r="D854" t="str">
            <v>B</v>
          </cell>
        </row>
        <row r="855">
          <cell r="A855" t="str">
            <v>IIXSS-999-S999</v>
          </cell>
          <cell r="B855" t="str">
            <v>II xSh E10000 Lic</v>
          </cell>
          <cell r="C855">
            <v>92400</v>
          </cell>
          <cell r="D855" t="str">
            <v>B</v>
          </cell>
        </row>
        <row r="856">
          <cell r="A856" t="str">
            <v>INI9S-200-D999</v>
          </cell>
          <cell r="B856" t="str">
            <v>Instant Image Tier 2 License</v>
          </cell>
          <cell r="C856">
            <v>25760</v>
          </cell>
          <cell r="D856" t="str">
            <v>B</v>
          </cell>
        </row>
        <row r="857">
          <cell r="A857" t="str">
            <v>INI9S-200-E999</v>
          </cell>
          <cell r="B857" t="str">
            <v>Instant Image Tier 3 License</v>
          </cell>
          <cell r="C857">
            <v>36960</v>
          </cell>
          <cell r="D857" t="str">
            <v>B</v>
          </cell>
        </row>
        <row r="858">
          <cell r="A858" t="str">
            <v>INI9S-200-R99S</v>
          </cell>
          <cell r="B858" t="str">
            <v>Instant Image 2.0 Global Pack</v>
          </cell>
          <cell r="C858">
            <v>140</v>
          </cell>
          <cell r="D858" t="str">
            <v>D</v>
          </cell>
        </row>
        <row r="859">
          <cell r="A859" t="str">
            <v>INI9S-200-S999</v>
          </cell>
          <cell r="B859" t="str">
            <v>Instant Image Tier 4 License</v>
          </cell>
          <cell r="C859">
            <v>92400</v>
          </cell>
          <cell r="D859" t="str">
            <v>B</v>
          </cell>
        </row>
        <row r="860">
          <cell r="A860" t="str">
            <v>INI9S-200-W999</v>
          </cell>
          <cell r="B860" t="str">
            <v>Instant Image Tier 1 License</v>
          </cell>
          <cell r="C860">
            <v>5460</v>
          </cell>
          <cell r="D860" t="str">
            <v>B</v>
          </cell>
        </row>
        <row r="861">
          <cell r="A861" t="str">
            <v>ISOL-2.6-D-P</v>
          </cell>
          <cell r="B861" t="str">
            <v>SOLARIS 2.6 DT X86 US</v>
          </cell>
          <cell r="C861">
            <v>585</v>
          </cell>
          <cell r="D861" t="str">
            <v>D</v>
          </cell>
        </row>
        <row r="862">
          <cell r="A862" t="str">
            <v>ISOL-2.6-USL-P</v>
          </cell>
          <cell r="B862" t="str">
            <v>SOLARIS 2.6 WG SV X86 US</v>
          </cell>
          <cell r="C862">
            <v>904</v>
          </cell>
          <cell r="D862" t="str">
            <v>D</v>
          </cell>
        </row>
        <row r="863">
          <cell r="A863" t="str">
            <v>JAVAST-RTU</v>
          </cell>
          <cell r="B863" t="str">
            <v>JAVASTATION CLIENT SW RTU</v>
          </cell>
          <cell r="C863">
            <v>93</v>
          </cell>
          <cell r="D863" t="str">
            <v>G</v>
          </cell>
        </row>
        <row r="864">
          <cell r="A864" t="str">
            <v>JBLC9-200-T999</v>
          </cell>
          <cell r="B864" t="str">
            <v>Java Blend - 100 User Slim Kit</v>
          </cell>
          <cell r="C864">
            <v>100380</v>
          </cell>
          <cell r="D864" t="str">
            <v>B</v>
          </cell>
        </row>
        <row r="865">
          <cell r="A865" t="str">
            <v>JBLC9-200-TL99</v>
          </cell>
          <cell r="B865" t="str">
            <v>Java Blend  100 RTU Electronic</v>
          </cell>
          <cell r="C865">
            <v>100380</v>
          </cell>
          <cell r="D865" t="str">
            <v>B</v>
          </cell>
        </row>
        <row r="866">
          <cell r="A866" t="str">
            <v>JBLE9-200-T999</v>
          </cell>
          <cell r="B866" t="str">
            <v>Java Blend - 250 User Slim Kit</v>
          </cell>
          <cell r="C866">
            <v>221673</v>
          </cell>
          <cell r="D866" t="str">
            <v>B</v>
          </cell>
        </row>
        <row r="867">
          <cell r="A867" t="str">
            <v>JBLE9-200-TL99</v>
          </cell>
          <cell r="B867" t="str">
            <v>Java Blend  250 RTU Electronic</v>
          </cell>
          <cell r="C867">
            <v>221673</v>
          </cell>
          <cell r="D867" t="str">
            <v>B</v>
          </cell>
        </row>
        <row r="868">
          <cell r="A868" t="str">
            <v>JBLI9-200-T999</v>
          </cell>
          <cell r="B868" t="str">
            <v>Java Blend - 1 User Slim Kit</v>
          </cell>
          <cell r="C868">
            <v>1673</v>
          </cell>
          <cell r="D868" t="str">
            <v>B</v>
          </cell>
        </row>
        <row r="869">
          <cell r="A869" t="str">
            <v>JBLI9-200-TL99</v>
          </cell>
          <cell r="B869" t="str">
            <v>Java Blend - 1 RTU Electronic</v>
          </cell>
          <cell r="C869">
            <v>1673</v>
          </cell>
          <cell r="D869" t="str">
            <v>B</v>
          </cell>
        </row>
        <row r="870">
          <cell r="A870" t="str">
            <v>JBLX9-200-T999</v>
          </cell>
          <cell r="B870" t="str">
            <v>Java Blend - 10 User Slim Kit</v>
          </cell>
          <cell r="C870">
            <v>14221</v>
          </cell>
          <cell r="D870" t="str">
            <v>B</v>
          </cell>
        </row>
        <row r="871">
          <cell r="A871" t="str">
            <v>JBLX9-200-TL99</v>
          </cell>
          <cell r="B871" t="str">
            <v>Java Blend - 10 RTU Electronic</v>
          </cell>
          <cell r="C871">
            <v>14221</v>
          </cell>
          <cell r="D871" t="str">
            <v>B</v>
          </cell>
        </row>
        <row r="872">
          <cell r="A872" t="str">
            <v>JBLY9-200-T999</v>
          </cell>
          <cell r="B872" t="str">
            <v>Java Blend - 25 User Slim Kit</v>
          </cell>
          <cell r="C872">
            <v>33460</v>
          </cell>
          <cell r="D872" t="str">
            <v>B</v>
          </cell>
        </row>
        <row r="873">
          <cell r="A873" t="str">
            <v>JBLY9-200-TL99</v>
          </cell>
          <cell r="B873" t="str">
            <v>Java Blend - 25 RTU Electronic</v>
          </cell>
          <cell r="C873">
            <v>33460</v>
          </cell>
          <cell r="D873" t="str">
            <v>B</v>
          </cell>
        </row>
        <row r="874">
          <cell r="A874" t="str">
            <v>JDM99-300-RO99</v>
          </cell>
          <cell r="B874" t="str">
            <v>Java DMK 3.0 Runtime Royalties</v>
          </cell>
          <cell r="C874">
            <v>700</v>
          </cell>
          <cell r="D874" t="str">
            <v>D</v>
          </cell>
        </row>
        <row r="875">
          <cell r="A875" t="str">
            <v>JDM99-320-RO99</v>
          </cell>
          <cell r="B875" t="str">
            <v>Java DMK 3.2 Runtime Royalties</v>
          </cell>
          <cell r="C875">
            <v>210</v>
          </cell>
          <cell r="D875" t="str">
            <v>D</v>
          </cell>
        </row>
        <row r="876">
          <cell r="A876" t="str">
            <v>JDM99-400-RO99</v>
          </cell>
          <cell r="B876" t="str">
            <v>JDMK 4.0 Runtime royalties</v>
          </cell>
          <cell r="C876">
            <v>210</v>
          </cell>
          <cell r="D876" t="str">
            <v>D</v>
          </cell>
        </row>
        <row r="877">
          <cell r="A877" t="str">
            <v>JDM99-410-RO99</v>
          </cell>
          <cell r="B877" t="str">
            <v>JDMK 4.1 Runtime royalties</v>
          </cell>
          <cell r="C877">
            <v>210</v>
          </cell>
          <cell r="D877" t="str">
            <v>D</v>
          </cell>
        </row>
        <row r="878">
          <cell r="A878" t="str">
            <v>JDM99-420-RO99</v>
          </cell>
          <cell r="B878" t="str">
            <v>JDMK 4.2 Runtime royalties</v>
          </cell>
          <cell r="C878">
            <v>210</v>
          </cell>
          <cell r="D878" t="str">
            <v>D</v>
          </cell>
        </row>
        <row r="879">
          <cell r="A879" t="str">
            <v>JDMB9-410-TO99</v>
          </cell>
          <cell r="B879" t="str">
            <v>JDMK 4.1 Electronic Distrib.</v>
          </cell>
          <cell r="C879">
            <v>8400</v>
          </cell>
          <cell r="D879" t="str">
            <v>B</v>
          </cell>
        </row>
        <row r="880">
          <cell r="A880" t="str">
            <v>JDMB9-410-TOU9</v>
          </cell>
          <cell r="B880" t="str">
            <v>Upgrade from JDMK 4.0 to 4.1</v>
          </cell>
          <cell r="C880">
            <v>0</v>
          </cell>
          <cell r="D880" t="str">
            <v>D</v>
          </cell>
        </row>
        <row r="881">
          <cell r="A881" t="str">
            <v>JDMB9-420-TO99</v>
          </cell>
          <cell r="B881" t="str">
            <v>JDMK 4.2 Dev Pack Elec. Dist.</v>
          </cell>
          <cell r="C881">
            <v>8400</v>
          </cell>
          <cell r="D881" t="str">
            <v>B</v>
          </cell>
        </row>
        <row r="882">
          <cell r="A882" t="str">
            <v>JDMB9-420-TOU9</v>
          </cell>
          <cell r="B882" t="str">
            <v>Upgrade from JDMK 4.0/4.1 to 4.2</v>
          </cell>
          <cell r="C882">
            <v>0</v>
          </cell>
          <cell r="D882" t="str">
            <v>D</v>
          </cell>
        </row>
        <row r="883">
          <cell r="A883" t="str">
            <v>JDMD9-410-M999</v>
          </cell>
          <cell r="B883" t="str">
            <v>JDMK 4.1 Hard-copy doc.</v>
          </cell>
          <cell r="C883">
            <v>210</v>
          </cell>
          <cell r="D883" t="str">
            <v>D</v>
          </cell>
        </row>
        <row r="884">
          <cell r="A884" t="str">
            <v>JDMD9-420-M999</v>
          </cell>
          <cell r="B884" t="str">
            <v>JDMK 4.2 Hard-copy doc.</v>
          </cell>
          <cell r="C884">
            <v>210</v>
          </cell>
          <cell r="D884" t="str">
            <v>D</v>
          </cell>
        </row>
        <row r="885">
          <cell r="A885" t="str">
            <v>JDMI9-410-TO99</v>
          </cell>
          <cell r="B885" t="str">
            <v>JDMK 4.1 Single Developer Pack</v>
          </cell>
          <cell r="C885">
            <v>8400</v>
          </cell>
          <cell r="D885" t="str">
            <v>B</v>
          </cell>
        </row>
        <row r="886">
          <cell r="A886" t="str">
            <v>JDMI9-420-TO99</v>
          </cell>
          <cell r="B886" t="str">
            <v>JDMK 4.2 Single Developer Pack</v>
          </cell>
          <cell r="C886">
            <v>8400</v>
          </cell>
          <cell r="D886" t="str">
            <v>B</v>
          </cell>
        </row>
        <row r="887">
          <cell r="A887" t="str">
            <v>JDML9-410-RO99</v>
          </cell>
          <cell r="B887" t="str">
            <v>JDMK 4.1 Starter Kit</v>
          </cell>
          <cell r="C887">
            <v>14000</v>
          </cell>
          <cell r="D887" t="str">
            <v>B</v>
          </cell>
        </row>
        <row r="888">
          <cell r="A888" t="str">
            <v>JDML9-420-RO99</v>
          </cell>
          <cell r="B888" t="str">
            <v>JDMK 4.2 Starter Kit</v>
          </cell>
          <cell r="C888">
            <v>14000</v>
          </cell>
          <cell r="D888" t="str">
            <v>B</v>
          </cell>
        </row>
        <row r="889">
          <cell r="A889" t="str">
            <v>JDMV9-410-TO99</v>
          </cell>
          <cell r="B889" t="str">
            <v>JDMK 4.1 Five Developer Pack</v>
          </cell>
          <cell r="C889">
            <v>25200</v>
          </cell>
          <cell r="D889" t="str">
            <v>B</v>
          </cell>
        </row>
        <row r="890">
          <cell r="A890" t="str">
            <v>JDMV9-420-TO99</v>
          </cell>
          <cell r="B890" t="str">
            <v>JDMK 4.2 Five Developer Pack</v>
          </cell>
          <cell r="C890">
            <v>25200</v>
          </cell>
          <cell r="D890" t="str">
            <v>B</v>
          </cell>
        </row>
        <row r="891">
          <cell r="A891" t="str">
            <v>JESI9-110-T999</v>
          </cell>
          <cell r="B891" t="str">
            <v>JES 1.1,CD, OD,E,+media +lic</v>
          </cell>
          <cell r="C891">
            <v>14</v>
          </cell>
          <cell r="D891" t="str">
            <v>D</v>
          </cell>
        </row>
        <row r="892">
          <cell r="A892" t="str">
            <v>JESM9-110-T999</v>
          </cell>
          <cell r="B892" t="str">
            <v>JES 1.1 CD, 1RTU, OL Doc, Eng</v>
          </cell>
          <cell r="C892">
            <v>2800</v>
          </cell>
          <cell r="D892" t="str">
            <v>B</v>
          </cell>
        </row>
        <row r="893">
          <cell r="A893" t="str">
            <v>JESMS-110-TD99</v>
          </cell>
          <cell r="B893" t="str">
            <v>JES 1.1,CD,1RTU, On D, Eval</v>
          </cell>
          <cell r="C893">
            <v>0</v>
          </cell>
          <cell r="D893" t="str">
            <v>B</v>
          </cell>
        </row>
        <row r="894">
          <cell r="A894" t="str">
            <v>JESS9-110-T999</v>
          </cell>
          <cell r="B894" t="str">
            <v>JES 1.1 CD, 25+ Site L, OL D,E</v>
          </cell>
          <cell r="C894">
            <v>35000</v>
          </cell>
          <cell r="D894" t="str">
            <v>B</v>
          </cell>
        </row>
        <row r="895">
          <cell r="A895" t="str">
            <v>JESS9-110-TI99</v>
          </cell>
          <cell r="B895" t="str">
            <v>JES 1.1,CD,25+Site L, On D, E</v>
          </cell>
          <cell r="C895">
            <v>17500</v>
          </cell>
          <cell r="D895" t="str">
            <v>B</v>
          </cell>
        </row>
        <row r="896">
          <cell r="A896" t="str">
            <v>JESV9-110-T999</v>
          </cell>
          <cell r="B896" t="str">
            <v>JES 1.1 CD, 5RTU, OL Doc, Eng</v>
          </cell>
          <cell r="C896">
            <v>12250</v>
          </cell>
          <cell r="D896" t="str">
            <v>B</v>
          </cell>
        </row>
        <row r="897">
          <cell r="A897" t="str">
            <v>JESX9-110-T999</v>
          </cell>
          <cell r="B897" t="str">
            <v>JES 1.1 CD, 10 RTU, OL Doc, En</v>
          </cell>
          <cell r="C897">
            <v>21000</v>
          </cell>
          <cell r="D897" t="str">
            <v>B</v>
          </cell>
        </row>
        <row r="898">
          <cell r="A898" t="str">
            <v>JL4F9-110-T9U9</v>
          </cell>
          <cell r="B898" t="str">
            <v>JL 4 Hst B Strter 500NVU 5GVU</v>
          </cell>
          <cell r="C898">
            <v>88200</v>
          </cell>
          <cell r="D898" t="str">
            <v>B</v>
          </cell>
        </row>
        <row r="899">
          <cell r="A899" t="str">
            <v>JMQBN-100-TD99</v>
          </cell>
          <cell r="B899" t="str">
            <v>JMQ Try and Buy for NT</v>
          </cell>
          <cell r="C899">
            <v>0</v>
          </cell>
          <cell r="D899" t="str">
            <v>D</v>
          </cell>
        </row>
        <row r="900">
          <cell r="A900" t="str">
            <v>JMQBS-100-TD99</v>
          </cell>
          <cell r="B900" t="str">
            <v>JMQ Try and Buy for Solaris</v>
          </cell>
          <cell r="C900">
            <v>0</v>
          </cell>
          <cell r="D900" t="str">
            <v>D</v>
          </cell>
        </row>
        <row r="901">
          <cell r="A901" t="str">
            <v>JMQI9-11B-T999</v>
          </cell>
          <cell r="B901" t="str">
            <v>JMQ 1.1 Bus Ed Physical</v>
          </cell>
          <cell r="C901">
            <v>2450</v>
          </cell>
          <cell r="D901" t="str">
            <v>B</v>
          </cell>
        </row>
        <row r="902">
          <cell r="A902" t="str">
            <v>JMQI9-11D-T999</v>
          </cell>
          <cell r="B902" t="str">
            <v>JMQ 1.1 Dev Ed Physical</v>
          </cell>
          <cell r="C902">
            <v>0</v>
          </cell>
          <cell r="D902" t="str">
            <v>D</v>
          </cell>
        </row>
        <row r="903">
          <cell r="A903" t="str">
            <v>JMQIN-100-TL99</v>
          </cell>
          <cell r="B903" t="str">
            <v>JMQ Dev Kit for NT</v>
          </cell>
          <cell r="C903">
            <v>693</v>
          </cell>
          <cell r="D903" t="str">
            <v>B</v>
          </cell>
        </row>
        <row r="904">
          <cell r="A904" t="str">
            <v>JMQIN-11B-TL99</v>
          </cell>
          <cell r="B904" t="str">
            <v>JMQ 1.1 Bus Edition for NT</v>
          </cell>
          <cell r="C904">
            <v>2450</v>
          </cell>
          <cell r="D904" t="str">
            <v>B</v>
          </cell>
        </row>
        <row r="905">
          <cell r="A905" t="str">
            <v>JMQIN-11D-TL99</v>
          </cell>
          <cell r="B905" t="str">
            <v>JMQ 1.1 Dev Ed for NT</v>
          </cell>
          <cell r="C905">
            <v>0</v>
          </cell>
          <cell r="D905" t="str">
            <v>D</v>
          </cell>
        </row>
        <row r="906">
          <cell r="A906" t="str">
            <v>JMQIS-100-TL99</v>
          </cell>
          <cell r="B906" t="str">
            <v>JMQ Dev Kit for Solaris</v>
          </cell>
          <cell r="C906">
            <v>693</v>
          </cell>
          <cell r="D906" t="str">
            <v>B</v>
          </cell>
        </row>
        <row r="907">
          <cell r="A907" t="str">
            <v>JMQIS-11B-TL99</v>
          </cell>
          <cell r="B907" t="str">
            <v>JMQ 1.1 Bus Ed for Solaris</v>
          </cell>
          <cell r="C907">
            <v>2450</v>
          </cell>
          <cell r="D907" t="str">
            <v>B</v>
          </cell>
        </row>
        <row r="908">
          <cell r="A908" t="str">
            <v>JMQIS-11D-TL99</v>
          </cell>
          <cell r="B908" t="str">
            <v>JMQ 1.1 Dev Ed for Solaris</v>
          </cell>
          <cell r="C908">
            <v>0</v>
          </cell>
          <cell r="D908" t="str">
            <v>D</v>
          </cell>
        </row>
        <row r="909">
          <cell r="A909" t="str">
            <v>JMQX9-11B-T999</v>
          </cell>
          <cell r="B909" t="str">
            <v>JMQ 1.1 10 Pk Bus Ed Physical</v>
          </cell>
          <cell r="C909">
            <v>20825</v>
          </cell>
          <cell r="D909" t="str">
            <v>B</v>
          </cell>
        </row>
        <row r="910">
          <cell r="A910" t="str">
            <v>JMQXN-11B-TL99</v>
          </cell>
          <cell r="B910" t="str">
            <v>JMQ 1.1 Bus Ed 10 Pack for NT</v>
          </cell>
          <cell r="C910">
            <v>20825</v>
          </cell>
          <cell r="D910" t="str">
            <v>B</v>
          </cell>
        </row>
        <row r="911">
          <cell r="A911" t="str">
            <v>JMQXS-11B-TL99</v>
          </cell>
          <cell r="B911" t="str">
            <v>JMQ 1.1 Bus Ed 10 Pk Solaris</v>
          </cell>
          <cell r="C911">
            <v>20825</v>
          </cell>
          <cell r="D911" t="str">
            <v>B</v>
          </cell>
        </row>
        <row r="912">
          <cell r="A912" t="str">
            <v>JPCCI-110ND999</v>
          </cell>
          <cell r="B912" t="str">
            <v>JavaPC1.1, 100 RTU, 128bit</v>
          </cell>
          <cell r="C912">
            <v>12460</v>
          </cell>
          <cell r="D912" t="str">
            <v>B</v>
          </cell>
        </row>
        <row r="913">
          <cell r="A913" t="str">
            <v>JPCCI-110WD999</v>
          </cell>
          <cell r="B913" t="str">
            <v>JavaPC1.1, 100 RTU, 40bit</v>
          </cell>
          <cell r="C913">
            <v>12460</v>
          </cell>
          <cell r="D913" t="str">
            <v>B</v>
          </cell>
        </row>
        <row r="914">
          <cell r="A914" t="str">
            <v>JPCEI-110ND999</v>
          </cell>
          <cell r="B914" t="str">
            <v>JavaPC1.1, 250 RTU, 128bit</v>
          </cell>
          <cell r="C914">
            <v>28700</v>
          </cell>
          <cell r="D914" t="str">
            <v>B</v>
          </cell>
        </row>
        <row r="915">
          <cell r="A915" t="str">
            <v>JPCEI-110WD999</v>
          </cell>
          <cell r="B915" t="str">
            <v>JavaPC1.1, 250 RTU, 40bit</v>
          </cell>
          <cell r="C915">
            <v>28700</v>
          </cell>
          <cell r="D915" t="str">
            <v>B</v>
          </cell>
        </row>
        <row r="916">
          <cell r="A916" t="str">
            <v>JPCFI-110ND999</v>
          </cell>
          <cell r="B916" t="str">
            <v>JavaPC1.1, 500 RTU, 128bit</v>
          </cell>
          <cell r="C916">
            <v>53340</v>
          </cell>
          <cell r="D916" t="str">
            <v>B</v>
          </cell>
        </row>
        <row r="917">
          <cell r="A917" t="str">
            <v>JPCFI-110WD999</v>
          </cell>
          <cell r="B917" t="str">
            <v>JavaPC1.1, 500 RTU, 40bit</v>
          </cell>
          <cell r="C917">
            <v>53340</v>
          </cell>
          <cell r="D917" t="str">
            <v>B</v>
          </cell>
        </row>
        <row r="918">
          <cell r="A918" t="str">
            <v>JPCGI-110ND999</v>
          </cell>
          <cell r="B918" t="str">
            <v>JavaPC1.1, 1000 RTU, 128bit</v>
          </cell>
          <cell r="C918">
            <v>90300</v>
          </cell>
          <cell r="D918" t="str">
            <v>B</v>
          </cell>
        </row>
        <row r="919">
          <cell r="A919" t="str">
            <v>JPCGI-110WD999</v>
          </cell>
          <cell r="B919" t="str">
            <v>JavaPC1.1, 1000 RTU, 40bit</v>
          </cell>
          <cell r="C919">
            <v>90300</v>
          </cell>
          <cell r="D919" t="str">
            <v>B</v>
          </cell>
        </row>
        <row r="920">
          <cell r="A920" t="str">
            <v>JPCII-110ND999</v>
          </cell>
          <cell r="B920" t="str">
            <v>JavaPC1.1 single client,128bit</v>
          </cell>
          <cell r="C920">
            <v>139</v>
          </cell>
          <cell r="D920" t="str">
            <v>B</v>
          </cell>
        </row>
        <row r="921">
          <cell r="A921" t="str">
            <v>JPCII-110WD999</v>
          </cell>
          <cell r="B921" t="str">
            <v>JavaPC 1.1, 1 RTU, 40bit</v>
          </cell>
          <cell r="C921">
            <v>139</v>
          </cell>
          <cell r="D921" t="str">
            <v>B</v>
          </cell>
        </row>
        <row r="922">
          <cell r="A922" t="str">
            <v>JPCJI-110ND999</v>
          </cell>
          <cell r="B922" t="str">
            <v>JavaPC1.1, 5000 RTU, 128bit</v>
          </cell>
          <cell r="C922">
            <v>420000</v>
          </cell>
          <cell r="D922" t="str">
            <v>B</v>
          </cell>
        </row>
        <row r="923">
          <cell r="A923" t="str">
            <v>JPCJI-110WD999</v>
          </cell>
          <cell r="B923" t="str">
            <v>JavaPC1.1, 5000 RTU, 40bit</v>
          </cell>
          <cell r="C923">
            <v>420000</v>
          </cell>
          <cell r="D923" t="str">
            <v>B</v>
          </cell>
        </row>
        <row r="924">
          <cell r="A924" t="str">
            <v>JPCXI-110ND999</v>
          </cell>
          <cell r="B924" t="str">
            <v>JavaPC1.1, 10 RTU, 128bit</v>
          </cell>
          <cell r="C924">
            <v>1330</v>
          </cell>
          <cell r="D924" t="str">
            <v>B</v>
          </cell>
        </row>
        <row r="925">
          <cell r="A925" t="str">
            <v>JPCXI-110WD999</v>
          </cell>
          <cell r="B925" t="str">
            <v>JavaPC1.1, 10 RTU, 40bit</v>
          </cell>
          <cell r="C925">
            <v>1330</v>
          </cell>
          <cell r="D925" t="str">
            <v>B</v>
          </cell>
        </row>
        <row r="926">
          <cell r="A926" t="str">
            <v>JST-ENT</v>
          </cell>
          <cell r="B926" t="str">
            <v>JUMPSTART EX000 SERVERS</v>
          </cell>
          <cell r="C926">
            <v>0</v>
          </cell>
          <cell r="D926" t="str">
            <v>D</v>
          </cell>
        </row>
        <row r="927">
          <cell r="A927" t="str">
            <v>JWP99-200WW999</v>
          </cell>
          <cell r="B927" t="str">
            <v>Java WebSvr 2.0 CD 1 RTU intl</v>
          </cell>
          <cell r="C927">
            <v>413</v>
          </cell>
          <cell r="D927" t="str">
            <v>B</v>
          </cell>
        </row>
        <row r="928">
          <cell r="A928" t="str">
            <v>JWPBS-200WW999</v>
          </cell>
          <cell r="B928" t="str">
            <v>JAVA WbSr 2.0 Tu S Intl ESD</v>
          </cell>
          <cell r="C928">
            <v>413</v>
          </cell>
          <cell r="D928" t="str">
            <v>B</v>
          </cell>
        </row>
        <row r="929">
          <cell r="A929" t="str">
            <v>JWPBW-200WW999</v>
          </cell>
          <cell r="B929" t="str">
            <v>Jva WbSvr 2.0 Intl Win ESD</v>
          </cell>
          <cell r="C929">
            <v>413</v>
          </cell>
          <cell r="D929" t="str">
            <v>B</v>
          </cell>
        </row>
        <row r="930">
          <cell r="A930" t="str">
            <v>LJBIN-600-3304</v>
          </cell>
          <cell r="B930" t="str">
            <v>Client Pack for WInNT L10N</v>
          </cell>
          <cell r="C930">
            <v>2520</v>
          </cell>
          <cell r="D930" t="str">
            <v>B</v>
          </cell>
        </row>
        <row r="931">
          <cell r="A931" t="str">
            <v>LJBIN-600-2080</v>
          </cell>
          <cell r="B931" t="str">
            <v>Network Edition Stor Node L10N</v>
          </cell>
          <cell r="C931">
            <v>10080</v>
          </cell>
          <cell r="D931" t="str">
            <v>B</v>
          </cell>
        </row>
        <row r="932">
          <cell r="A932" t="str">
            <v>LJBIN-600-2102</v>
          </cell>
          <cell r="B932" t="str">
            <v>Network Edition Solaris L10N</v>
          </cell>
          <cell r="C932">
            <v>10080</v>
          </cell>
          <cell r="D932" t="str">
            <v>B</v>
          </cell>
        </row>
        <row r="933">
          <cell r="A933" t="str">
            <v>LJBIN-600-2106</v>
          </cell>
          <cell r="B933" t="str">
            <v>Workgroup Edition Solaris L10N</v>
          </cell>
          <cell r="C933">
            <v>5040</v>
          </cell>
          <cell r="D933" t="str">
            <v>B</v>
          </cell>
        </row>
        <row r="934">
          <cell r="A934" t="str">
            <v>LJBIN-600-3300</v>
          </cell>
          <cell r="B934" t="str">
            <v>Client Pack Unix L10N</v>
          </cell>
          <cell r="C934">
            <v>2520</v>
          </cell>
          <cell r="D934" t="str">
            <v>B</v>
          </cell>
        </row>
        <row r="935">
          <cell r="A935" t="str">
            <v>LJBIN-600-5080</v>
          </cell>
          <cell r="B935" t="str">
            <v>Network Edition Stor Node L10N</v>
          </cell>
          <cell r="C935">
            <v>27300</v>
          </cell>
          <cell r="D935" t="str">
            <v>B</v>
          </cell>
        </row>
        <row r="936">
          <cell r="A936" t="str">
            <v>LJBIN-600-5102</v>
          </cell>
          <cell r="B936" t="str">
            <v>Power Edition Solaris L10N</v>
          </cell>
          <cell r="C936">
            <v>27300</v>
          </cell>
          <cell r="D936" t="str">
            <v>B</v>
          </cell>
        </row>
        <row r="937">
          <cell r="A937" t="str">
            <v>LJBIW-600-3302</v>
          </cell>
          <cell r="B937" t="str">
            <v>Client Pack for PC L10N</v>
          </cell>
          <cell r="C937">
            <v>2520</v>
          </cell>
          <cell r="D937" t="str">
            <v>B</v>
          </cell>
        </row>
        <row r="938">
          <cell r="A938" t="str">
            <v>LJBMS-600-2088</v>
          </cell>
          <cell r="B938" t="str">
            <v>Solstice Bkup Media Docs L10N</v>
          </cell>
          <cell r="C938">
            <v>140</v>
          </cell>
          <cell r="D938" t="str">
            <v>B</v>
          </cell>
        </row>
        <row r="939">
          <cell r="A939" t="str">
            <v>LMA9S-200-E999</v>
          </cell>
          <cell r="B939" t="str">
            <v>SW LIBMON 2.0 BP, RTU ATL ENG</v>
          </cell>
          <cell r="C939">
            <v>0</v>
          </cell>
          <cell r="D939" t="str">
            <v>D</v>
          </cell>
        </row>
        <row r="940">
          <cell r="A940" t="str">
            <v>LMA9S-200-E9U9</v>
          </cell>
          <cell r="B940" t="str">
            <v>SW LIBMON 2.0 BP, RTU UPGRADE</v>
          </cell>
          <cell r="C940">
            <v>489</v>
          </cell>
          <cell r="D940" t="str">
            <v>B</v>
          </cell>
        </row>
        <row r="941">
          <cell r="A941" t="str">
            <v>LMD9S-200-E999</v>
          </cell>
          <cell r="B941" t="str">
            <v>SW LIBMON 2.0 DOCS (ENG)</v>
          </cell>
          <cell r="C941">
            <v>140</v>
          </cell>
          <cell r="D941" t="str">
            <v>D</v>
          </cell>
        </row>
        <row r="942">
          <cell r="A942" t="str">
            <v>LMN9S-200-E999</v>
          </cell>
          <cell r="B942" t="str">
            <v>SW LIBMON 2.0 NON-ATL LIB ENG</v>
          </cell>
          <cell r="C942">
            <v>699</v>
          </cell>
          <cell r="D942" t="str">
            <v>B</v>
          </cell>
        </row>
        <row r="943">
          <cell r="A943" t="str">
            <v>LSB8S-551-S9T9</v>
          </cell>
          <cell r="B943" t="str">
            <v>Solstice Backup 5.5.1 Upgrade</v>
          </cell>
          <cell r="C943">
            <v>18620</v>
          </cell>
          <cell r="D943" t="str">
            <v>B</v>
          </cell>
        </row>
        <row r="944">
          <cell r="A944" t="str">
            <v>LSB8S-600-S9T9</v>
          </cell>
          <cell r="B944" t="str">
            <v>SBU Upgrade StorNode Nwk Power</v>
          </cell>
          <cell r="C944">
            <v>18620</v>
          </cell>
          <cell r="D944" t="str">
            <v>B</v>
          </cell>
        </row>
        <row r="945">
          <cell r="A945" t="str">
            <v>LSB9S-551-D9T9</v>
          </cell>
          <cell r="B945" t="str">
            <v>Solstice Data Backup Utility</v>
          </cell>
          <cell r="C945">
            <v>7000</v>
          </cell>
          <cell r="D945" t="str">
            <v>B</v>
          </cell>
        </row>
        <row r="946">
          <cell r="A946" t="str">
            <v>LSB9S-551-S9T9</v>
          </cell>
          <cell r="B946" t="str">
            <v>Solstice Backup 5.5.1 Upgrade</v>
          </cell>
          <cell r="C946">
            <v>18620</v>
          </cell>
          <cell r="D946" t="str">
            <v>B</v>
          </cell>
        </row>
        <row r="947">
          <cell r="A947" t="str">
            <v>LSB9S-551-W9T9</v>
          </cell>
          <cell r="B947" t="str">
            <v>Solstice Backup 5.5.1 Upgrade</v>
          </cell>
          <cell r="C947">
            <v>6440</v>
          </cell>
          <cell r="D947" t="str">
            <v>B</v>
          </cell>
        </row>
        <row r="948">
          <cell r="A948" t="str">
            <v>LSBC9-600-S9T9</v>
          </cell>
          <cell r="B948" t="str">
            <v>SBU Upgrade Network Power</v>
          </cell>
          <cell r="C948">
            <v>18620</v>
          </cell>
          <cell r="D948" t="str">
            <v>B</v>
          </cell>
        </row>
        <row r="949">
          <cell r="A949" t="str">
            <v>LSBC9-600-W9T9</v>
          </cell>
          <cell r="B949" t="str">
            <v>SBU Upgrade Workgroup Power</v>
          </cell>
          <cell r="C949">
            <v>6440</v>
          </cell>
          <cell r="D949" t="str">
            <v>B</v>
          </cell>
        </row>
        <row r="950">
          <cell r="A950" t="str">
            <v>LSBC9-600-2023</v>
          </cell>
          <cell r="B950" t="str">
            <v>100 Client Connections</v>
          </cell>
          <cell r="C950">
            <v>25200</v>
          </cell>
          <cell r="D950" t="str">
            <v>B</v>
          </cell>
        </row>
        <row r="951">
          <cell r="A951" t="str">
            <v>LSBCS-551-99T9</v>
          </cell>
          <cell r="B951" t="str">
            <v>Autochanger Upgrade</v>
          </cell>
          <cell r="C951">
            <v>5320</v>
          </cell>
          <cell r="D951" t="str">
            <v>B</v>
          </cell>
        </row>
        <row r="952">
          <cell r="A952" t="str">
            <v>LSBCS-600-99T9</v>
          </cell>
          <cell r="B952" t="str">
            <v>SBU Upgrade 64 to 128 slot</v>
          </cell>
          <cell r="C952">
            <v>5320</v>
          </cell>
          <cell r="D952" t="str">
            <v>B</v>
          </cell>
        </row>
        <row r="953">
          <cell r="A953" t="str">
            <v>LSBDM-600-8562</v>
          </cell>
          <cell r="B953" t="str">
            <v>Enterprise App Module Doc</v>
          </cell>
          <cell r="C953">
            <v>70</v>
          </cell>
          <cell r="D953" t="str">
            <v>D</v>
          </cell>
        </row>
        <row r="954">
          <cell r="A954" t="str">
            <v>LSBDN-600-8561</v>
          </cell>
          <cell r="B954" t="str">
            <v>Enterprise App Module Doc</v>
          </cell>
          <cell r="C954">
            <v>70</v>
          </cell>
          <cell r="D954" t="str">
            <v>D</v>
          </cell>
        </row>
        <row r="955">
          <cell r="A955" t="str">
            <v>LSBDS-600-8560</v>
          </cell>
          <cell r="B955" t="str">
            <v>Enterprise App Module Doc</v>
          </cell>
          <cell r="C955">
            <v>70</v>
          </cell>
          <cell r="D955" t="str">
            <v>D</v>
          </cell>
        </row>
        <row r="956">
          <cell r="A956" t="str">
            <v>LSBDS-600-8563</v>
          </cell>
          <cell r="B956" t="str">
            <v>Enterprise App Module Doc</v>
          </cell>
          <cell r="C956">
            <v>70</v>
          </cell>
          <cell r="D956" t="str">
            <v>D</v>
          </cell>
        </row>
        <row r="957">
          <cell r="A957" t="str">
            <v>LSBDS-600-8564</v>
          </cell>
          <cell r="B957" t="str">
            <v>Enterprise App Module Doc</v>
          </cell>
          <cell r="C957">
            <v>70</v>
          </cell>
          <cell r="D957" t="str">
            <v>D</v>
          </cell>
        </row>
        <row r="958">
          <cell r="A958" t="str">
            <v>LSBDS-600-8565</v>
          </cell>
          <cell r="B958" t="str">
            <v>Enterprise App Module Doc</v>
          </cell>
          <cell r="C958">
            <v>70</v>
          </cell>
          <cell r="D958" t="str">
            <v>D</v>
          </cell>
        </row>
        <row r="959">
          <cell r="A959" t="str">
            <v>LSBDS-600-8566</v>
          </cell>
          <cell r="B959" t="str">
            <v>Enterprise App Module Doc</v>
          </cell>
          <cell r="C959">
            <v>70</v>
          </cell>
          <cell r="D959" t="str">
            <v>D</v>
          </cell>
        </row>
        <row r="960">
          <cell r="A960" t="str">
            <v>LSBDS-600-8570</v>
          </cell>
          <cell r="B960" t="str">
            <v>Solstice Backup Documentation</v>
          </cell>
          <cell r="C960">
            <v>70</v>
          </cell>
          <cell r="D960" t="str">
            <v>D</v>
          </cell>
        </row>
        <row r="961">
          <cell r="A961" t="str">
            <v>LSBDS-600-8580</v>
          </cell>
          <cell r="B961" t="str">
            <v>Enterprise App Module DB2</v>
          </cell>
          <cell r="C961">
            <v>70</v>
          </cell>
          <cell r="D961" t="str">
            <v>D</v>
          </cell>
        </row>
        <row r="962">
          <cell r="A962" t="str">
            <v>LSBES-551-99T9</v>
          </cell>
          <cell r="B962" t="str">
            <v>Autochanger Upgrade</v>
          </cell>
          <cell r="C962">
            <v>10710</v>
          </cell>
          <cell r="D962" t="str">
            <v>B</v>
          </cell>
        </row>
        <row r="963">
          <cell r="A963" t="str">
            <v>LSBES-600-99T9</v>
          </cell>
          <cell r="B963" t="str">
            <v>SBU Upgrade 128 to 256 slot</v>
          </cell>
          <cell r="C963">
            <v>1071</v>
          </cell>
          <cell r="D963" t="str">
            <v>B</v>
          </cell>
        </row>
        <row r="964">
          <cell r="A964" t="str">
            <v>LSBIL-600-5081</v>
          </cell>
          <cell r="B964" t="str">
            <v>SBU Network Stor Node Linux</v>
          </cell>
          <cell r="C964">
            <v>2800</v>
          </cell>
          <cell r="D964" t="str">
            <v>B</v>
          </cell>
        </row>
        <row r="965">
          <cell r="A965" t="str">
            <v>LSBIL-600-5082</v>
          </cell>
          <cell r="B965" t="str">
            <v>SBU Network Stor Node Linux</v>
          </cell>
          <cell r="C965">
            <v>9100</v>
          </cell>
          <cell r="D965" t="str">
            <v>B</v>
          </cell>
        </row>
        <row r="966">
          <cell r="A966" t="str">
            <v>LSBIM-600-3305</v>
          </cell>
          <cell r="B966" t="str">
            <v>ClientPak for Macintosh</v>
          </cell>
          <cell r="C966">
            <v>2520</v>
          </cell>
          <cell r="D966" t="str">
            <v>B</v>
          </cell>
        </row>
        <row r="967">
          <cell r="A967" t="str">
            <v>LSBIN-600-2081</v>
          </cell>
          <cell r="B967" t="str">
            <v>SBU Network Stor Node Windows</v>
          </cell>
          <cell r="C967">
            <v>2800</v>
          </cell>
          <cell r="D967" t="str">
            <v>B</v>
          </cell>
        </row>
        <row r="968">
          <cell r="A968" t="str">
            <v>LSBIN-600-2082</v>
          </cell>
          <cell r="B968" t="str">
            <v>SBU Power Stor Node Windows</v>
          </cell>
          <cell r="C968">
            <v>9100</v>
          </cell>
          <cell r="D968" t="str">
            <v>B</v>
          </cell>
        </row>
        <row r="969">
          <cell r="A969" t="str">
            <v>LSBIN-600-2155</v>
          </cell>
          <cell r="B969" t="str">
            <v>Oracle 8+, Windows NT Client</v>
          </cell>
          <cell r="C969">
            <v>1680</v>
          </cell>
          <cell r="D969" t="str">
            <v>B</v>
          </cell>
        </row>
        <row r="970">
          <cell r="A970" t="str">
            <v>LSBIN-600-2954</v>
          </cell>
          <cell r="B970" t="str">
            <v>Enterprise App Module</v>
          </cell>
          <cell r="C970">
            <v>1680</v>
          </cell>
          <cell r="D970" t="str">
            <v>B</v>
          </cell>
        </row>
        <row r="971">
          <cell r="A971" t="str">
            <v>LSBIN-600-2955</v>
          </cell>
          <cell r="B971" t="str">
            <v>Enterprise App Module</v>
          </cell>
          <cell r="C971">
            <v>1680</v>
          </cell>
          <cell r="D971" t="str">
            <v>B</v>
          </cell>
        </row>
        <row r="972">
          <cell r="A972" t="str">
            <v>LSBIN-600-2957</v>
          </cell>
          <cell r="B972" t="str">
            <v>Enterprise App Module</v>
          </cell>
          <cell r="C972">
            <v>1680</v>
          </cell>
          <cell r="D972" t="str">
            <v>B</v>
          </cell>
        </row>
        <row r="973">
          <cell r="A973" t="str">
            <v>LSBIN-600-2959</v>
          </cell>
          <cell r="B973" t="str">
            <v>Enterprise App Module</v>
          </cell>
          <cell r="C973">
            <v>1680</v>
          </cell>
          <cell r="D973" t="str">
            <v>B</v>
          </cell>
        </row>
        <row r="974">
          <cell r="A974" t="str">
            <v>LSBIN-600-2965</v>
          </cell>
          <cell r="B974" t="str">
            <v>Enterprise App Module</v>
          </cell>
          <cell r="C974">
            <v>5040</v>
          </cell>
          <cell r="D974" t="str">
            <v>B</v>
          </cell>
        </row>
        <row r="975">
          <cell r="A975" t="str">
            <v>LSBIN-600-2979</v>
          </cell>
          <cell r="B975" t="str">
            <v>Enterprise App Module</v>
          </cell>
          <cell r="C975">
            <v>1680</v>
          </cell>
          <cell r="D975" t="str">
            <v>B</v>
          </cell>
        </row>
        <row r="976">
          <cell r="A976" t="str">
            <v>LSBIN-600-3304</v>
          </cell>
          <cell r="B976" t="str">
            <v>ClientPak for Windows NT</v>
          </cell>
          <cell r="C976">
            <v>2520</v>
          </cell>
          <cell r="D976" t="str">
            <v>B</v>
          </cell>
        </row>
        <row r="977">
          <cell r="A977" t="str">
            <v>LSBIS-600-2008</v>
          </cell>
          <cell r="B977" t="str">
            <v>Autochanger Software Module</v>
          </cell>
          <cell r="C977">
            <v>2520</v>
          </cell>
          <cell r="D977" t="str">
            <v>B</v>
          </cell>
        </row>
        <row r="978">
          <cell r="A978" t="str">
            <v>LSBIS-600-2009</v>
          </cell>
          <cell r="B978" t="str">
            <v>Autochanger Software Module</v>
          </cell>
          <cell r="C978">
            <v>8400</v>
          </cell>
          <cell r="D978" t="str">
            <v>B</v>
          </cell>
        </row>
        <row r="979">
          <cell r="A979" t="str">
            <v>LSBIS-600-2010</v>
          </cell>
          <cell r="B979" t="str">
            <v>Autochanger Software Module</v>
          </cell>
          <cell r="C979">
            <v>2940</v>
          </cell>
          <cell r="D979" t="str">
            <v>B</v>
          </cell>
        </row>
        <row r="980">
          <cell r="A980" t="str">
            <v>LSBIS-600-2013</v>
          </cell>
          <cell r="B980" t="str">
            <v>Autochanger Software Module</v>
          </cell>
          <cell r="C980">
            <v>5880</v>
          </cell>
          <cell r="D980" t="str">
            <v>B</v>
          </cell>
        </row>
        <row r="981">
          <cell r="A981" t="str">
            <v>LSBIS-600-2014</v>
          </cell>
          <cell r="B981" t="str">
            <v>Autochanger Software Module</v>
          </cell>
          <cell r="C981">
            <v>11690</v>
          </cell>
          <cell r="D981" t="str">
            <v>B</v>
          </cell>
        </row>
        <row r="982">
          <cell r="A982" t="str">
            <v>LSBIS-600-2025</v>
          </cell>
          <cell r="B982" t="str">
            <v>SNMP Module  for Solaris</v>
          </cell>
          <cell r="C982">
            <v>2520</v>
          </cell>
          <cell r="D982" t="str">
            <v>B</v>
          </cell>
        </row>
        <row r="983">
          <cell r="A983" t="str">
            <v>LSBIS-600-2030</v>
          </cell>
          <cell r="B983" t="str">
            <v>Archive Module, Solaris ver</v>
          </cell>
          <cell r="C983">
            <v>5880</v>
          </cell>
          <cell r="D983" t="str">
            <v>B</v>
          </cell>
        </row>
        <row r="984">
          <cell r="A984" t="str">
            <v>LSBIS-600-2032</v>
          </cell>
          <cell r="B984" t="str">
            <v>NDMP Support-1 connection</v>
          </cell>
          <cell r="C984">
            <v>11900</v>
          </cell>
          <cell r="D984" t="str">
            <v>B</v>
          </cell>
        </row>
        <row r="985">
          <cell r="A985" t="str">
            <v>LSBIS-600-2033</v>
          </cell>
          <cell r="B985" t="str">
            <v>NDMP Support-5 connection</v>
          </cell>
          <cell r="C985">
            <v>59503</v>
          </cell>
          <cell r="D985" t="str">
            <v>B</v>
          </cell>
        </row>
        <row r="986">
          <cell r="A986" t="str">
            <v>LSBIS-600-2034</v>
          </cell>
          <cell r="B986" t="str">
            <v>NDMP Support-25 connection</v>
          </cell>
          <cell r="C986">
            <v>297513</v>
          </cell>
          <cell r="D986" t="str">
            <v>B</v>
          </cell>
        </row>
        <row r="987">
          <cell r="A987" t="str">
            <v>LSBIS-600-2041</v>
          </cell>
          <cell r="B987" t="str">
            <v>Silo Software Module</v>
          </cell>
          <cell r="C987">
            <v>36540</v>
          </cell>
          <cell r="D987" t="str">
            <v>B</v>
          </cell>
        </row>
        <row r="988">
          <cell r="A988" t="str">
            <v>LSBIS-600-2043</v>
          </cell>
          <cell r="B988" t="str">
            <v>Autochanger Software Module</v>
          </cell>
          <cell r="C988">
            <v>15610</v>
          </cell>
          <cell r="D988" t="str">
            <v>B</v>
          </cell>
        </row>
        <row r="989">
          <cell r="A989" t="str">
            <v>LSBIS-600-2044</v>
          </cell>
          <cell r="B989" t="str">
            <v>Autochanger Software Module</v>
          </cell>
          <cell r="C989">
            <v>24920</v>
          </cell>
          <cell r="D989" t="str">
            <v>B</v>
          </cell>
        </row>
        <row r="990">
          <cell r="A990" t="str">
            <v>LSBIS-600-2046</v>
          </cell>
          <cell r="B990" t="str">
            <v>Autochanger Software Module</v>
          </cell>
          <cell r="C990">
            <v>36540</v>
          </cell>
          <cell r="D990" t="str">
            <v>B</v>
          </cell>
        </row>
        <row r="991">
          <cell r="A991" t="str">
            <v>LSBIS-600-2048</v>
          </cell>
          <cell r="B991" t="str">
            <v>Silo Software Module 1-512 vol</v>
          </cell>
          <cell r="C991">
            <v>29260</v>
          </cell>
          <cell r="D991" t="str">
            <v>B</v>
          </cell>
        </row>
        <row r="992">
          <cell r="A992" t="str">
            <v>LSBIS-600-2080</v>
          </cell>
          <cell r="B992" t="str">
            <v>Network Edition Storage Node f</v>
          </cell>
          <cell r="C992">
            <v>10080</v>
          </cell>
          <cell r="D992" t="str">
            <v>B</v>
          </cell>
        </row>
        <row r="993">
          <cell r="A993" t="str">
            <v>LSBIS-600-2102</v>
          </cell>
          <cell r="B993" t="str">
            <v>Network Edition for Solaris</v>
          </cell>
          <cell r="C993">
            <v>10080</v>
          </cell>
          <cell r="D993" t="str">
            <v>B</v>
          </cell>
        </row>
        <row r="994">
          <cell r="A994" t="str">
            <v>LSBIS-600-2106</v>
          </cell>
          <cell r="B994" t="str">
            <v>Workgroup Edition for Solaris</v>
          </cell>
          <cell r="C994">
            <v>5040</v>
          </cell>
          <cell r="D994" t="str">
            <v>B</v>
          </cell>
        </row>
        <row r="995">
          <cell r="A995" t="str">
            <v>LSBIS-600-2114</v>
          </cell>
          <cell r="B995" t="str">
            <v>SBU Cluster Client Unix Qty 1</v>
          </cell>
          <cell r="C995">
            <v>3045</v>
          </cell>
          <cell r="D995" t="str">
            <v>B</v>
          </cell>
        </row>
        <row r="996">
          <cell r="A996" t="str">
            <v>LSBIS-600-2151</v>
          </cell>
          <cell r="B996" t="str">
            <v>Enterprise App Module</v>
          </cell>
          <cell r="C996">
            <v>9450</v>
          </cell>
          <cell r="D996" t="str">
            <v>B</v>
          </cell>
        </row>
        <row r="997">
          <cell r="A997" t="str">
            <v>LSBIS-600-2152</v>
          </cell>
          <cell r="B997" t="str">
            <v>Enterprise App Module</v>
          </cell>
          <cell r="C997">
            <v>9450</v>
          </cell>
          <cell r="D997" t="str">
            <v>B</v>
          </cell>
        </row>
        <row r="998">
          <cell r="A998" t="str">
            <v>LSBIS-600-2153</v>
          </cell>
          <cell r="B998" t="str">
            <v>Enterprise App Module</v>
          </cell>
          <cell r="C998">
            <v>9450</v>
          </cell>
          <cell r="D998" t="str">
            <v>B</v>
          </cell>
        </row>
        <row r="999">
          <cell r="A999" t="str">
            <v>LSBIS-600-2154</v>
          </cell>
          <cell r="B999" t="str">
            <v>Oracle 8+, Windows NT Client</v>
          </cell>
          <cell r="C999">
            <v>9435</v>
          </cell>
          <cell r="D999" t="str">
            <v>B</v>
          </cell>
        </row>
        <row r="1000">
          <cell r="A1000" t="str">
            <v>LSBIS-600-2161</v>
          </cell>
          <cell r="B1000" t="str">
            <v>Enterprise App Module</v>
          </cell>
          <cell r="C1000">
            <v>18900</v>
          </cell>
          <cell r="D1000" t="str">
            <v>B</v>
          </cell>
        </row>
        <row r="1001">
          <cell r="A1001" t="str">
            <v>LSBIS-600-2194</v>
          </cell>
          <cell r="B1001" t="str">
            <v>Enterprise App Module</v>
          </cell>
          <cell r="C1001">
            <v>9435</v>
          </cell>
          <cell r="D1001" t="str">
            <v>B</v>
          </cell>
        </row>
        <row r="1002">
          <cell r="A1002" t="str">
            <v>LSBIS-600-2195</v>
          </cell>
          <cell r="B1002" t="str">
            <v>Enterprise App Module</v>
          </cell>
          <cell r="C1002">
            <v>9450</v>
          </cell>
          <cell r="D1002" t="str">
            <v>B</v>
          </cell>
        </row>
        <row r="1003">
          <cell r="A1003" t="str">
            <v>LSBIS-600-3300</v>
          </cell>
          <cell r="B1003" t="str">
            <v>ClientPak for UNIX</v>
          </cell>
          <cell r="C1003">
            <v>2520</v>
          </cell>
          <cell r="D1003" t="str">
            <v>B</v>
          </cell>
        </row>
        <row r="1004">
          <cell r="A1004" t="str">
            <v>LSBIS-600-5080</v>
          </cell>
          <cell r="B1004" t="str">
            <v>Power Edition Storage Node</v>
          </cell>
          <cell r="C1004">
            <v>27300</v>
          </cell>
          <cell r="D1004" t="str">
            <v>B</v>
          </cell>
        </row>
        <row r="1005">
          <cell r="A1005" t="str">
            <v>LSBIS-600-5102</v>
          </cell>
          <cell r="B1005" t="str">
            <v>Power Edition for Solaris</v>
          </cell>
          <cell r="C1005">
            <v>27300</v>
          </cell>
          <cell r="D1005" t="str">
            <v>B</v>
          </cell>
        </row>
        <row r="1006">
          <cell r="A1006" t="str">
            <v>LSBIV-600-3303</v>
          </cell>
          <cell r="B1006" t="str">
            <v>ClientPak for Netware</v>
          </cell>
          <cell r="C1006">
            <v>2520</v>
          </cell>
          <cell r="D1006" t="str">
            <v>B</v>
          </cell>
        </row>
        <row r="1007">
          <cell r="A1007" t="str">
            <v>LSBIW-600-3302</v>
          </cell>
          <cell r="B1007" t="str">
            <v>ClientPak for PC Desktops</v>
          </cell>
          <cell r="C1007">
            <v>2520</v>
          </cell>
          <cell r="D1007" t="str">
            <v>B</v>
          </cell>
        </row>
        <row r="1008">
          <cell r="A1008" t="str">
            <v>LSBIX-600-3321</v>
          </cell>
          <cell r="B1008" t="str">
            <v>ClientPak for Linux</v>
          </cell>
          <cell r="C1008">
            <v>2520</v>
          </cell>
          <cell r="D1008" t="str">
            <v>B</v>
          </cell>
        </row>
        <row r="1009">
          <cell r="A1009" t="str">
            <v>LSBLS-551-99T9</v>
          </cell>
          <cell r="B1009" t="str">
            <v>Autochanger Upgrade</v>
          </cell>
          <cell r="C1009">
            <v>4690</v>
          </cell>
          <cell r="D1009" t="str">
            <v>B</v>
          </cell>
        </row>
        <row r="1010">
          <cell r="A1010" t="str">
            <v>LSBLS-600-99T9</v>
          </cell>
          <cell r="B1010" t="str">
            <v>SBU Upgrade 32 to 64 slot</v>
          </cell>
          <cell r="C1010">
            <v>4690</v>
          </cell>
          <cell r="D1010" t="str">
            <v>B</v>
          </cell>
        </row>
        <row r="1011">
          <cell r="A1011" t="str">
            <v>LSBMS-600-2088</v>
          </cell>
          <cell r="B1011" t="str">
            <v>Solstice Backup Media Kit</v>
          </cell>
          <cell r="C1011">
            <v>140</v>
          </cell>
          <cell r="D1011" t="str">
            <v>D</v>
          </cell>
        </row>
        <row r="1012">
          <cell r="A1012" t="str">
            <v>LSBUS-551-89T9</v>
          </cell>
          <cell r="B1012" t="str">
            <v>SIlo Upg from 512 to Unlimited</v>
          </cell>
          <cell r="C1012">
            <v>8680</v>
          </cell>
          <cell r="D1012" t="str">
            <v>B</v>
          </cell>
        </row>
        <row r="1013">
          <cell r="A1013" t="str">
            <v>LSBUS-551-99T9</v>
          </cell>
          <cell r="B1013" t="str">
            <v>Autochanger Upgrade</v>
          </cell>
          <cell r="C1013">
            <v>13020</v>
          </cell>
          <cell r="D1013" t="str">
            <v>B</v>
          </cell>
        </row>
        <row r="1014">
          <cell r="A1014" t="str">
            <v>LSBUS-600-89T9</v>
          </cell>
          <cell r="B1014" t="str">
            <v>SBU Upgrade 512 Unlimited Slot</v>
          </cell>
          <cell r="C1014">
            <v>8680</v>
          </cell>
          <cell r="D1014" t="str">
            <v>B</v>
          </cell>
        </row>
        <row r="1015">
          <cell r="A1015" t="str">
            <v>LSBUS-600-99T9</v>
          </cell>
          <cell r="B1015" t="str">
            <v>SBU Upgrade 256 Unlimited Slot</v>
          </cell>
          <cell r="C1015">
            <v>13020</v>
          </cell>
          <cell r="D1015" t="str">
            <v>B</v>
          </cell>
        </row>
        <row r="1016">
          <cell r="A1016" t="str">
            <v>LSBV9-600-2021</v>
          </cell>
          <cell r="B1016" t="str">
            <v>5 Client Connections</v>
          </cell>
          <cell r="C1016">
            <v>2100</v>
          </cell>
          <cell r="D1016" t="str">
            <v>B</v>
          </cell>
        </row>
        <row r="1017">
          <cell r="A1017" t="str">
            <v>LSBVS-600-2115</v>
          </cell>
          <cell r="B1017" t="str">
            <v>SBU Cluster Client Unix Qty 5</v>
          </cell>
          <cell r="C1017">
            <v>15190</v>
          </cell>
          <cell r="D1017" t="str">
            <v>B</v>
          </cell>
        </row>
        <row r="1018">
          <cell r="A1018" t="str">
            <v>LSBVS-600-99T9</v>
          </cell>
          <cell r="B1018" t="str">
            <v>SBU Upgrade 9 to 16 Slot</v>
          </cell>
          <cell r="C1018">
            <v>2940</v>
          </cell>
          <cell r="D1018" t="str">
            <v>B</v>
          </cell>
        </row>
        <row r="1019">
          <cell r="A1019" t="str">
            <v>LSBXS-551-99T9</v>
          </cell>
          <cell r="B1019" t="str">
            <v>Autochanger Upgrade</v>
          </cell>
          <cell r="C1019">
            <v>4760</v>
          </cell>
          <cell r="D1019" t="str">
            <v>B</v>
          </cell>
        </row>
        <row r="1020">
          <cell r="A1020" t="str">
            <v>LSBY9-600-2022</v>
          </cell>
          <cell r="B1020" t="str">
            <v>25 Client Connections</v>
          </cell>
          <cell r="C1020">
            <v>8400</v>
          </cell>
          <cell r="D1020" t="str">
            <v>B</v>
          </cell>
        </row>
        <row r="1021">
          <cell r="A1021" t="str">
            <v>LSBYN-600-2110</v>
          </cell>
          <cell r="B1021" t="str">
            <v>SBU Cluster Client NT Qty 1</v>
          </cell>
          <cell r="C1021">
            <v>1218</v>
          </cell>
          <cell r="D1021" t="str">
            <v>B</v>
          </cell>
        </row>
        <row r="1022">
          <cell r="A1022" t="str">
            <v>LSBYN-600-2111</v>
          </cell>
          <cell r="B1022" t="str">
            <v>SBU Cluster Client NT Qty 5</v>
          </cell>
          <cell r="C1022">
            <v>6090</v>
          </cell>
          <cell r="D1022" t="str">
            <v>B</v>
          </cell>
        </row>
        <row r="1023">
          <cell r="A1023" t="str">
            <v>LSBYS-551-99T9</v>
          </cell>
          <cell r="B1023" t="str">
            <v>Autochanger Upgrade</v>
          </cell>
          <cell r="C1023">
            <v>3920</v>
          </cell>
          <cell r="D1023" t="str">
            <v>B</v>
          </cell>
        </row>
        <row r="1024">
          <cell r="A1024" t="str">
            <v>LSLSO-600-2647</v>
          </cell>
          <cell r="B1024" t="str">
            <v>Library Sharing License-NT</v>
          </cell>
          <cell r="C1024">
            <v>2069</v>
          </cell>
          <cell r="D1024" t="str">
            <v>B</v>
          </cell>
        </row>
        <row r="1025">
          <cell r="A1025" t="str">
            <v>LSLSO-600-2648</v>
          </cell>
          <cell r="B1025" t="str">
            <v>Library Sharing License-UNIX</v>
          </cell>
          <cell r="C1025">
            <v>7305</v>
          </cell>
          <cell r="D1025" t="str">
            <v>B</v>
          </cell>
        </row>
        <row r="1026">
          <cell r="A1026" t="str">
            <v>LU0-9.1-P</v>
          </cell>
          <cell r="B1026" t="str">
            <v>SUNLINK LU0 9.1, CD DOC LI</v>
          </cell>
          <cell r="C1026">
            <v>3894</v>
          </cell>
          <cell r="D1026" t="str">
            <v>B</v>
          </cell>
        </row>
        <row r="1027">
          <cell r="A1027" t="str">
            <v>MCBIS-500-T999</v>
          </cell>
          <cell r="B1027" t="str">
            <v>COBOL 5.0 1RTU CD O/L-DOC 1RT</v>
          </cell>
          <cell r="C1027">
            <v>3500</v>
          </cell>
          <cell r="D1027" t="str">
            <v>B</v>
          </cell>
        </row>
        <row r="1028">
          <cell r="A1028" t="str">
            <v>MCBIS-600-T999</v>
          </cell>
          <cell r="B1028" t="str">
            <v>COBOL 6.0 1RTU CD O/L-DOC 1RT</v>
          </cell>
          <cell r="C1028">
            <v>3500</v>
          </cell>
          <cell r="D1028" t="str">
            <v>B</v>
          </cell>
        </row>
        <row r="1029">
          <cell r="A1029" t="str">
            <v>MCBXS-500-R999</v>
          </cell>
          <cell r="B1029" t="str">
            <v>COBOL 5.0 RT 10RTU CD</v>
          </cell>
          <cell r="C1029">
            <v>1400</v>
          </cell>
          <cell r="D1029" t="str">
            <v>B</v>
          </cell>
        </row>
        <row r="1030">
          <cell r="A1030" t="str">
            <v>MCBXS-600-R999</v>
          </cell>
          <cell r="B1030" t="str">
            <v>COBOL 6.0.1 RT 1 10RTU CD</v>
          </cell>
          <cell r="C1030">
            <v>1400</v>
          </cell>
          <cell r="D1030" t="str">
            <v>B</v>
          </cell>
        </row>
        <row r="1031">
          <cell r="A1031" t="str">
            <v>MCS9S-100-9999</v>
          </cell>
          <cell r="B1031" t="str">
            <v>StorEdge MC Streaming Srve S/W</v>
          </cell>
          <cell r="C1031">
            <v>0</v>
          </cell>
          <cell r="D1031" t="str">
            <v>H</v>
          </cell>
        </row>
        <row r="1032">
          <cell r="A1032" t="str">
            <v>MCSCS-100-9999</v>
          </cell>
          <cell r="B1032" t="str">
            <v>StorEdge MC Streaming Srve S/W</v>
          </cell>
          <cell r="C1032">
            <v>314475</v>
          </cell>
          <cell r="D1032" t="str">
            <v>H</v>
          </cell>
        </row>
        <row r="1033">
          <cell r="A1033" t="str">
            <v>MCSIS-100-9999</v>
          </cell>
          <cell r="B1033" t="str">
            <v>StorEdge MC Streaming Srve S/W</v>
          </cell>
          <cell r="C1033">
            <v>4193</v>
          </cell>
          <cell r="D1033" t="str">
            <v>H</v>
          </cell>
        </row>
        <row r="1034">
          <cell r="A1034" t="str">
            <v>MCSVS-100-9999</v>
          </cell>
          <cell r="B1034" t="str">
            <v>StorEdge MC Streaming Srve S/W</v>
          </cell>
          <cell r="C1034">
            <v>16772</v>
          </cell>
          <cell r="D1034" t="str">
            <v>H</v>
          </cell>
        </row>
        <row r="1035">
          <cell r="A1035" t="str">
            <v>MCSXS-100-9999</v>
          </cell>
          <cell r="B1035" t="str">
            <v>StorEdge MC Streaming Srve S/W</v>
          </cell>
          <cell r="C1035">
            <v>33544</v>
          </cell>
          <cell r="D1035" t="str">
            <v>H</v>
          </cell>
        </row>
        <row r="1036">
          <cell r="A1036" t="str">
            <v>MDT-4.1-P</v>
          </cell>
          <cell r="B1036" t="str">
            <v>COBOL DEV KIT 4.1, CD DOC LI</v>
          </cell>
          <cell r="C1036">
            <v>3290</v>
          </cell>
          <cell r="D1036" t="str">
            <v>B</v>
          </cell>
        </row>
        <row r="1037">
          <cell r="A1037" t="str">
            <v>MDT-4.1-PU</v>
          </cell>
          <cell r="B1037" t="str">
            <v>MFCOBOL 4.1 DEVLPR TOOLKIT UPG</v>
          </cell>
          <cell r="C1037">
            <v>2118</v>
          </cell>
          <cell r="D1037" t="str">
            <v>B</v>
          </cell>
        </row>
        <row r="1038">
          <cell r="A1038" t="str">
            <v>MM-286</v>
          </cell>
          <cell r="B1038" t="str">
            <v>SUNTUTOR:NIS+ ADMINISTRATION</v>
          </cell>
          <cell r="C1038">
            <v>904</v>
          </cell>
          <cell r="D1038" t="str">
            <v>D</v>
          </cell>
        </row>
        <row r="1039">
          <cell r="A1039" t="str">
            <v>MOSX-ADD-4.1-L10</v>
          </cell>
          <cell r="B1039" t="str">
            <v>COBOL OSX ADD 4.1, 10LI</v>
          </cell>
          <cell r="C1039">
            <v>700</v>
          </cell>
          <cell r="D1039" t="str">
            <v>B</v>
          </cell>
        </row>
        <row r="1040">
          <cell r="A1040" t="str">
            <v>MOSX-INI-4.1-S10</v>
          </cell>
          <cell r="B1040" t="str">
            <v>COBOL OSX INIT 4.1, CD 10LI</v>
          </cell>
          <cell r="C1040">
            <v>980</v>
          </cell>
          <cell r="D1040" t="str">
            <v>B</v>
          </cell>
        </row>
        <row r="1041">
          <cell r="A1041" t="str">
            <v>N03-AA</v>
          </cell>
          <cell r="B1041" t="str">
            <v>Netra t 1125, Base part, ATO</v>
          </cell>
          <cell r="C1041">
            <v>5243</v>
          </cell>
          <cell r="D1041" t="str">
            <v>H</v>
          </cell>
        </row>
        <row r="1042">
          <cell r="A1042" t="str">
            <v>N03-ULD1-9S-256AT</v>
          </cell>
          <cell r="B1042" t="str">
            <v>Netra t1125,1x440MHz,256MB,18GB</v>
          </cell>
          <cell r="C1042">
            <v>14993</v>
          </cell>
          <cell r="D1042" t="str">
            <v>H</v>
          </cell>
        </row>
        <row r="1043">
          <cell r="A1043" t="str">
            <v>N03-ULD2-9S-1024AT</v>
          </cell>
          <cell r="B1043" t="str">
            <v>Netra t1125,2x440MHz,1GB,1x18GB</v>
          </cell>
          <cell r="C1043">
            <v>22493</v>
          </cell>
          <cell r="D1043" t="str">
            <v>H</v>
          </cell>
        </row>
        <row r="1044">
          <cell r="A1044" t="str">
            <v>N03-ULD2-9S-2048AT</v>
          </cell>
          <cell r="B1044" t="str">
            <v>Netra t1125,2x440MHz,2GB,2x18GB</v>
          </cell>
          <cell r="C1044">
            <v>37493</v>
          </cell>
          <cell r="D1044" t="str">
            <v>H</v>
          </cell>
        </row>
        <row r="1045">
          <cell r="A1045" t="str">
            <v>N03-ULD2-9S-2048AV</v>
          </cell>
          <cell r="B1045" t="str">
            <v>Netra t1125,2x440MHz,2GB,2x36GB</v>
          </cell>
          <cell r="C1045">
            <v>34493</v>
          </cell>
          <cell r="D1045" t="str">
            <v>H</v>
          </cell>
        </row>
        <row r="1046">
          <cell r="A1046" t="str">
            <v>N03-ULD2-9S-512AT</v>
          </cell>
          <cell r="B1046" t="str">
            <v>Netra t1125,2x440MHz,512MB,18GB</v>
          </cell>
          <cell r="C1046">
            <v>22493</v>
          </cell>
          <cell r="D1046" t="str">
            <v>H</v>
          </cell>
        </row>
        <row r="1047">
          <cell r="A1047" t="str">
            <v>N04-AA</v>
          </cell>
          <cell r="B1047" t="str">
            <v>NETRA T 1120, Base part, ATO</v>
          </cell>
          <cell r="C1047">
            <v>5243</v>
          </cell>
          <cell r="D1047" t="str">
            <v>H</v>
          </cell>
        </row>
        <row r="1048">
          <cell r="A1048" t="str">
            <v>N04-ULD1-9S-256AT</v>
          </cell>
          <cell r="B1048" t="str">
            <v>Netra t1120,1x440MHz,256MB,18GB</v>
          </cell>
          <cell r="C1048">
            <v>14993</v>
          </cell>
          <cell r="D1048" t="str">
            <v>H</v>
          </cell>
        </row>
        <row r="1049">
          <cell r="A1049" t="str">
            <v>N04-ULD2-9S-1024AT</v>
          </cell>
          <cell r="B1049" t="str">
            <v>Netra t1120,2x440MHz,1GB,1x18GB</v>
          </cell>
          <cell r="C1049">
            <v>22493</v>
          </cell>
          <cell r="D1049" t="str">
            <v>H</v>
          </cell>
        </row>
        <row r="1050">
          <cell r="A1050" t="str">
            <v>N04-ULD2-9S-2048AT</v>
          </cell>
          <cell r="B1050" t="str">
            <v>Netra t1120,2x440MHz,2GB,2x8GB</v>
          </cell>
          <cell r="C1050">
            <v>34993</v>
          </cell>
          <cell r="D1050" t="str">
            <v>H</v>
          </cell>
        </row>
        <row r="1051">
          <cell r="A1051" t="str">
            <v>N04-ULD2-9S-2048AV</v>
          </cell>
          <cell r="B1051" t="str">
            <v>Netra t1120,2x440MHz,2GB,2x36GB</v>
          </cell>
          <cell r="C1051">
            <v>34493</v>
          </cell>
          <cell r="D1051" t="str">
            <v>H</v>
          </cell>
        </row>
        <row r="1052">
          <cell r="A1052" t="str">
            <v>N04-ULD2-9S-512AT</v>
          </cell>
          <cell r="B1052" t="str">
            <v>Netra t1120,2x440MHz,512MB,18GB</v>
          </cell>
          <cell r="C1052">
            <v>22493</v>
          </cell>
          <cell r="D1052" t="str">
            <v>H</v>
          </cell>
        </row>
        <row r="1053">
          <cell r="A1053" t="str">
            <v>N06-UGB1-9S064AT1</v>
          </cell>
          <cell r="B1053" t="str">
            <v>Netra t1 AC, 360MHz 64Mb 18Gb</v>
          </cell>
          <cell r="C1053">
            <v>4193</v>
          </cell>
          <cell r="D1053" t="str">
            <v>H</v>
          </cell>
        </row>
        <row r="1054">
          <cell r="A1054" t="str">
            <v>N06-UGB1-9S064AT5</v>
          </cell>
          <cell r="B1054" t="str">
            <v>Netra t1 AC 360MHz 64Mb 18Gb</v>
          </cell>
          <cell r="C1054">
            <v>26565</v>
          </cell>
          <cell r="D1054" t="str">
            <v>A</v>
          </cell>
        </row>
        <row r="1055">
          <cell r="A1055" t="str">
            <v>N06-UGB1-9S512AT1</v>
          </cell>
          <cell r="B1055" t="str">
            <v>Netra t 1 AC,360MHz 512MB,18GB</v>
          </cell>
          <cell r="C1055">
            <v>8393</v>
          </cell>
          <cell r="D1055" t="str">
            <v>H</v>
          </cell>
        </row>
        <row r="1056">
          <cell r="A1056" t="str">
            <v>N06-UGB1-9S512AT5</v>
          </cell>
          <cell r="B1056" t="str">
            <v>Netra t1 AC,360Mz,512M,18G,5pk</v>
          </cell>
          <cell r="C1056">
            <v>46515</v>
          </cell>
          <cell r="D1056" t="str">
            <v>A</v>
          </cell>
        </row>
        <row r="1057">
          <cell r="A1057" t="str">
            <v>N06-UKC1-9S100AT1</v>
          </cell>
          <cell r="B1057" t="str">
            <v>t1 AC,440MHz,1GB,1x18G,1Pk</v>
          </cell>
          <cell r="C1057">
            <v>13153</v>
          </cell>
          <cell r="D1057" t="str">
            <v>H</v>
          </cell>
        </row>
        <row r="1058">
          <cell r="A1058" t="str">
            <v>N06-UKC1-9S256AT1</v>
          </cell>
          <cell r="B1058" t="str">
            <v>Netra t1 AC 440MHz 256Mb 18Gb</v>
          </cell>
          <cell r="C1058">
            <v>7413</v>
          </cell>
          <cell r="D1058" t="str">
            <v>H</v>
          </cell>
        </row>
        <row r="1059">
          <cell r="A1059" t="str">
            <v>N06-UKC1-9S256AT5</v>
          </cell>
          <cell r="B1059" t="str">
            <v>Netra t1 AC 440MHz 256Mb 18Gb</v>
          </cell>
          <cell r="C1059">
            <v>49840</v>
          </cell>
          <cell r="D1059" t="str">
            <v>A</v>
          </cell>
        </row>
        <row r="1060">
          <cell r="A1060" t="str">
            <v>N06-UKC1-9S512AT1</v>
          </cell>
          <cell r="B1060" t="str">
            <v>Netra t1 AC, 440 512MB 18GB 1</v>
          </cell>
          <cell r="C1060">
            <v>10213</v>
          </cell>
          <cell r="D1060" t="str">
            <v>H</v>
          </cell>
        </row>
        <row r="1061">
          <cell r="A1061" t="str">
            <v>N06-UKC1-9S512AT5</v>
          </cell>
          <cell r="B1061" t="str">
            <v>Netra t1 AC, 440 512MB 18GB 5P</v>
          </cell>
          <cell r="C1061">
            <v>66465</v>
          </cell>
          <cell r="D1061" t="str">
            <v>A</v>
          </cell>
        </row>
        <row r="1062">
          <cell r="A1062" t="str">
            <v>N061UGB1-9S064AT1</v>
          </cell>
          <cell r="B1062" t="str">
            <v>Netra t1 AC, 360MHz 64MB 18GB</v>
          </cell>
          <cell r="C1062">
            <v>4193</v>
          </cell>
          <cell r="D1062" t="str">
            <v>H</v>
          </cell>
        </row>
        <row r="1063">
          <cell r="A1063" t="str">
            <v>N061UGB1-9S064AT5</v>
          </cell>
          <cell r="B1063" t="str">
            <v>Netra t1 AC, 360MHz 64MB 18GB</v>
          </cell>
          <cell r="C1063">
            <v>18165</v>
          </cell>
          <cell r="D1063" t="str">
            <v>H</v>
          </cell>
        </row>
        <row r="1064">
          <cell r="A1064" t="str">
            <v>N061UGB1-9S512AT1</v>
          </cell>
          <cell r="B1064" t="str">
            <v>Netra t1 AC, 360MHz 512MB 18GB</v>
          </cell>
          <cell r="C1064">
            <v>8393</v>
          </cell>
          <cell r="D1064" t="str">
            <v>H</v>
          </cell>
        </row>
        <row r="1065">
          <cell r="A1065" t="str">
            <v>N061UKC1-512AT1-SI</v>
          </cell>
          <cell r="B1065" t="str">
            <v>T1 105 440MHz/512MB/18G - FTR</v>
          </cell>
          <cell r="C1065">
            <v>10213</v>
          </cell>
          <cell r="D1065" t="str">
            <v>H</v>
          </cell>
        </row>
        <row r="1066">
          <cell r="A1066" t="str">
            <v>N061UKC1-9S100AT1</v>
          </cell>
          <cell r="B1066" t="str">
            <v>Netra t1 AC, 440MHz,1GB,18GB</v>
          </cell>
          <cell r="C1066">
            <v>13153</v>
          </cell>
          <cell r="D1066" t="str">
            <v>H</v>
          </cell>
        </row>
        <row r="1067">
          <cell r="A1067" t="str">
            <v>N061UKC1-9S100AT5</v>
          </cell>
          <cell r="B1067" t="str">
            <v>Netra t1 AC, 440MHz,1GB,18GB,5PK</v>
          </cell>
          <cell r="C1067">
            <v>62265</v>
          </cell>
          <cell r="D1067" t="str">
            <v>H</v>
          </cell>
        </row>
        <row r="1068">
          <cell r="A1068" t="str">
            <v>N061UKC1-9S256AT1</v>
          </cell>
          <cell r="B1068" t="str">
            <v>Netra t1 AC, 440MHz,256MB,18GB</v>
          </cell>
          <cell r="C1068">
            <v>7413</v>
          </cell>
          <cell r="D1068" t="str">
            <v>H</v>
          </cell>
        </row>
        <row r="1069">
          <cell r="A1069" t="str">
            <v>N061UKC1-9S256AT5</v>
          </cell>
          <cell r="B1069" t="str">
            <v>Netra t1 AC, 440MHz,256MB,18GB</v>
          </cell>
          <cell r="C1069">
            <v>35315</v>
          </cell>
          <cell r="D1069" t="str">
            <v>H</v>
          </cell>
        </row>
        <row r="1070">
          <cell r="A1070" t="str">
            <v>N061UKC1-9S512AT1</v>
          </cell>
          <cell r="B1070" t="str">
            <v>Netra t1 AC, 440MHz,512MB,18GB</v>
          </cell>
          <cell r="C1070">
            <v>10213</v>
          </cell>
          <cell r="D1070" t="str">
            <v>H</v>
          </cell>
        </row>
        <row r="1071">
          <cell r="A1071" t="str">
            <v>N061UKC1-9S512AT5</v>
          </cell>
          <cell r="B1071" t="str">
            <v>Netra t1 AC, 440MHz,512MB,18GB 5PK</v>
          </cell>
          <cell r="C1071">
            <v>48965</v>
          </cell>
          <cell r="D1071" t="str">
            <v>H</v>
          </cell>
        </row>
        <row r="1072">
          <cell r="A1072" t="str">
            <v>N061UKC1-9S512EJ1</v>
          </cell>
          <cell r="B1072" t="str">
            <v>Netra t1 AC, 440MHz,512MB,18GB&amp;CD</v>
          </cell>
          <cell r="C1072">
            <v>11613</v>
          </cell>
          <cell r="D1072" t="str">
            <v>H</v>
          </cell>
        </row>
        <row r="1073">
          <cell r="A1073" t="str">
            <v>N061UKC1-9S512EJ5</v>
          </cell>
          <cell r="B1073" t="str">
            <v>Netra t1 AC, 440MHz,512MB,18GB&amp;CD 5PK</v>
          </cell>
          <cell r="C1073">
            <v>55615</v>
          </cell>
          <cell r="D1073" t="str">
            <v>H</v>
          </cell>
        </row>
        <row r="1074">
          <cell r="A1074" t="str">
            <v>N07-UKC1-9S256AT1</v>
          </cell>
          <cell r="B1074" t="str">
            <v>Netra t1 DC 440MHz 256Mb 18GB</v>
          </cell>
          <cell r="C1074">
            <v>7413</v>
          </cell>
          <cell r="D1074" t="str">
            <v>H</v>
          </cell>
        </row>
        <row r="1075">
          <cell r="A1075" t="str">
            <v>N07-UKC1-9S256AT5</v>
          </cell>
          <cell r="B1075" t="str">
            <v>Netra t1 DC 440MHz 256Mb 18Gb</v>
          </cell>
          <cell r="C1075">
            <v>49840</v>
          </cell>
          <cell r="D1075" t="str">
            <v>A</v>
          </cell>
        </row>
        <row r="1076">
          <cell r="A1076" t="str">
            <v>N07-UKC1-9S512AT1</v>
          </cell>
          <cell r="B1076" t="str">
            <v>Netra t1 DC,440Mz,512M,18G,1Pk</v>
          </cell>
          <cell r="C1076">
            <v>10213</v>
          </cell>
          <cell r="D1076" t="str">
            <v>H</v>
          </cell>
        </row>
        <row r="1077">
          <cell r="A1077" t="str">
            <v>N07-UKC1-9S512AT5</v>
          </cell>
          <cell r="B1077" t="str">
            <v>Netra t1 DC,440Mz,512M,18G,5Pk</v>
          </cell>
          <cell r="C1077">
            <v>66465</v>
          </cell>
          <cell r="D1077" t="str">
            <v>A</v>
          </cell>
        </row>
        <row r="1078">
          <cell r="A1078" t="str">
            <v>N071UKC1-9S256AT1</v>
          </cell>
          <cell r="B1078" t="str">
            <v>Netra t1 DC,440Mz,256MB,18GB</v>
          </cell>
          <cell r="C1078">
            <v>7413</v>
          </cell>
          <cell r="D1078" t="str">
            <v>H</v>
          </cell>
        </row>
        <row r="1079">
          <cell r="A1079" t="str">
            <v>N071UKC1-9S512AT1</v>
          </cell>
          <cell r="B1079" t="str">
            <v>Netra t1 DC,440Mz,512MB,18GB</v>
          </cell>
          <cell r="C1079">
            <v>10213</v>
          </cell>
          <cell r="D1079" t="str">
            <v>H</v>
          </cell>
        </row>
        <row r="1080">
          <cell r="A1080" t="str">
            <v>N14-AA</v>
          </cell>
          <cell r="B1080" t="str">
            <v>Netra t 1405 (AC) Base config</v>
          </cell>
          <cell r="C1080">
            <v>11053</v>
          </cell>
          <cell r="D1080" t="str">
            <v>H</v>
          </cell>
        </row>
        <row r="1081">
          <cell r="A1081" t="str">
            <v>N14-ULD1-9S-256AT</v>
          </cell>
          <cell r="B1081" t="str">
            <v>Netra t1405,1x440MHz,256MB,18GB</v>
          </cell>
          <cell r="C1081">
            <v>19593</v>
          </cell>
          <cell r="D1081" t="str">
            <v>H</v>
          </cell>
        </row>
        <row r="1082">
          <cell r="A1082" t="str">
            <v>N14-ULD2-9S-1024AT</v>
          </cell>
          <cell r="B1082" t="str">
            <v>Netra t1405,2x440MHz,1GB,2*18G</v>
          </cell>
          <cell r="C1082">
            <v>27993</v>
          </cell>
          <cell r="D1082" t="str">
            <v>H</v>
          </cell>
        </row>
        <row r="1083">
          <cell r="A1083" t="str">
            <v>N14-ULD2-9S-2048AV</v>
          </cell>
          <cell r="B1083" t="str">
            <v>Netra t1405,2x440MHz,2GB,2*36GB</v>
          </cell>
          <cell r="C1083">
            <v>34993</v>
          </cell>
          <cell r="D1083" t="str">
            <v>H</v>
          </cell>
        </row>
        <row r="1084">
          <cell r="A1084" t="str">
            <v>N14-ULD2-9S-512AT</v>
          </cell>
          <cell r="B1084" t="str">
            <v>Netra t1405,2x440MHz,512MB,2*18GB</v>
          </cell>
          <cell r="C1084">
            <v>42273</v>
          </cell>
          <cell r="D1084" t="str">
            <v>A</v>
          </cell>
        </row>
        <row r="1085">
          <cell r="A1085" t="str">
            <v>N14-ULD4-9S-1024AT</v>
          </cell>
          <cell r="B1085" t="str">
            <v>Netra t1405,4x440MHz,1GB,2*18GB</v>
          </cell>
          <cell r="C1085">
            <v>62993</v>
          </cell>
          <cell r="D1085" t="str">
            <v>A</v>
          </cell>
        </row>
        <row r="1086">
          <cell r="A1086" t="str">
            <v>N14-ULD4-9S-4096AT</v>
          </cell>
          <cell r="B1086" t="str">
            <v>Netra t1405,4x440MHz,4GB,2*18GB</v>
          </cell>
          <cell r="C1086">
            <v>58793</v>
          </cell>
          <cell r="D1086" t="str">
            <v>H</v>
          </cell>
        </row>
        <row r="1087">
          <cell r="A1087" t="str">
            <v>N14-ULD4-9S-4096AV</v>
          </cell>
          <cell r="B1087" t="str">
            <v>Netra t1405,4x440MHz,4GB,2*36GB</v>
          </cell>
          <cell r="C1087">
            <v>53193</v>
          </cell>
          <cell r="D1087" t="str">
            <v>H</v>
          </cell>
        </row>
        <row r="1088">
          <cell r="A1088" t="str">
            <v>N15-AA</v>
          </cell>
          <cell r="B1088" t="str">
            <v>NETRA T 1400 (DC) Base config</v>
          </cell>
          <cell r="C1088">
            <v>11053</v>
          </cell>
          <cell r="D1088" t="str">
            <v>H</v>
          </cell>
        </row>
        <row r="1089">
          <cell r="A1089" t="str">
            <v>N15-ULD1-9S-256AT</v>
          </cell>
          <cell r="B1089" t="str">
            <v>Netra t1400,1x440MHz,256MB,18GB</v>
          </cell>
          <cell r="C1089">
            <v>19593</v>
          </cell>
          <cell r="D1089" t="str">
            <v>H</v>
          </cell>
        </row>
        <row r="1090">
          <cell r="A1090" t="str">
            <v>N15-ULD2-9S-1024AT</v>
          </cell>
          <cell r="B1090" t="str">
            <v>Netra t1400,2x440MHz,1GB,2*18GB</v>
          </cell>
          <cell r="C1090">
            <v>27993</v>
          </cell>
          <cell r="D1090" t="str">
            <v>H</v>
          </cell>
        </row>
        <row r="1091">
          <cell r="A1091" t="str">
            <v>N15-ULD2-9S-2048AV</v>
          </cell>
          <cell r="B1091" t="str">
            <v>Netra t1400,2x440MHz,2GB,2*36GB</v>
          </cell>
          <cell r="C1091">
            <v>34993</v>
          </cell>
          <cell r="D1091" t="str">
            <v>H</v>
          </cell>
        </row>
        <row r="1092">
          <cell r="A1092" t="str">
            <v>N15-ULD2-9S-512AT</v>
          </cell>
          <cell r="B1092" t="str">
            <v>Netra t1400,2x440MHz,512M,2*18G</v>
          </cell>
          <cell r="C1092">
            <v>42273</v>
          </cell>
          <cell r="D1092" t="str">
            <v>A</v>
          </cell>
        </row>
        <row r="1093">
          <cell r="A1093" t="str">
            <v>N15-ULD4-9S-1024AT</v>
          </cell>
          <cell r="B1093" t="str">
            <v>Netra t1400,4x440MHz,1GB,2*18GB</v>
          </cell>
          <cell r="C1093">
            <v>65167</v>
          </cell>
          <cell r="D1093" t="str">
            <v>A</v>
          </cell>
        </row>
        <row r="1094">
          <cell r="A1094" t="str">
            <v>N15-ULD4-9S-4096AT</v>
          </cell>
          <cell r="B1094" t="str">
            <v>Netra t1400,4x440MHz,4GB,2*18GB</v>
          </cell>
          <cell r="C1094">
            <v>58793</v>
          </cell>
          <cell r="D1094" t="str">
            <v>H</v>
          </cell>
        </row>
        <row r="1095">
          <cell r="A1095" t="str">
            <v>N15-ULD4-9S-4096AV</v>
          </cell>
          <cell r="B1095" t="str">
            <v>Netra t1400,4x440MHz,4GB,2*36GB</v>
          </cell>
          <cell r="C1095">
            <v>53193</v>
          </cell>
          <cell r="D1095" t="str">
            <v>H</v>
          </cell>
        </row>
        <row r="1096">
          <cell r="A1096" t="str">
            <v>N19-UJE1-9S-102AT1</v>
          </cell>
          <cell r="B1096" t="str">
            <v>Netra X1 400Mhz,1GB, 2x20GB</v>
          </cell>
          <cell r="C1096">
            <v>4893</v>
          </cell>
          <cell r="D1096" t="str">
            <v>H</v>
          </cell>
        </row>
        <row r="1097">
          <cell r="A1097" t="str">
            <v>N19-UJE1-9S-128AT1</v>
          </cell>
          <cell r="B1097" t="str">
            <v>Netra X1 400Mhz,128MB,20GB</v>
          </cell>
          <cell r="C1097">
            <v>1582</v>
          </cell>
          <cell r="D1097" t="str">
            <v>H</v>
          </cell>
        </row>
        <row r="1098">
          <cell r="A1098" t="str">
            <v>N19-UJE1-9S-128ATW</v>
          </cell>
          <cell r="B1098" t="str">
            <v>Netra X1 400Mhz,128MB,20GB (Web)</v>
          </cell>
          <cell r="C1098">
            <v>1393</v>
          </cell>
          <cell r="D1098" t="str">
            <v>D</v>
          </cell>
        </row>
        <row r="1099">
          <cell r="A1099" t="str">
            <v>N19-UJE1-9S-512AT1</v>
          </cell>
          <cell r="B1099" t="str">
            <v>Netra X1 400Mhz,512MB,20GB</v>
          </cell>
          <cell r="C1099">
            <v>2793</v>
          </cell>
          <cell r="D1099" t="str">
            <v>H</v>
          </cell>
        </row>
        <row r="1100">
          <cell r="A1100" t="str">
            <v>N21-AA</v>
          </cell>
          <cell r="B1100" t="str">
            <v>Netra t1 200, Base part, CTO</v>
          </cell>
          <cell r="C1100">
            <v>2380</v>
          </cell>
          <cell r="D1100" t="str">
            <v>H</v>
          </cell>
        </row>
        <row r="1101">
          <cell r="A1101" t="str">
            <v>N21AUPE1-9S-102AT1</v>
          </cell>
          <cell r="B1101" t="str">
            <v>Netra t1 AC200 500Mhz,1GB,2x18GB</v>
          </cell>
          <cell r="C1101">
            <v>8393</v>
          </cell>
          <cell r="D1101" t="str">
            <v>H</v>
          </cell>
        </row>
        <row r="1102">
          <cell r="A1102" t="str">
            <v>N21AUPE1-9S-256AT1</v>
          </cell>
          <cell r="B1102" t="str">
            <v>Netra t1 AC200 500Mhz,256MB,18GB</v>
          </cell>
          <cell r="C1102">
            <v>4193</v>
          </cell>
          <cell r="D1102" t="str">
            <v>H</v>
          </cell>
        </row>
        <row r="1103">
          <cell r="A1103" t="str">
            <v>N21AUPE1-9S-512AT1</v>
          </cell>
          <cell r="B1103" t="str">
            <v>Netra t1 AC200 500Mhz,5126MB,18GB</v>
          </cell>
          <cell r="C1103">
            <v>4893</v>
          </cell>
          <cell r="D1103" t="str">
            <v>H</v>
          </cell>
        </row>
        <row r="1104">
          <cell r="A1104" t="str">
            <v>NDAD9-500-9999</v>
          </cell>
          <cell r="B1104" t="str">
            <v>Doc set,netd 5.0</v>
          </cell>
          <cell r="C1104">
            <v>350</v>
          </cell>
          <cell r="D1104" t="str">
            <v>J</v>
          </cell>
        </row>
        <row r="1105">
          <cell r="A1105" t="str">
            <v>NDALS-500-I999</v>
          </cell>
          <cell r="B1105" t="str">
            <v>NetD 5.0 App dev svr,SLRS,25ac</v>
          </cell>
          <cell r="C1105">
            <v>21000</v>
          </cell>
          <cell r="D1105" t="str">
            <v>J</v>
          </cell>
        </row>
        <row r="1106">
          <cell r="A1106" t="str">
            <v>NDR9S-200-9999</v>
          </cell>
          <cell r="B1106" t="str">
            <v>SNDR 2.0 Media Kit</v>
          </cell>
          <cell r="C1106">
            <v>140</v>
          </cell>
          <cell r="D1106" t="str">
            <v>D</v>
          </cell>
        </row>
        <row r="1107">
          <cell r="A1107" t="str">
            <v>NDR9S-999-D999</v>
          </cell>
          <cell r="B1107" t="str">
            <v>SNDR 2.0 Toer 2 License</v>
          </cell>
          <cell r="C1107">
            <v>23800</v>
          </cell>
          <cell r="D1107" t="str">
            <v>B</v>
          </cell>
        </row>
        <row r="1108">
          <cell r="A1108" t="str">
            <v>NDR9S-999-E999</v>
          </cell>
          <cell r="B1108" t="str">
            <v>SNDR 2.0 Toer 3 License</v>
          </cell>
          <cell r="C1108">
            <v>49000</v>
          </cell>
          <cell r="D1108" t="str">
            <v>B</v>
          </cell>
        </row>
        <row r="1109">
          <cell r="A1109" t="str">
            <v>NDR9S-999-S999</v>
          </cell>
          <cell r="B1109" t="str">
            <v>SNDR 2.0 Toer 4 License</v>
          </cell>
          <cell r="C1109">
            <v>100800</v>
          </cell>
          <cell r="D1109" t="str">
            <v>B</v>
          </cell>
        </row>
        <row r="1110">
          <cell r="A1110" t="str">
            <v>NDR9S-999-W999</v>
          </cell>
          <cell r="B1110" t="str">
            <v>SNDR 2.0 Toer 1 License</v>
          </cell>
          <cell r="C1110">
            <v>12600</v>
          </cell>
          <cell r="D1110" t="str">
            <v>B</v>
          </cell>
        </row>
        <row r="1111">
          <cell r="A1111" t="str">
            <v>NDSI9-500-I999</v>
          </cell>
          <cell r="B1111" t="str">
            <v>NetD App Svr Dev Stu Sgl Win nt/98</v>
          </cell>
          <cell r="C1111">
            <v>1253</v>
          </cell>
          <cell r="D1111" t="str">
            <v>J</v>
          </cell>
        </row>
        <row r="1112">
          <cell r="A1112" t="str">
            <v>NDSIN-500-T9D9</v>
          </cell>
          <cell r="B1112" t="str">
            <v>EVAL CD,NETD5.0 WIN NT/98</v>
          </cell>
          <cell r="C1112">
            <v>0</v>
          </cell>
          <cell r="D1112" t="str">
            <v>D</v>
          </cell>
        </row>
        <row r="1113">
          <cell r="A1113" t="str">
            <v>NDSIS-500-T9D9</v>
          </cell>
          <cell r="B1113" t="str">
            <v>EVAL CD,NETD5.0 SLRS/SPARC</v>
          </cell>
          <cell r="C1113">
            <v>0</v>
          </cell>
          <cell r="D1113" t="str">
            <v>D</v>
          </cell>
        </row>
        <row r="1114">
          <cell r="A1114" t="str">
            <v>NDSV9-500-I999</v>
          </cell>
          <cell r="B1114" t="str">
            <v>NetD5.0 App dev svr 5pk nt/98</v>
          </cell>
          <cell r="C1114">
            <v>5593</v>
          </cell>
          <cell r="D1114" t="str">
            <v>J</v>
          </cell>
        </row>
        <row r="1115">
          <cell r="A1115" t="str">
            <v>NFCC9-311-9999</v>
          </cell>
          <cell r="B1115" t="str">
            <v>NFSC 3.1.1, 100LIC</v>
          </cell>
          <cell r="C1115">
            <v>6300</v>
          </cell>
          <cell r="D1115" t="str">
            <v>B</v>
          </cell>
        </row>
        <row r="1116">
          <cell r="A1116" t="str">
            <v>NFCF9-311-9999</v>
          </cell>
          <cell r="B1116" t="str">
            <v>NFSC 3.1.1, 500LIC</v>
          </cell>
          <cell r="C1116">
            <v>28700</v>
          </cell>
          <cell r="D1116" t="str">
            <v>B</v>
          </cell>
        </row>
        <row r="1117">
          <cell r="A1117" t="str">
            <v>NRSIS-100-B9AS</v>
          </cell>
          <cell r="B1117" t="str">
            <v>NETRA N.RES.+R.MEM SW/112x</v>
          </cell>
          <cell r="C1117">
            <v>4193</v>
          </cell>
          <cell r="D1117" t="str">
            <v>B</v>
          </cell>
        </row>
        <row r="1118">
          <cell r="A1118" t="str">
            <v>NRSIS-100-G9AS</v>
          </cell>
          <cell r="B1118" t="str">
            <v>NETRA N.RES.+R.MEM SW/140x</v>
          </cell>
          <cell r="C1118">
            <v>5593</v>
          </cell>
          <cell r="D1118" t="str">
            <v>B</v>
          </cell>
        </row>
        <row r="1119">
          <cell r="A1119" t="str">
            <v>NRSIS-100-I92S</v>
          </cell>
          <cell r="B1119" t="str">
            <v>RTU-NETRA N.RES.+R.MEM SW/ct</v>
          </cell>
          <cell r="C1119">
            <v>2793</v>
          </cell>
          <cell r="D1119" t="str">
            <v>B</v>
          </cell>
        </row>
        <row r="1120">
          <cell r="A1120" t="str">
            <v>NRSIS-100-I9AS</v>
          </cell>
          <cell r="B1120" t="str">
            <v>NETRA N.RES.+R.MEM SW/ct/t1</v>
          </cell>
          <cell r="C1120">
            <v>2793</v>
          </cell>
          <cell r="D1120" t="str">
            <v>B</v>
          </cell>
        </row>
        <row r="1121">
          <cell r="A1121" t="str">
            <v>NS-ARY-A</v>
          </cell>
          <cell r="B1121" t="str">
            <v>Netra st A1000/D1000 fam. CTO</v>
          </cell>
          <cell r="C1121">
            <v>0</v>
          </cell>
          <cell r="D1121" t="str">
            <v>D</v>
          </cell>
        </row>
        <row r="1122">
          <cell r="A1122" t="str">
            <v>NS-ARY-OPTIONS</v>
          </cell>
          <cell r="B1122" t="str">
            <v>Netra st A1000/D1000 opt CTO</v>
          </cell>
          <cell r="C1122">
            <v>0</v>
          </cell>
          <cell r="D1122" t="str">
            <v>D</v>
          </cell>
        </row>
        <row r="1123">
          <cell r="A1123" t="str">
            <v>NS-DSKD130-54GAC</v>
          </cell>
          <cell r="B1123" t="str">
            <v>Netra st D130, 3x18GB, AC, CTO</v>
          </cell>
          <cell r="C1123">
            <v>5093</v>
          </cell>
          <cell r="D1123" t="str">
            <v>H</v>
          </cell>
        </row>
        <row r="1124">
          <cell r="A1124" t="str">
            <v>NS-DSKD130-72GAC</v>
          </cell>
          <cell r="B1124" t="str">
            <v>Netra st D130, 2x36GB, AC, CTO</v>
          </cell>
          <cell r="C1124">
            <v>5093</v>
          </cell>
          <cell r="D1124" t="str">
            <v>H</v>
          </cell>
        </row>
        <row r="1125">
          <cell r="A1125" t="str">
            <v>NS-XARY151A-72GAC</v>
          </cell>
          <cell r="B1125" t="str">
            <v>Netra st A1000, 4x18GB, AC</v>
          </cell>
          <cell r="C1125">
            <v>15690</v>
          </cell>
          <cell r="D1125" t="str">
            <v>H</v>
          </cell>
        </row>
        <row r="1126">
          <cell r="A1126" t="str">
            <v>NS-XARY151A-72GDC</v>
          </cell>
          <cell r="B1126" t="str">
            <v>Netra st A1000, 4x18GB, DC</v>
          </cell>
          <cell r="C1126">
            <v>15690</v>
          </cell>
          <cell r="D1126" t="str">
            <v>H</v>
          </cell>
        </row>
        <row r="1127">
          <cell r="A1127" t="str">
            <v>NS-XARY153A-72GAC</v>
          </cell>
          <cell r="B1127" t="str">
            <v>Netra st D1000, 4x18GB, AC</v>
          </cell>
          <cell r="C1127">
            <v>11940</v>
          </cell>
          <cell r="D1127" t="str">
            <v>H</v>
          </cell>
        </row>
        <row r="1128">
          <cell r="A1128" t="str">
            <v>NS-XARY153A-72GDC</v>
          </cell>
          <cell r="B1128" t="str">
            <v>Netra st D1000, 4x18GB, DC</v>
          </cell>
          <cell r="C1128">
            <v>11940</v>
          </cell>
          <cell r="D1128" t="str">
            <v>H</v>
          </cell>
        </row>
        <row r="1129">
          <cell r="A1129" t="str">
            <v>NS-XARY171A-145GAC</v>
          </cell>
          <cell r="B1129" t="str">
            <v>Netra st A1000, 4x36GB, AC</v>
          </cell>
          <cell r="C1129">
            <v>19470</v>
          </cell>
          <cell r="D1129" t="str">
            <v>H</v>
          </cell>
        </row>
        <row r="1130">
          <cell r="A1130" t="str">
            <v>NS-XARY171A-145GDC</v>
          </cell>
          <cell r="B1130" t="str">
            <v>Netra st A1000, 4x36GB, DC</v>
          </cell>
          <cell r="C1130">
            <v>19470</v>
          </cell>
          <cell r="D1130" t="str">
            <v>H</v>
          </cell>
        </row>
        <row r="1131">
          <cell r="A1131" t="str">
            <v>NS-XARY173A-145GAC</v>
          </cell>
          <cell r="B1131" t="str">
            <v>Netra st D1000, 4x36GB, AC</v>
          </cell>
          <cell r="C1131">
            <v>15720</v>
          </cell>
          <cell r="D1131" t="str">
            <v>H</v>
          </cell>
        </row>
        <row r="1132">
          <cell r="A1132" t="str">
            <v>NS-XARY173A-145GDC</v>
          </cell>
          <cell r="B1132" t="str">
            <v>Netra st D1000, 4x36GB, DC</v>
          </cell>
          <cell r="C1132">
            <v>15720</v>
          </cell>
          <cell r="D1132" t="str">
            <v>H</v>
          </cell>
        </row>
        <row r="1133">
          <cell r="A1133" t="str">
            <v>NS-XDSKD130-0GDC</v>
          </cell>
          <cell r="B1133" t="str">
            <v>Netra st D130, DC (no drives)</v>
          </cell>
          <cell r="C1133">
            <v>2993</v>
          </cell>
          <cell r="D1133" t="str">
            <v>H</v>
          </cell>
        </row>
        <row r="1134">
          <cell r="A1134" t="str">
            <v>NS-XDSKD130-18GAC</v>
          </cell>
          <cell r="B1134" t="str">
            <v>Netra st D130, 1x18GB, AC</v>
          </cell>
          <cell r="C1134">
            <v>2993</v>
          </cell>
          <cell r="D1134" t="str">
            <v>H</v>
          </cell>
        </row>
        <row r="1135">
          <cell r="A1135" t="str">
            <v>NS-XDSKD130-36GAC</v>
          </cell>
          <cell r="B1135" t="str">
            <v>Netra st D130, 2x18GB, AC</v>
          </cell>
          <cell r="C1135">
            <v>3743</v>
          </cell>
          <cell r="D1135" t="str">
            <v>H</v>
          </cell>
        </row>
        <row r="1136">
          <cell r="A1136" t="str">
            <v>NS-XDSKD130-36GDC</v>
          </cell>
          <cell r="B1136" t="str">
            <v>Netra st D130, 2x18GB, DC</v>
          </cell>
          <cell r="C1136">
            <v>3743</v>
          </cell>
          <cell r="D1136" t="str">
            <v>H</v>
          </cell>
        </row>
        <row r="1137">
          <cell r="A1137" t="str">
            <v>NS-XDSKD130-54GAC</v>
          </cell>
          <cell r="B1137" t="str">
            <v>Netra st D130, 3x18GB, AC</v>
          </cell>
          <cell r="C1137">
            <v>5093</v>
          </cell>
          <cell r="D1137" t="str">
            <v>H</v>
          </cell>
        </row>
        <row r="1138">
          <cell r="A1138" t="str">
            <v>NS-XDSKD130-54GDC</v>
          </cell>
          <cell r="B1138" t="str">
            <v>Netra st D130, 3x18GB, DC</v>
          </cell>
          <cell r="C1138">
            <v>5093</v>
          </cell>
          <cell r="D1138" t="str">
            <v>H</v>
          </cell>
        </row>
        <row r="1139">
          <cell r="A1139" t="str">
            <v>NS-XDSKD130-72GAC</v>
          </cell>
          <cell r="B1139" t="str">
            <v>Netra st D130, 2x36GB, AC</v>
          </cell>
          <cell r="C1139">
            <v>5093</v>
          </cell>
          <cell r="D1139" t="str">
            <v>H</v>
          </cell>
        </row>
        <row r="1140">
          <cell r="A1140" t="str">
            <v>NS-XDSKD130-72GDC</v>
          </cell>
          <cell r="B1140" t="str">
            <v>Netra st D130, 2x36GB, DC</v>
          </cell>
          <cell r="C1140">
            <v>5093</v>
          </cell>
          <cell r="D1140" t="str">
            <v>H</v>
          </cell>
        </row>
        <row r="1141">
          <cell r="A1141" t="str">
            <v>NSBIS-100-992S</v>
          </cell>
          <cell r="B1141" t="str">
            <v>RTU-NETRA SMART BOOT SW</v>
          </cell>
          <cell r="C1141">
            <v>413</v>
          </cell>
          <cell r="D1141" t="str">
            <v>B</v>
          </cell>
        </row>
        <row r="1142">
          <cell r="A1142" t="str">
            <v>NSBIS-100-99AS</v>
          </cell>
          <cell r="B1142" t="str">
            <v>NETRA SMART BOOT SW-NETRA SRVR</v>
          </cell>
          <cell r="C1142">
            <v>413</v>
          </cell>
          <cell r="D1142" t="str">
            <v>B</v>
          </cell>
        </row>
        <row r="1143">
          <cell r="A1143" t="str">
            <v>NWS-2.0-L25RU</v>
          </cell>
          <cell r="B1143" t="str">
            <v>UG NW SERVER 2.0, 25LIC</v>
          </cell>
          <cell r="C1143">
            <v>490</v>
          </cell>
          <cell r="D1143" t="str">
            <v>B</v>
          </cell>
        </row>
        <row r="1144">
          <cell r="A1144" t="str">
            <v>ODS-1.0-4-4-21D</v>
          </cell>
          <cell r="B1144" t="str">
            <v>DISKSUITE 1.0 DT, CD DOC LI</v>
          </cell>
          <cell r="C1144">
            <v>1300</v>
          </cell>
          <cell r="D1144" t="str">
            <v>A</v>
          </cell>
        </row>
        <row r="1145">
          <cell r="A1145" t="str">
            <v>OSI-7.0-4-4-21</v>
          </cell>
          <cell r="B1145" t="str">
            <v>SUNLINK OSI 7.0, CD DOC LI</v>
          </cell>
          <cell r="C1145">
            <v>5194</v>
          </cell>
          <cell r="D1145" t="str">
            <v>B</v>
          </cell>
        </row>
        <row r="1146">
          <cell r="A1146" t="str">
            <v>OSI-8.0.1-P</v>
          </cell>
          <cell r="B1146" t="str">
            <v>SUNLINK OSI 8.0.1, CD DOC LI</v>
          </cell>
          <cell r="C1146">
            <v>2594</v>
          </cell>
          <cell r="D1146" t="str">
            <v>B</v>
          </cell>
        </row>
        <row r="1147">
          <cell r="A1147" t="str">
            <v>OSI-8.1-PF</v>
          </cell>
          <cell r="B1147" t="str">
            <v>UG SUNLINK OSI 8.1, CD DOC LI</v>
          </cell>
          <cell r="C1147">
            <v>1037</v>
          </cell>
          <cell r="D1147" t="str">
            <v>B</v>
          </cell>
        </row>
        <row r="1148">
          <cell r="A1148" t="str">
            <v>OSI-8.1.1-CD</v>
          </cell>
          <cell r="B1148" t="str">
            <v>SOLSTICE OSI 8.1.1, CD</v>
          </cell>
          <cell r="C1148">
            <v>130</v>
          </cell>
          <cell r="D1148" t="str">
            <v>D</v>
          </cell>
        </row>
        <row r="1149">
          <cell r="A1149" t="str">
            <v>OSI-8.1.1-D</v>
          </cell>
          <cell r="B1149" t="str">
            <v>SOLSTICE OSI 8.1.1, DOC</v>
          </cell>
          <cell r="C1149">
            <v>195</v>
          </cell>
          <cell r="D1149" t="str">
            <v>D</v>
          </cell>
        </row>
        <row r="1150">
          <cell r="A1150" t="str">
            <v>OSI-8.1.1-S</v>
          </cell>
          <cell r="B1150" t="str">
            <v>SOLSTICE OSI 8.1.1, CD LIC</v>
          </cell>
          <cell r="C1150">
            <v>2405</v>
          </cell>
          <cell r="D1150" t="str">
            <v>B</v>
          </cell>
        </row>
        <row r="1151">
          <cell r="A1151" t="str">
            <v>OSI-8.1.1-SU</v>
          </cell>
          <cell r="B1151" t="str">
            <v>UG SUNLIND OSI 8.1.1, CD LIC</v>
          </cell>
          <cell r="C1151">
            <v>1037</v>
          </cell>
          <cell r="D1151" t="str">
            <v>B</v>
          </cell>
        </row>
        <row r="1152">
          <cell r="A1152" t="str">
            <v>OSIIS-900-T929</v>
          </cell>
          <cell r="B1152" t="str">
            <v>SOLSTICE OSI 9.0 Add. RTU ED</v>
          </cell>
          <cell r="C1152">
            <v>2590</v>
          </cell>
          <cell r="D1152" t="str">
            <v>B</v>
          </cell>
        </row>
        <row r="1153">
          <cell r="A1153" t="str">
            <v>OSIIS-900-T9A9</v>
          </cell>
          <cell r="B1153" t="str">
            <v>SOLSTICE OSI 9.0 CD (SPARC)</v>
          </cell>
          <cell r="C1153">
            <v>2590</v>
          </cell>
          <cell r="D1153" t="str">
            <v>B</v>
          </cell>
        </row>
        <row r="1154">
          <cell r="A1154" t="str">
            <v>OSIIS-900-T9D9</v>
          </cell>
          <cell r="B1154" t="str">
            <v>SOLSTICE OSI 9.0 DOC(SPARC)</v>
          </cell>
          <cell r="C1154">
            <v>210</v>
          </cell>
          <cell r="D1154" t="str">
            <v>D</v>
          </cell>
        </row>
        <row r="1155">
          <cell r="A1155" t="str">
            <v>OSIIS-900-T9E9</v>
          </cell>
          <cell r="B1155" t="str">
            <v>SOLSTICE OSI 9.0 UPGRADE</v>
          </cell>
          <cell r="C1155">
            <v>1117</v>
          </cell>
          <cell r="D1155" t="str">
            <v>B</v>
          </cell>
        </row>
        <row r="1156">
          <cell r="A1156" t="str">
            <v>OSIIS-900-T9H9</v>
          </cell>
          <cell r="B1156" t="str">
            <v>SOLSTICE OSI 9.0 ESD (SPARC)</v>
          </cell>
          <cell r="C1156">
            <v>2590</v>
          </cell>
          <cell r="D1156" t="str">
            <v>B</v>
          </cell>
        </row>
        <row r="1157">
          <cell r="A1157" t="str">
            <v>PDB-ORACLE-SUPP</v>
          </cell>
          <cell r="B1157" t="str">
            <v>ORACLE PDB SUPP BUNDLE 1ST CLS</v>
          </cell>
          <cell r="C1157">
            <v>25300</v>
          </cell>
          <cell r="D1157" t="str">
            <v>D</v>
          </cell>
        </row>
        <row r="1158">
          <cell r="A1158" t="str">
            <v>PMAE9-300-992S</v>
          </cell>
          <cell r="B1158" t="str">
            <v>SUN MC 3.0 (250 IMAGES) PMA</v>
          </cell>
          <cell r="C1158">
            <v>52500</v>
          </cell>
          <cell r="D1158" t="str">
            <v>B</v>
          </cell>
        </row>
        <row r="1159">
          <cell r="A1159" t="str">
            <v>PMAE9-300-99US</v>
          </cell>
          <cell r="B1159" t="str">
            <v>SUN MC 3.0 (250 SOL.IMAGES) PMA UPGR</v>
          </cell>
          <cell r="C1159">
            <v>13125</v>
          </cell>
          <cell r="D1159" t="str">
            <v>B</v>
          </cell>
        </row>
        <row r="1160">
          <cell r="A1160" t="str">
            <v>PMAG9-300-992S</v>
          </cell>
          <cell r="B1160" t="str">
            <v>SUN MC 3.0 (1000 IMAGES) PMA</v>
          </cell>
          <cell r="C1160">
            <v>140000</v>
          </cell>
          <cell r="D1160" t="str">
            <v>B</v>
          </cell>
        </row>
        <row r="1161">
          <cell r="A1161" t="str">
            <v>PMAG9-300-99US</v>
          </cell>
          <cell r="B1161" t="str">
            <v>SUN MC 3.0 (1000 SOL.IMAGES) PMA UPGR</v>
          </cell>
          <cell r="C1161">
            <v>35000</v>
          </cell>
          <cell r="D1161" t="str">
            <v>B</v>
          </cell>
        </row>
        <row r="1162">
          <cell r="A1162" t="str">
            <v>PMAY9-300-992S</v>
          </cell>
          <cell r="B1162" t="str">
            <v>SUN MC 3.0 (25 IMAGES) PMA</v>
          </cell>
          <cell r="C1162">
            <v>7000</v>
          </cell>
          <cell r="D1162" t="str">
            <v>B</v>
          </cell>
        </row>
        <row r="1163">
          <cell r="A1163" t="str">
            <v>PMAY9-300-99US</v>
          </cell>
          <cell r="B1163" t="str">
            <v>SUN MC 3.0 (25 SOL.IMAGES) PMA UPGR</v>
          </cell>
          <cell r="C1163">
            <v>1750</v>
          </cell>
          <cell r="D1163" t="str">
            <v>B</v>
          </cell>
        </row>
        <row r="1164">
          <cell r="A1164" t="str">
            <v>PTP-9.1-P</v>
          </cell>
          <cell r="B1164" t="str">
            <v>SUNLINK PTP 9.1, CD DOC LI</v>
          </cell>
          <cell r="C1164">
            <v>9490</v>
          </cell>
          <cell r="D1164" t="str">
            <v>B</v>
          </cell>
        </row>
        <row r="1165">
          <cell r="A1165" t="str">
            <v>PTR-9.1-S</v>
          </cell>
          <cell r="B1165" t="str">
            <v>SUNLINK PTP 9.1 RT, CD LIC</v>
          </cell>
          <cell r="C1165">
            <v>3634</v>
          </cell>
          <cell r="D1165" t="str">
            <v>B</v>
          </cell>
        </row>
        <row r="1166">
          <cell r="A1166" t="str">
            <v>PWSII-500-T999</v>
          </cell>
          <cell r="B1166" t="str">
            <v>Perf WS Fortran 5.0 Slim 1 Int</v>
          </cell>
          <cell r="C1166">
            <v>9786</v>
          </cell>
          <cell r="D1166" t="str">
            <v>B</v>
          </cell>
        </row>
        <row r="1167">
          <cell r="A1167" t="str">
            <v>PWSIS-500-T999</v>
          </cell>
          <cell r="B1167" t="str">
            <v>Perf WS Fortran 5.0 Slim 1 SP</v>
          </cell>
          <cell r="C1167">
            <v>9786</v>
          </cell>
          <cell r="D1167" t="str">
            <v>B</v>
          </cell>
        </row>
        <row r="1168">
          <cell r="A1168" t="str">
            <v>RJE-9.1-P</v>
          </cell>
          <cell r="B1168" t="str">
            <v>SNA 3770/RJE 9.1, CD DOC</v>
          </cell>
          <cell r="C1168">
            <v>3894</v>
          </cell>
          <cell r="D1168" t="str">
            <v>B</v>
          </cell>
        </row>
        <row r="1169">
          <cell r="A1169" t="str">
            <v>RK-F3800</v>
          </cell>
          <cell r="B1169" t="str">
            <v>Red. Kit for Sun Fire 3800</v>
          </cell>
          <cell r="C1169">
            <v>22500</v>
          </cell>
          <cell r="D1169" t="str">
            <v>A</v>
          </cell>
        </row>
        <row r="1170">
          <cell r="A1170" t="str">
            <v>RK-F4800</v>
          </cell>
          <cell r="B1170" t="str">
            <v>Red. Kit for Sun Fire 4800</v>
          </cell>
          <cell r="C1170">
            <v>23750</v>
          </cell>
          <cell r="D1170" t="str">
            <v>A</v>
          </cell>
        </row>
        <row r="1171">
          <cell r="A1171" t="str">
            <v>RK-F4810</v>
          </cell>
          <cell r="B1171" t="str">
            <v>Red. Kit for Sun Fire 4810</v>
          </cell>
          <cell r="C1171">
            <v>23750</v>
          </cell>
          <cell r="D1171" t="str">
            <v>A</v>
          </cell>
        </row>
        <row r="1172">
          <cell r="A1172" t="str">
            <v>RM-6.22-A</v>
          </cell>
          <cell r="B1172" t="str">
            <v>RAID Mgr. 6.22 CD/Docs</v>
          </cell>
          <cell r="C1172">
            <v>0</v>
          </cell>
          <cell r="D1172" t="str">
            <v>D</v>
          </cell>
        </row>
        <row r="1173">
          <cell r="A1173" t="str">
            <v>S32-9.1-CD</v>
          </cell>
          <cell r="B1173" t="str">
            <v>SNA 9.1, CD DOCS</v>
          </cell>
          <cell r="C1173">
            <v>260</v>
          </cell>
          <cell r="D1173" t="str">
            <v>D</v>
          </cell>
        </row>
        <row r="1174">
          <cell r="A1174" t="str">
            <v>S32-9.1-L128</v>
          </cell>
          <cell r="B1174" t="str">
            <v>SNA 9.1, 128 SESSION LIC</v>
          </cell>
          <cell r="C1174">
            <v>20313</v>
          </cell>
          <cell r="D1174" t="str">
            <v>B</v>
          </cell>
        </row>
        <row r="1175">
          <cell r="A1175" t="str">
            <v>S32-9.1-L256</v>
          </cell>
          <cell r="B1175" t="str">
            <v>SNA 9.1, 256 SESSION LIC</v>
          </cell>
          <cell r="C1175">
            <v>30466</v>
          </cell>
          <cell r="D1175" t="str">
            <v>B</v>
          </cell>
        </row>
        <row r="1176">
          <cell r="A1176" t="str">
            <v>S32-9.1-L64</v>
          </cell>
          <cell r="B1176" t="str">
            <v>SNA 9.1, 64 SESSION LIC</v>
          </cell>
          <cell r="C1176">
            <v>12188</v>
          </cell>
          <cell r="D1176" t="str">
            <v>B</v>
          </cell>
        </row>
        <row r="1177">
          <cell r="A1177" t="str">
            <v>S32-9.1-S</v>
          </cell>
          <cell r="B1177" t="str">
            <v>SNA3270 9.1 GATEWAY, CD LIC</v>
          </cell>
          <cell r="C1177">
            <v>3634</v>
          </cell>
          <cell r="D1177" t="str">
            <v>B</v>
          </cell>
        </row>
        <row r="1178">
          <cell r="A1178" t="str">
            <v>SCMMS-100-9999</v>
          </cell>
          <cell r="B1178" t="str">
            <v>Sun StorEdge Component Manager</v>
          </cell>
          <cell r="C1178">
            <v>2100</v>
          </cell>
          <cell r="D1178" t="str">
            <v>B</v>
          </cell>
        </row>
        <row r="1179">
          <cell r="A1179" t="str">
            <v>SCMMS-100-999M</v>
          </cell>
          <cell r="B1179" t="str">
            <v>Sun StorEdge Component Manager</v>
          </cell>
          <cell r="C1179">
            <v>2100</v>
          </cell>
          <cell r="D1179" t="str">
            <v>B</v>
          </cell>
        </row>
        <row r="1180">
          <cell r="A1180" t="str">
            <v>SCMMS-100-9P9M</v>
          </cell>
          <cell r="B1180" t="str">
            <v>Sun StorEdge Component Manager</v>
          </cell>
          <cell r="C1180">
            <v>0</v>
          </cell>
          <cell r="D1180" t="str">
            <v>D</v>
          </cell>
        </row>
        <row r="1181">
          <cell r="A1181" t="str">
            <v>SCMMS-210-9P99</v>
          </cell>
          <cell r="B1181" t="str">
            <v>Sun StorEdge Component Manager</v>
          </cell>
          <cell r="C1181">
            <v>0</v>
          </cell>
          <cell r="D1181" t="str">
            <v>D</v>
          </cell>
        </row>
        <row r="1182">
          <cell r="A1182" t="str">
            <v>SCMMS-210-R99R</v>
          </cell>
          <cell r="B1182" t="str">
            <v>CM-2.1-Media &amp; Doc-Global vers</v>
          </cell>
          <cell r="C1182">
            <v>0</v>
          </cell>
          <cell r="D1182" t="str">
            <v>D</v>
          </cell>
        </row>
        <row r="1183">
          <cell r="A1183" t="str">
            <v>SCMMS-9999-LIC</v>
          </cell>
          <cell r="B1183" t="str">
            <v>Sun StorEdge Cmpnt Mar Lic</v>
          </cell>
          <cell r="C1183">
            <v>0</v>
          </cell>
          <cell r="D1183" t="str">
            <v>D</v>
          </cell>
        </row>
        <row r="1184">
          <cell r="A1184" t="str">
            <v>SDS-4.1-DOC</v>
          </cell>
          <cell r="B1184" t="str">
            <v>DISKSUITE 4.1 DOCS</v>
          </cell>
          <cell r="C1184">
            <v>210</v>
          </cell>
          <cell r="D1184" t="str">
            <v>B</v>
          </cell>
        </row>
        <row r="1185">
          <cell r="A1185" t="str">
            <v>SDS-4.1-P</v>
          </cell>
          <cell r="B1185" t="str">
            <v>DISKSUITE 4.1, CD DOC LI</v>
          </cell>
          <cell r="C1185">
            <v>1995</v>
          </cell>
          <cell r="D1185" t="str">
            <v>B</v>
          </cell>
        </row>
        <row r="1186">
          <cell r="A1186" t="str">
            <v>SDS-4.1-PU</v>
          </cell>
          <cell r="B1186" t="str">
            <v>UG DISKSUITE 4.1, CD DOC LI</v>
          </cell>
          <cell r="C1186">
            <v>700</v>
          </cell>
          <cell r="D1186" t="str">
            <v>B</v>
          </cell>
        </row>
        <row r="1187">
          <cell r="A1187" t="str">
            <v>SDSC9-310-9999</v>
          </cell>
          <cell r="B1187" t="str">
            <v>SUNDS3.1, 1 RTU 100K ENTRIES</v>
          </cell>
          <cell r="C1187">
            <v>55713</v>
          </cell>
          <cell r="D1187" t="str">
            <v>B</v>
          </cell>
        </row>
        <row r="1188">
          <cell r="A1188" t="str">
            <v>SDSD9-310-9999</v>
          </cell>
          <cell r="B1188" t="str">
            <v>SUNDS3.1, DOCUMENTATION ONLY</v>
          </cell>
          <cell r="C1188">
            <v>195</v>
          </cell>
          <cell r="D1188" t="str">
            <v>B</v>
          </cell>
        </row>
        <row r="1189">
          <cell r="A1189" t="str">
            <v>SDSG9-310-9999</v>
          </cell>
          <cell r="B1189" t="str">
            <v>SUNDS3.1, 1 RTU 1M ENTRIES</v>
          </cell>
          <cell r="C1189">
            <v>349713</v>
          </cell>
          <cell r="D1189" t="str">
            <v>B</v>
          </cell>
        </row>
        <row r="1190">
          <cell r="A1190" t="str">
            <v>SDSX9-310-9999</v>
          </cell>
          <cell r="B1190" t="str">
            <v>SUNDS3.1, 1 RTU 10K ENTRIES</v>
          </cell>
          <cell r="C1190">
            <v>6853</v>
          </cell>
          <cell r="D1190" t="str">
            <v>B</v>
          </cell>
        </row>
        <row r="1191">
          <cell r="A1191" t="str">
            <v>SEAI9-300B999K</v>
          </cell>
          <cell r="B1191" t="str">
            <v>Solaris EZ Acs Srvr 3.0 Asia</v>
          </cell>
          <cell r="C1191">
            <v>833</v>
          </cell>
          <cell r="D1191" t="str">
            <v>A</v>
          </cell>
        </row>
        <row r="1192">
          <cell r="A1192" t="str">
            <v>SF-CAB</v>
          </cell>
          <cell r="B1192" t="str">
            <v>Sun Fire CABINET</v>
          </cell>
          <cell r="C1192">
            <v>13063</v>
          </cell>
          <cell r="D1192" t="str">
            <v>A</v>
          </cell>
        </row>
        <row r="1193">
          <cell r="A1193" t="str">
            <v>SF-CPUBD-227</v>
          </cell>
          <cell r="B1193" t="str">
            <v>CPU/MEM BD BNDL-2CPU@750/2GMEM</v>
          </cell>
          <cell r="C1193">
            <v>85000</v>
          </cell>
          <cell r="D1193" t="str">
            <v>A</v>
          </cell>
        </row>
        <row r="1194">
          <cell r="A1194" t="str">
            <v>SF-CPUBD-447</v>
          </cell>
          <cell r="B1194" t="str">
            <v>CPU/MEM BD BNDL-4CPU@750/4GMEM</v>
          </cell>
          <cell r="C1194">
            <v>166250</v>
          </cell>
          <cell r="D1194" t="str">
            <v>A</v>
          </cell>
        </row>
        <row r="1195">
          <cell r="A1195" t="str">
            <v>SF-CPUBD-487</v>
          </cell>
          <cell r="B1195" t="str">
            <v>CPU/MEM BD BNDL-4CPU@750/8GMEM</v>
          </cell>
          <cell r="C1195">
            <v>198750</v>
          </cell>
          <cell r="D1195" t="str">
            <v>A</v>
          </cell>
        </row>
        <row r="1196">
          <cell r="A1196" t="str">
            <v>SF-XCAB</v>
          </cell>
          <cell r="B1196" t="str">
            <v>Sun Fire CABINET</v>
          </cell>
          <cell r="C1196">
            <v>13063</v>
          </cell>
          <cell r="D1196" t="str">
            <v>A</v>
          </cell>
        </row>
        <row r="1197">
          <cell r="A1197" t="str">
            <v>SF-XCPUBD-227</v>
          </cell>
          <cell r="B1197" t="str">
            <v>CPU/MEM BD BNDL-2CPU@750/2GMEM</v>
          </cell>
          <cell r="C1197">
            <v>85000</v>
          </cell>
          <cell r="D1197" t="str">
            <v>A</v>
          </cell>
        </row>
        <row r="1198">
          <cell r="A1198" t="str">
            <v>SF-XCPUBD-447</v>
          </cell>
          <cell r="B1198" t="str">
            <v>CPU/MEM BD BNDL-4CPU@750/4GMEM</v>
          </cell>
          <cell r="C1198">
            <v>166250</v>
          </cell>
          <cell r="D1198" t="str">
            <v>A</v>
          </cell>
        </row>
        <row r="1199">
          <cell r="A1199" t="str">
            <v>SF-XCPUBD-487</v>
          </cell>
          <cell r="B1199" t="str">
            <v>CPU/MEM BD BNDL-4CPU@750/8GMEM</v>
          </cell>
          <cell r="C1199">
            <v>198750</v>
          </cell>
          <cell r="D1199" t="str">
            <v>A</v>
          </cell>
        </row>
        <row r="1200">
          <cell r="A1200" t="str">
            <v>SFM9S-310-D9HM</v>
          </cell>
          <cell r="B1200" t="str">
            <v>SunForum conferencing software</v>
          </cell>
          <cell r="C1200">
            <v>0</v>
          </cell>
          <cell r="D1200" t="str">
            <v>D</v>
          </cell>
        </row>
        <row r="1201">
          <cell r="A1201" t="str">
            <v>SFM9S-310-D9NM</v>
          </cell>
          <cell r="B1201" t="str">
            <v>SunForum conferencing software</v>
          </cell>
          <cell r="C1201">
            <v>42</v>
          </cell>
          <cell r="D1201" t="str">
            <v>B</v>
          </cell>
        </row>
        <row r="1202">
          <cell r="A1202" t="str">
            <v>SFMMS-300-D999</v>
          </cell>
          <cell r="B1202" t="str">
            <v>SunForum conferencing software</v>
          </cell>
          <cell r="C1202">
            <v>35</v>
          </cell>
          <cell r="D1202" t="str">
            <v>B</v>
          </cell>
        </row>
        <row r="1203">
          <cell r="A1203" t="str">
            <v>SFVOS-ISW2-RCD/DOC</v>
          </cell>
          <cell r="B1203" t="str">
            <v>VOS,C1-SYSTM CD/DOC KT,SOL8RTU</v>
          </cell>
          <cell r="C1203">
            <v>650</v>
          </cell>
          <cell r="D1203" t="str">
            <v>D</v>
          </cell>
        </row>
        <row r="1204">
          <cell r="A1204" t="str">
            <v>SG-ARY002A-0G</v>
          </cell>
          <cell r="B1204" t="str">
            <v>A7000 CONTROLLER, DBL DRAWER</v>
          </cell>
          <cell r="C1204">
            <v>216000</v>
          </cell>
          <cell r="D1204" t="str">
            <v>A</v>
          </cell>
        </row>
        <row r="1205">
          <cell r="A1205" t="str">
            <v>SG-ARY147A-36GR4</v>
          </cell>
          <cell r="B1205" t="str">
            <v>36GB D1000 FOR RACK(10K RPM)</v>
          </cell>
          <cell r="C1205">
            <v>13643</v>
          </cell>
          <cell r="D1205" t="str">
            <v>H</v>
          </cell>
        </row>
        <row r="1206">
          <cell r="A1206" t="str">
            <v>SG-ARY147A-36GR5</v>
          </cell>
          <cell r="B1206" t="str">
            <v>36GB D1000 FOR RACK(10K RPM)</v>
          </cell>
          <cell r="C1206">
            <v>13643</v>
          </cell>
          <cell r="D1206" t="str">
            <v>H</v>
          </cell>
        </row>
        <row r="1207">
          <cell r="A1207" t="str">
            <v>SG-ARY030A</v>
          </cell>
          <cell r="B1207" t="str">
            <v>EMPTY STOREDGE RACK FOR C.T.O</v>
          </cell>
          <cell r="C1207">
            <v>11250</v>
          </cell>
          <cell r="D1207" t="str">
            <v>A</v>
          </cell>
        </row>
        <row r="1208">
          <cell r="A1208" t="str">
            <v>SG-ARY154A-218GR5</v>
          </cell>
          <cell r="B1208" t="str">
            <v>218GB StorEdge D1000</v>
          </cell>
          <cell r="C1208">
            <v>20625</v>
          </cell>
          <cell r="D1208" t="str">
            <v>H</v>
          </cell>
        </row>
        <row r="1209">
          <cell r="A1209" t="str">
            <v>SG-ARY154A-72GR4</v>
          </cell>
          <cell r="B1209" t="str">
            <v>RACKMOUNTABLE D1000 w/ 4-18GB</v>
          </cell>
          <cell r="C1209">
            <v>11940</v>
          </cell>
          <cell r="D1209" t="str">
            <v>H</v>
          </cell>
        </row>
        <row r="1210">
          <cell r="A1210" t="str">
            <v>SG-ARY154A-72GR5</v>
          </cell>
          <cell r="B1210" t="str">
            <v>RACK MOUNTABLE D1000 W/ 4X18GB</v>
          </cell>
          <cell r="C1210">
            <v>11940</v>
          </cell>
          <cell r="D1210" t="str">
            <v>H</v>
          </cell>
        </row>
        <row r="1211">
          <cell r="A1211" t="str">
            <v>SG-ARY155A-218GR5</v>
          </cell>
          <cell r="B1211" t="str">
            <v>218GB StorEdge A1000 Rackmount</v>
          </cell>
          <cell r="C1211">
            <v>23460</v>
          </cell>
          <cell r="D1211" t="str">
            <v>H</v>
          </cell>
        </row>
        <row r="1212">
          <cell r="A1212" t="str">
            <v>SG-ARY155A-72GR5</v>
          </cell>
          <cell r="B1212" t="str">
            <v>72GB StorEdge A1000</v>
          </cell>
          <cell r="C1212">
            <v>15690</v>
          </cell>
          <cell r="D1212" t="str">
            <v>H</v>
          </cell>
        </row>
        <row r="1213">
          <cell r="A1213" t="str">
            <v>SG-ARY164A-145GR4</v>
          </cell>
          <cell r="B1213" t="str">
            <v>145GB D1000 Rackmount</v>
          </cell>
          <cell r="C1213">
            <v>22643</v>
          </cell>
          <cell r="D1213" t="str">
            <v>H</v>
          </cell>
        </row>
        <row r="1214">
          <cell r="A1214" t="str">
            <v>SG-ARY171A-145GR5</v>
          </cell>
          <cell r="B1214" t="str">
            <v>145GB StorEdge A1000</v>
          </cell>
          <cell r="C1214">
            <v>19470</v>
          </cell>
          <cell r="D1214" t="str">
            <v>H</v>
          </cell>
        </row>
        <row r="1215">
          <cell r="A1215" t="str">
            <v>SG-ARY171A-436GR5</v>
          </cell>
          <cell r="B1215" t="str">
            <v>436GB StorEdge A1000</v>
          </cell>
          <cell r="C1215">
            <v>33330</v>
          </cell>
          <cell r="D1215" t="str">
            <v>H</v>
          </cell>
        </row>
        <row r="1216">
          <cell r="A1216" t="str">
            <v>SG-ARY173A-145GR5</v>
          </cell>
          <cell r="B1216" t="str">
            <v>145GB StorEdge D1000</v>
          </cell>
          <cell r="C1216">
            <v>15720</v>
          </cell>
          <cell r="D1216" t="str">
            <v>H</v>
          </cell>
        </row>
        <row r="1217">
          <cell r="A1217" t="str">
            <v>SG-ARY173A-436GR5</v>
          </cell>
          <cell r="B1217" t="str">
            <v>436GB StorEdge A1000</v>
          </cell>
          <cell r="C1217">
            <v>30413</v>
          </cell>
          <cell r="D1217" t="str">
            <v>H</v>
          </cell>
        </row>
        <row r="1218">
          <cell r="A1218" t="str">
            <v>SG-ARY360A4-545G</v>
          </cell>
          <cell r="B1218" t="str">
            <v>545GB A3500 (1x5, max)</v>
          </cell>
          <cell r="C1218">
            <v>234525</v>
          </cell>
          <cell r="D1218" t="str">
            <v>A</v>
          </cell>
        </row>
        <row r="1219">
          <cell r="A1219" t="str">
            <v>SG-ARY360A4-90G</v>
          </cell>
          <cell r="B1219" t="str">
            <v>90GB A3500 (1x5, min)</v>
          </cell>
          <cell r="C1219">
            <v>124275</v>
          </cell>
          <cell r="D1219" t="str">
            <v>A</v>
          </cell>
        </row>
        <row r="1220">
          <cell r="A1220" t="str">
            <v>SG-ARY360B4-545G</v>
          </cell>
          <cell r="B1220" t="str">
            <v>545GB A3500FC (1x5, max)</v>
          </cell>
          <cell r="C1220">
            <v>248025</v>
          </cell>
          <cell r="D1220" t="str">
            <v>A</v>
          </cell>
        </row>
        <row r="1221">
          <cell r="A1221" t="str">
            <v>SG-ARY360B4-90G</v>
          </cell>
          <cell r="B1221" t="str">
            <v>90GB A3500FC (1x5, min)</v>
          </cell>
          <cell r="C1221">
            <v>137775</v>
          </cell>
          <cell r="D1221" t="str">
            <v>A</v>
          </cell>
        </row>
        <row r="1222">
          <cell r="A1222" t="str">
            <v>SG-ARY362A4-180G</v>
          </cell>
          <cell r="B1222" t="str">
            <v>180GB A3500 (2x7, min)</v>
          </cell>
          <cell r="C1222">
            <v>203250</v>
          </cell>
          <cell r="D1222" t="str">
            <v>A</v>
          </cell>
        </row>
        <row r="1223">
          <cell r="A1223" t="str">
            <v>SG-ARY362B4-180G</v>
          </cell>
          <cell r="B1223" t="str">
            <v>180GB A3500 (2x7, min)</v>
          </cell>
          <cell r="C1223">
            <v>230250</v>
          </cell>
          <cell r="D1223" t="str">
            <v>A</v>
          </cell>
        </row>
        <row r="1224">
          <cell r="A1224" t="str">
            <v>SG-ARY370A-91G</v>
          </cell>
          <cell r="B1224" t="str">
            <v>91-GB A3500 (1x5x9-GB)</v>
          </cell>
          <cell r="C1224">
            <v>85050</v>
          </cell>
          <cell r="D1224" t="str">
            <v>A</v>
          </cell>
        </row>
        <row r="1225">
          <cell r="A1225" t="str">
            <v>SG-ARY372A-182G</v>
          </cell>
          <cell r="B1225" t="str">
            <v>182-GB A3500 (2x7x9-GB)</v>
          </cell>
          <cell r="C1225">
            <v>124800</v>
          </cell>
          <cell r="D1225" t="str">
            <v>A</v>
          </cell>
        </row>
        <row r="1226">
          <cell r="A1226" t="str">
            <v>SG-ARY374A-273G</v>
          </cell>
          <cell r="B1226" t="str">
            <v>273-GB A3500 w/(3x15x9-GB)</v>
          </cell>
          <cell r="C1226">
            <v>236400</v>
          </cell>
          <cell r="D1226" t="str">
            <v>A</v>
          </cell>
        </row>
        <row r="1227">
          <cell r="A1227" t="str">
            <v>SG-ARY374A4-273G</v>
          </cell>
          <cell r="B1227" t="str">
            <v>180GB A3500 (2x7, min)</v>
          </cell>
          <cell r="C1227">
            <v>354075</v>
          </cell>
          <cell r="D1227" t="str">
            <v>A</v>
          </cell>
        </row>
        <row r="1228">
          <cell r="A1228" t="str">
            <v>SG-ARY374B4-273G</v>
          </cell>
          <cell r="B1228" t="str">
            <v>273GB A3500FC (3x15, min)</v>
          </cell>
          <cell r="C1228">
            <v>394575</v>
          </cell>
          <cell r="D1228" t="str">
            <v>A</v>
          </cell>
        </row>
        <row r="1229">
          <cell r="A1229" t="str">
            <v>SG-ARY380A-182G</v>
          </cell>
          <cell r="B1229" t="str">
            <v>182-GB A3500 (1x5x18-GB)</v>
          </cell>
          <cell r="C1229">
            <v>91800</v>
          </cell>
          <cell r="D1229" t="str">
            <v>A</v>
          </cell>
        </row>
        <row r="1230">
          <cell r="A1230" t="str">
            <v>SG-ARY380A4-1092G</v>
          </cell>
          <cell r="B1230" t="str">
            <v>1092GB A3500 (1x5, max)</v>
          </cell>
          <cell r="C1230">
            <v>275025</v>
          </cell>
          <cell r="D1230" t="str">
            <v>A</v>
          </cell>
        </row>
        <row r="1231">
          <cell r="A1231" t="str">
            <v>SG-ARY380A4-182G</v>
          </cell>
          <cell r="B1231" t="str">
            <v>182GB A3500 (1x5, min)</v>
          </cell>
          <cell r="C1231">
            <v>131025</v>
          </cell>
          <cell r="D1231" t="str">
            <v>A</v>
          </cell>
        </row>
        <row r="1232">
          <cell r="A1232" t="str">
            <v>SG-ARY380B4-1092G</v>
          </cell>
          <cell r="B1232" t="str">
            <v>1092GB A3500FC (1x5, max)</v>
          </cell>
          <cell r="C1232">
            <v>288525</v>
          </cell>
          <cell r="D1232" t="str">
            <v>A</v>
          </cell>
        </row>
        <row r="1233">
          <cell r="A1233" t="str">
            <v>SG-ARY380B4-182G</v>
          </cell>
          <cell r="B1233" t="str">
            <v>182GB A3500FC (1x5, min)</v>
          </cell>
          <cell r="C1233">
            <v>144525</v>
          </cell>
          <cell r="D1233" t="str">
            <v>A</v>
          </cell>
        </row>
        <row r="1234">
          <cell r="A1234" t="str">
            <v>SG-ARY381A-364G</v>
          </cell>
          <cell r="B1234" t="str">
            <v>364-GB A3500 (1x5x36-GB)</v>
          </cell>
          <cell r="C1234">
            <v>114000</v>
          </cell>
          <cell r="D1234" t="str">
            <v>A</v>
          </cell>
        </row>
        <row r="1235">
          <cell r="A1235" t="str">
            <v>SG-ARY381A4-1456G</v>
          </cell>
          <cell r="B1235" t="str">
            <v>1456GB A3500 (1x5, max)</v>
          </cell>
          <cell r="C1235">
            <v>306225</v>
          </cell>
          <cell r="D1235" t="str">
            <v>A</v>
          </cell>
        </row>
        <row r="1236">
          <cell r="A1236" t="str">
            <v>SG-ARY381A4-364G</v>
          </cell>
          <cell r="B1236" t="str">
            <v>364GB A3500 (1x5, min)</v>
          </cell>
          <cell r="C1236">
            <v>153225</v>
          </cell>
          <cell r="D1236" t="str">
            <v>A</v>
          </cell>
        </row>
        <row r="1237">
          <cell r="A1237" t="str">
            <v>SG-ARY381B4-1456G</v>
          </cell>
          <cell r="B1237" t="str">
            <v>1456GB A3500FC (1x5, max)</v>
          </cell>
          <cell r="C1237">
            <v>319725</v>
          </cell>
          <cell r="D1237" t="str">
            <v>A</v>
          </cell>
        </row>
        <row r="1238">
          <cell r="A1238" t="str">
            <v>SG-ARY381B4-364G</v>
          </cell>
          <cell r="B1238" t="str">
            <v>364GB A3500FC (1x5, min)</v>
          </cell>
          <cell r="C1238">
            <v>166725</v>
          </cell>
          <cell r="D1238" t="str">
            <v>A</v>
          </cell>
        </row>
        <row r="1239">
          <cell r="A1239" t="str">
            <v>SG-ARY382A-364G</v>
          </cell>
          <cell r="B1239" t="str">
            <v>364-GB A3500 (2x7x18-GB)</v>
          </cell>
          <cell r="C1239">
            <v>138300</v>
          </cell>
          <cell r="D1239" t="str">
            <v>A</v>
          </cell>
        </row>
        <row r="1240">
          <cell r="A1240" t="str">
            <v>SG-ARY382A4-364G</v>
          </cell>
          <cell r="B1240" t="str">
            <v>364GB A3500 (2x7, min)</v>
          </cell>
          <cell r="C1240">
            <v>216750</v>
          </cell>
          <cell r="D1240" t="str">
            <v>A</v>
          </cell>
        </row>
        <row r="1241">
          <cell r="A1241" t="str">
            <v>SG-ARY382B4-364G</v>
          </cell>
          <cell r="B1241" t="str">
            <v>364GB A3500FC (2x7, min)</v>
          </cell>
          <cell r="C1241">
            <v>243750</v>
          </cell>
          <cell r="D1241" t="str">
            <v>A</v>
          </cell>
        </row>
        <row r="1242">
          <cell r="A1242" t="str">
            <v>SG-ARY383A-728G</v>
          </cell>
          <cell r="B1242" t="str">
            <v>728-GB A3500 (2X7X36-GB)</v>
          </cell>
          <cell r="C1242">
            <v>182700</v>
          </cell>
          <cell r="D1242" t="str">
            <v>A</v>
          </cell>
        </row>
        <row r="1243">
          <cell r="A1243" t="str">
            <v>SG-ARY383A4-728G</v>
          </cell>
          <cell r="B1243" t="str">
            <v>728GB A3500 (2x7, min)</v>
          </cell>
          <cell r="C1243">
            <v>261150</v>
          </cell>
          <cell r="D1243" t="str">
            <v>A</v>
          </cell>
        </row>
        <row r="1244">
          <cell r="A1244" t="str">
            <v>SG-ARY383B4-728G</v>
          </cell>
          <cell r="B1244" t="str">
            <v>728GB A3500FC (2x7, min)</v>
          </cell>
          <cell r="C1244">
            <v>288150</v>
          </cell>
          <cell r="D1244" t="str">
            <v>A</v>
          </cell>
        </row>
        <row r="1245">
          <cell r="A1245" t="str">
            <v>SG-ARY384A-546G</v>
          </cell>
          <cell r="B1245" t="str">
            <v>546-GB A3500 (3x15x18-GB)</v>
          </cell>
          <cell r="C1245">
            <v>256650</v>
          </cell>
          <cell r="D1245" t="str">
            <v>A</v>
          </cell>
        </row>
        <row r="1246">
          <cell r="A1246" t="str">
            <v>SG-ARY384A4-546G</v>
          </cell>
          <cell r="B1246" t="str">
            <v>546GB A3500 (3x15, min)</v>
          </cell>
          <cell r="C1246">
            <v>374325</v>
          </cell>
          <cell r="D1246" t="str">
            <v>A</v>
          </cell>
        </row>
        <row r="1247">
          <cell r="A1247" t="str">
            <v>SG-ARY384B4-546G</v>
          </cell>
          <cell r="B1247" t="str">
            <v>546GB A3500FC (3x15, min)</v>
          </cell>
          <cell r="C1247">
            <v>414825</v>
          </cell>
          <cell r="D1247" t="str">
            <v>A</v>
          </cell>
        </row>
        <row r="1248">
          <cell r="A1248" t="str">
            <v>SG-ARY385A-1092G</v>
          </cell>
          <cell r="B1248" t="str">
            <v>1092-GB A3500 (3x15x36-GB)</v>
          </cell>
          <cell r="C1248">
            <v>323250</v>
          </cell>
          <cell r="D1248" t="str">
            <v>A</v>
          </cell>
        </row>
        <row r="1249">
          <cell r="A1249" t="str">
            <v>SG-ARY385A4-1092G</v>
          </cell>
          <cell r="B1249" t="str">
            <v>1092GB A3500 (3x15, min)</v>
          </cell>
          <cell r="C1249">
            <v>440925</v>
          </cell>
          <cell r="D1249" t="str">
            <v>A</v>
          </cell>
        </row>
        <row r="1250">
          <cell r="A1250" t="str">
            <v>SG-ARY385B4-1092G</v>
          </cell>
          <cell r="B1250" t="str">
            <v>1092GB A3500FC (3x15, min)</v>
          </cell>
          <cell r="C1250">
            <v>481425</v>
          </cell>
          <cell r="D1250" t="str">
            <v>A</v>
          </cell>
        </row>
        <row r="1251">
          <cell r="A1251" t="str">
            <v>SG-ARY386A-145GR5</v>
          </cell>
          <cell r="B1251" t="str">
            <v>145GB A3500-Light</v>
          </cell>
          <cell r="C1251">
            <v>87675</v>
          </cell>
          <cell r="D1251" t="str">
            <v>A</v>
          </cell>
        </row>
        <row r="1252">
          <cell r="A1252" t="str">
            <v>SG-ARY390A4-2184G</v>
          </cell>
          <cell r="B1252" t="str">
            <v>A3500, 1x5x36GB 10K, (Max)</v>
          </cell>
          <cell r="C1252">
            <v>357587</v>
          </cell>
          <cell r="D1252" t="str">
            <v>A</v>
          </cell>
        </row>
        <row r="1253">
          <cell r="A1253" t="str">
            <v>SG-ARY390B4-2184G</v>
          </cell>
          <cell r="B1253" t="str">
            <v>A3500FC, 1x5x36GB 10K, (Max)</v>
          </cell>
          <cell r="C1253">
            <v>373112</v>
          </cell>
          <cell r="D1253" t="str">
            <v>A</v>
          </cell>
        </row>
        <row r="1254">
          <cell r="A1254" t="str">
            <v>SG-ARY391A-364G</v>
          </cell>
          <cell r="B1254" t="str">
            <v>FCTY, A3500 1x5x36GB 10K, (Min)</v>
          </cell>
          <cell r="C1254">
            <v>94334</v>
          </cell>
          <cell r="D1254" t="str">
            <v>A</v>
          </cell>
        </row>
        <row r="1255">
          <cell r="A1255" t="str">
            <v>SG-ARY391A4-364G</v>
          </cell>
          <cell r="B1255" t="str">
            <v>A3500 1x5x36GB 10K, (Min)</v>
          </cell>
          <cell r="C1255">
            <v>135512</v>
          </cell>
          <cell r="D1255" t="str">
            <v>A</v>
          </cell>
        </row>
        <row r="1256">
          <cell r="A1256" t="str">
            <v>SG-ARY391B4-364G</v>
          </cell>
          <cell r="B1256" t="str">
            <v>A3500FC, 1x5x36GB 10K, (Min)</v>
          </cell>
          <cell r="C1256">
            <v>151037</v>
          </cell>
          <cell r="D1256" t="str">
            <v>A</v>
          </cell>
        </row>
        <row r="1257">
          <cell r="A1257" t="str">
            <v>SG-ARY393A-728G</v>
          </cell>
          <cell r="B1257" t="str">
            <v>A3500, 2x7x36GB 10K, (Min)</v>
          </cell>
          <cell r="C1257">
            <v>154475</v>
          </cell>
          <cell r="D1257" t="str">
            <v>A</v>
          </cell>
        </row>
        <row r="1258">
          <cell r="A1258" t="str">
            <v>SG-ARY393A4-728G</v>
          </cell>
          <cell r="B1258" t="str">
            <v>A3500, 2x7x36GB 10K, (Min)</v>
          </cell>
          <cell r="C1258">
            <v>238256</v>
          </cell>
          <cell r="D1258" t="str">
            <v>A</v>
          </cell>
        </row>
        <row r="1259">
          <cell r="A1259" t="str">
            <v>SG-ARY393B4-728G</v>
          </cell>
          <cell r="B1259" t="str">
            <v>A3500FC, 2x7x36GB 10K, (Min)</v>
          </cell>
          <cell r="C1259">
            <v>269306</v>
          </cell>
          <cell r="D1259" t="str">
            <v>A</v>
          </cell>
        </row>
        <row r="1260">
          <cell r="A1260" t="str">
            <v>SG-ARY395A-1092G</v>
          </cell>
          <cell r="B1260" t="str">
            <v>A3500, 3x15x36GB 10K, (Min)</v>
          </cell>
          <cell r="C1260">
            <v>269502</v>
          </cell>
          <cell r="D1260" t="str">
            <v>A</v>
          </cell>
        </row>
        <row r="1261">
          <cell r="A1261" t="str">
            <v>SG-ARY395A4-1092G</v>
          </cell>
          <cell r="B1261" t="str">
            <v>A3500, 3x15x36GB 10K, (Min)</v>
          </cell>
          <cell r="C1261">
            <v>393599</v>
          </cell>
          <cell r="D1261" t="str">
            <v>A</v>
          </cell>
        </row>
        <row r="1262">
          <cell r="A1262" t="str">
            <v>SG-ARY395B4-1092G</v>
          </cell>
          <cell r="B1262" t="str">
            <v>A3500FC, 3x15x36GB 10K, (Min)</v>
          </cell>
          <cell r="C1262">
            <v>440174</v>
          </cell>
          <cell r="D1262" t="str">
            <v>A</v>
          </cell>
        </row>
        <row r="1263">
          <cell r="A1263" t="str">
            <v>SG-ARY511A-127G</v>
          </cell>
          <cell r="B1263" t="str">
            <v>127GB SUN STOREDGE A5000</v>
          </cell>
          <cell r="C1263">
            <v>88200</v>
          </cell>
          <cell r="D1263" t="str">
            <v>A</v>
          </cell>
        </row>
        <row r="1264">
          <cell r="A1264" t="str">
            <v>SG-ARY522A-200G</v>
          </cell>
          <cell r="B1264" t="str">
            <v>200GB Sun StorEdge A5200</v>
          </cell>
          <cell r="C1264">
            <v>132300</v>
          </cell>
          <cell r="D1264" t="str">
            <v>A</v>
          </cell>
        </row>
        <row r="1265">
          <cell r="A1265" t="str">
            <v>SG-ARY523A-200G</v>
          </cell>
          <cell r="B1265" t="str">
            <v>200GB Sun StorEdge A5200</v>
          </cell>
          <cell r="C1265">
            <v>159075</v>
          </cell>
          <cell r="D1265" t="str">
            <v>A</v>
          </cell>
        </row>
        <row r="1266">
          <cell r="A1266" t="str">
            <v>SG-ARY541A-400G</v>
          </cell>
          <cell r="B1266" t="str">
            <v>400GB Sun StorEdge A5200</v>
          </cell>
          <cell r="C1266">
            <v>89400</v>
          </cell>
          <cell r="D1266" t="str">
            <v>A</v>
          </cell>
        </row>
        <row r="1267">
          <cell r="A1267" t="str">
            <v>SG-ARY541A-400GR5</v>
          </cell>
          <cell r="B1267" t="str">
            <v>400GB Sun StorEdge A5200</v>
          </cell>
          <cell r="C1267">
            <v>89400</v>
          </cell>
          <cell r="D1267" t="str">
            <v>A</v>
          </cell>
        </row>
        <row r="1268">
          <cell r="A1268" t="str">
            <v>SG-ARY542A-400GR4</v>
          </cell>
          <cell r="B1268" t="str">
            <v>400GB Sun StorEdge A5200</v>
          </cell>
          <cell r="C1268">
            <v>89400</v>
          </cell>
          <cell r="D1268" t="str">
            <v>A</v>
          </cell>
        </row>
        <row r="1269">
          <cell r="A1269" t="str">
            <v>SG-ARY543A-2400G</v>
          </cell>
          <cell r="B1269" t="str">
            <v>2400GB Sun StorEdge A5200</v>
          </cell>
          <cell r="C1269">
            <v>465750</v>
          </cell>
          <cell r="D1269" t="str">
            <v>A</v>
          </cell>
        </row>
        <row r="1270">
          <cell r="A1270" t="str">
            <v>SG-ARY543A-400G</v>
          </cell>
          <cell r="B1270" t="str">
            <v>400GB Sun StorEdge A5200</v>
          </cell>
          <cell r="C1270">
            <v>94200</v>
          </cell>
          <cell r="D1270" t="str">
            <v>A</v>
          </cell>
        </row>
        <row r="1271">
          <cell r="A1271" t="str">
            <v>SG-ARY543A-800G</v>
          </cell>
          <cell r="B1271" t="str">
            <v>800GB Sun StorEdge A5200</v>
          </cell>
          <cell r="C1271">
            <v>182775</v>
          </cell>
          <cell r="D1271" t="str">
            <v>A</v>
          </cell>
        </row>
        <row r="1272">
          <cell r="A1272" t="str">
            <v>SG-ARY553A-509G</v>
          </cell>
          <cell r="B1272" t="str">
            <v>509GB Sun StorEdge A5100</v>
          </cell>
          <cell r="C1272">
            <v>111075</v>
          </cell>
          <cell r="D1272" t="str">
            <v>A</v>
          </cell>
        </row>
        <row r="1273">
          <cell r="A1273" t="str">
            <v>SG-ARY561A-800GR5</v>
          </cell>
          <cell r="B1273" t="str">
            <v>800GB Sun StorEdge A5200</v>
          </cell>
          <cell r="C1273">
            <v>112500</v>
          </cell>
          <cell r="D1273" t="str">
            <v>A</v>
          </cell>
        </row>
        <row r="1274">
          <cell r="A1274" t="str">
            <v>SG-ARY563A-1601G</v>
          </cell>
          <cell r="B1274" t="str">
            <v>1601GB Sun StorEdge A5200 Cab</v>
          </cell>
          <cell r="C1274">
            <v>228975</v>
          </cell>
          <cell r="D1274" t="str">
            <v>A</v>
          </cell>
        </row>
        <row r="1275">
          <cell r="A1275" t="str">
            <v>SG-ARY563A-4804G</v>
          </cell>
          <cell r="B1275" t="str">
            <v>4804GB Sun StorEdge A5200 Cab</v>
          </cell>
          <cell r="C1275">
            <v>590490</v>
          </cell>
          <cell r="D1275" t="str">
            <v>A</v>
          </cell>
        </row>
        <row r="1276">
          <cell r="A1276" t="str">
            <v>SG-ARY563A-800G</v>
          </cell>
          <cell r="B1276" t="str">
            <v>800GB Sun StorEdge A5200</v>
          </cell>
          <cell r="C1276">
            <v>117300</v>
          </cell>
          <cell r="D1276" t="str">
            <v>A</v>
          </cell>
        </row>
        <row r="1277">
          <cell r="A1277" t="str">
            <v>SG-CARY153A-218G</v>
          </cell>
          <cell r="B1277" t="str">
            <v>218GB STOREDGE D1000 SI</v>
          </cell>
          <cell r="C1277">
            <v>22395</v>
          </cell>
          <cell r="D1277" t="str">
            <v>H</v>
          </cell>
        </row>
        <row r="1278">
          <cell r="A1278" t="str">
            <v>SG-DSK010C-9G</v>
          </cell>
          <cell r="B1278" t="str">
            <v>9.1GB/10k RPM Disk UniPack</v>
          </cell>
          <cell r="C1278">
            <v>1872</v>
          </cell>
          <cell r="D1278" t="str">
            <v>H</v>
          </cell>
        </row>
        <row r="1279">
          <cell r="A1279" t="str">
            <v>SG-FLRN8000-1027</v>
          </cell>
          <cell r="B1279" t="str">
            <v>StorEdge N8000 filer Array</v>
          </cell>
          <cell r="C1279">
            <v>116553</v>
          </cell>
          <cell r="D1279" t="str">
            <v>A</v>
          </cell>
        </row>
        <row r="1280">
          <cell r="A1280" t="str">
            <v>SG-FLRN8000-1027R5</v>
          </cell>
          <cell r="B1280" t="str">
            <v>StorEdge N8000 filer Rack-Mntd</v>
          </cell>
          <cell r="C1280">
            <v>116553</v>
          </cell>
          <cell r="D1280" t="str">
            <v>A</v>
          </cell>
        </row>
        <row r="1281">
          <cell r="A1281" t="str">
            <v>SG-FLRN8200-200G</v>
          </cell>
          <cell r="B1281" t="str">
            <v>StorEdge N8200 filer</v>
          </cell>
          <cell r="C1281">
            <v>80700</v>
          </cell>
          <cell r="D1281" t="str">
            <v>H</v>
          </cell>
        </row>
        <row r="1282">
          <cell r="A1282" t="str">
            <v>SG-FLRN8200-400G</v>
          </cell>
          <cell r="B1282" t="str">
            <v>StorEdge N8200 filer</v>
          </cell>
          <cell r="C1282">
            <v>111300</v>
          </cell>
          <cell r="D1282" t="str">
            <v>H</v>
          </cell>
        </row>
        <row r="1283">
          <cell r="A1283" t="str">
            <v>SG-FLRN8200E-200G</v>
          </cell>
          <cell r="B1283" t="str">
            <v>StorEdge N8200 filer</v>
          </cell>
          <cell r="C1283">
            <v>41475</v>
          </cell>
          <cell r="D1283" t="str">
            <v>H</v>
          </cell>
        </row>
        <row r="1284">
          <cell r="A1284" t="str">
            <v>SG-FLRN8400</v>
          </cell>
          <cell r="B1284" t="str">
            <v>StorEdge N8400 filer</v>
          </cell>
          <cell r="C1284">
            <v>11250</v>
          </cell>
          <cell r="D1284" t="str">
            <v>A</v>
          </cell>
        </row>
        <row r="1285">
          <cell r="A1285" t="str">
            <v>SG-FLRN8600</v>
          </cell>
          <cell r="B1285" t="str">
            <v>StorEdge N8600 filer</v>
          </cell>
          <cell r="C1285">
            <v>11250</v>
          </cell>
          <cell r="D1285" t="str">
            <v>A</v>
          </cell>
        </row>
        <row r="1286">
          <cell r="A1286" t="str">
            <v>SG-MC250-L</v>
          </cell>
          <cell r="B1286" t="str">
            <v>StorEdge MC /E250/A1000-Large</v>
          </cell>
          <cell r="C1286">
            <v>215820</v>
          </cell>
          <cell r="D1286" t="str">
            <v>H</v>
          </cell>
        </row>
        <row r="1287">
          <cell r="A1287" t="str">
            <v>SG-MC250-L-NR</v>
          </cell>
          <cell r="B1287" t="str">
            <v>StorEdge MC /E250/A1000-Large</v>
          </cell>
          <cell r="C1287">
            <v>204488</v>
          </cell>
          <cell r="D1287" t="str">
            <v>H</v>
          </cell>
        </row>
        <row r="1288">
          <cell r="A1288" t="str">
            <v>SG-MC250-M</v>
          </cell>
          <cell r="B1288" t="str">
            <v>StorEdge MC /E250/A1000-Medium</v>
          </cell>
          <cell r="C1288">
            <v>141735</v>
          </cell>
          <cell r="D1288" t="str">
            <v>H</v>
          </cell>
        </row>
        <row r="1289">
          <cell r="A1289" t="str">
            <v>SG-MC250-M-NR</v>
          </cell>
          <cell r="B1289" t="str">
            <v>StorEdge MC /E250/A1000-Medium</v>
          </cell>
          <cell r="C1289">
            <v>130403</v>
          </cell>
          <cell r="D1289" t="str">
            <v>H</v>
          </cell>
        </row>
        <row r="1290">
          <cell r="A1290" t="str">
            <v>SG-MC250-S</v>
          </cell>
          <cell r="B1290" t="str">
            <v>StorEdge MC /E250/A1000-Small</v>
          </cell>
          <cell r="C1290">
            <v>104693</v>
          </cell>
          <cell r="D1290" t="str">
            <v>H</v>
          </cell>
        </row>
        <row r="1291">
          <cell r="A1291" t="str">
            <v>SG-MC250-S-NR</v>
          </cell>
          <cell r="B1291" t="str">
            <v>StorEdge MC /E250/A1000-Small</v>
          </cell>
          <cell r="C1291">
            <v>93360</v>
          </cell>
          <cell r="D1291" t="str">
            <v>H</v>
          </cell>
        </row>
        <row r="1292">
          <cell r="A1292" t="str">
            <v>SG-MC450-L</v>
          </cell>
          <cell r="B1292" t="str">
            <v>StorEdge MC /E450/A1000-Large</v>
          </cell>
          <cell r="C1292">
            <v>437438</v>
          </cell>
          <cell r="D1292" t="str">
            <v>H</v>
          </cell>
        </row>
        <row r="1293">
          <cell r="A1293" t="str">
            <v>SG-MC450-L-NR</v>
          </cell>
          <cell r="B1293" t="str">
            <v>StorEdge MC E450/A1000-Large</v>
          </cell>
          <cell r="C1293">
            <v>412988</v>
          </cell>
          <cell r="D1293" t="str">
            <v>H</v>
          </cell>
        </row>
        <row r="1294">
          <cell r="A1294" t="str">
            <v>SG-MC450-M</v>
          </cell>
          <cell r="B1294" t="str">
            <v>StorEdge MC E450/A1000-Medium</v>
          </cell>
          <cell r="C1294">
            <v>274883</v>
          </cell>
          <cell r="D1294" t="str">
            <v>H</v>
          </cell>
        </row>
        <row r="1295">
          <cell r="A1295" t="str">
            <v>SG-MC450-M-NR</v>
          </cell>
          <cell r="B1295" t="str">
            <v>StorEdge MC E450/A1000-Medium</v>
          </cell>
          <cell r="C1295">
            <v>262658</v>
          </cell>
          <cell r="D1295" t="str">
            <v>H</v>
          </cell>
        </row>
        <row r="1296">
          <cell r="A1296" t="str">
            <v>SG-MC450-S</v>
          </cell>
          <cell r="B1296" t="str">
            <v>StorEdge MC /E450/A1000-Small</v>
          </cell>
          <cell r="C1296">
            <v>200798</v>
          </cell>
          <cell r="D1296" t="str">
            <v>H</v>
          </cell>
        </row>
        <row r="1297">
          <cell r="A1297" t="str">
            <v>SG-MC450-S-NR</v>
          </cell>
          <cell r="B1297" t="str">
            <v>StorEdge MC E450/A1000 - Small</v>
          </cell>
          <cell r="C1297">
            <v>188573</v>
          </cell>
          <cell r="D1297" t="str">
            <v>H</v>
          </cell>
        </row>
        <row r="1298">
          <cell r="A1298" t="str">
            <v>SG-MT1-H2D1T1</v>
          </cell>
          <cell r="B1298" t="str">
            <v>MediaTray HD2,DVD1,TP1</v>
          </cell>
          <cell r="C1298">
            <v>8700</v>
          </cell>
          <cell r="D1298" t="str">
            <v>H</v>
          </cell>
        </row>
        <row r="1299">
          <cell r="A1299" t="str">
            <v>SG-MT1-H2T2</v>
          </cell>
          <cell r="B1299" t="str">
            <v>MediaTray HD2,TP2</v>
          </cell>
          <cell r="C1299">
            <v>10200</v>
          </cell>
          <cell r="D1299" t="str">
            <v>H</v>
          </cell>
        </row>
        <row r="1300">
          <cell r="A1300" t="str">
            <v>SG-MT1-H4</v>
          </cell>
          <cell r="B1300" t="str">
            <v>MediaTray HD4</v>
          </cell>
          <cell r="C1300">
            <v>9000</v>
          </cell>
          <cell r="D1300" t="str">
            <v>H</v>
          </cell>
        </row>
        <row r="1301">
          <cell r="A1301" t="str">
            <v>SG-XARY030A</v>
          </cell>
          <cell r="B1301" t="str">
            <v>72" STOREDGE EXPANSION RACK</v>
          </cell>
          <cell r="C1301">
            <v>10500</v>
          </cell>
          <cell r="D1301" t="str">
            <v>A</v>
          </cell>
        </row>
        <row r="1302">
          <cell r="A1302" t="str">
            <v>SG-XARY150A-218G</v>
          </cell>
          <cell r="B1302" t="str">
            <v>218GB StorEdge A1000</v>
          </cell>
          <cell r="C1302">
            <v>23460</v>
          </cell>
          <cell r="D1302" t="str">
            <v>H</v>
          </cell>
        </row>
        <row r="1303">
          <cell r="A1303" t="str">
            <v>SG-XARY150A-72G</v>
          </cell>
          <cell r="B1303" t="str">
            <v>72GB StorEdge A1000</v>
          </cell>
          <cell r="C1303">
            <v>15690</v>
          </cell>
          <cell r="D1303" t="str">
            <v>H</v>
          </cell>
        </row>
        <row r="1304">
          <cell r="A1304" t="str">
            <v>SG-XARY153A-218G</v>
          </cell>
          <cell r="B1304" t="str">
            <v>218GB STOREDGE D1000</v>
          </cell>
          <cell r="C1304">
            <v>20625</v>
          </cell>
          <cell r="D1304" t="str">
            <v>H</v>
          </cell>
        </row>
        <row r="1305">
          <cell r="A1305" t="str">
            <v>SG-XARY153A-72G</v>
          </cell>
          <cell r="B1305" t="str">
            <v>72GB STOREDGE D1000</v>
          </cell>
          <cell r="C1305">
            <v>11940</v>
          </cell>
          <cell r="D1305" t="str">
            <v>H</v>
          </cell>
        </row>
        <row r="1306">
          <cell r="A1306" t="str">
            <v>SG-XARY154A-218G</v>
          </cell>
          <cell r="B1306" t="str">
            <v>218GB STOREDGE D1000 Rkmntable</v>
          </cell>
          <cell r="C1306">
            <v>20625</v>
          </cell>
          <cell r="D1306" t="str">
            <v>H</v>
          </cell>
        </row>
        <row r="1307">
          <cell r="A1307" t="str">
            <v>SG-XARY154A-72G</v>
          </cell>
          <cell r="B1307" t="str">
            <v>72GB STOREDGE D1000 FOR RACK</v>
          </cell>
          <cell r="C1307">
            <v>11940</v>
          </cell>
          <cell r="D1307" t="str">
            <v>H</v>
          </cell>
        </row>
        <row r="1308">
          <cell r="A1308" t="str">
            <v>SG-XARY155A-218G</v>
          </cell>
          <cell r="B1308" t="str">
            <v>128GB StorEdge A1000 Rackmount</v>
          </cell>
          <cell r="C1308">
            <v>23460</v>
          </cell>
          <cell r="D1308" t="str">
            <v>H</v>
          </cell>
        </row>
        <row r="1309">
          <cell r="A1309" t="str">
            <v>SG-XARY155A-72G</v>
          </cell>
          <cell r="B1309" t="str">
            <v>72GB StorEdge A1000 Rackmount</v>
          </cell>
          <cell r="C1309">
            <v>15690</v>
          </cell>
          <cell r="D1309" t="str">
            <v>H</v>
          </cell>
        </row>
        <row r="1310">
          <cell r="A1310" t="str">
            <v>SG-XARY170A-145G</v>
          </cell>
          <cell r="B1310" t="str">
            <v>145GB A1000 Tabletop</v>
          </cell>
          <cell r="C1310">
            <v>19470</v>
          </cell>
          <cell r="D1310" t="str">
            <v>H</v>
          </cell>
        </row>
        <row r="1311">
          <cell r="A1311" t="str">
            <v>SG-XARY170A-436G</v>
          </cell>
          <cell r="B1311" t="str">
            <v>436GB StorEdge A1000 Tabletop</v>
          </cell>
          <cell r="C1311">
            <v>33330</v>
          </cell>
          <cell r="D1311" t="str">
            <v>H</v>
          </cell>
        </row>
        <row r="1312">
          <cell r="A1312" t="str">
            <v>SG-XARY171A-145G</v>
          </cell>
          <cell r="B1312" t="str">
            <v>145GB A1000 Rackmountable</v>
          </cell>
          <cell r="C1312">
            <v>19470</v>
          </cell>
          <cell r="D1312" t="str">
            <v>H</v>
          </cell>
        </row>
        <row r="1313">
          <cell r="A1313" t="str">
            <v>SG-XARY171A-436G</v>
          </cell>
          <cell r="B1313" t="str">
            <v>436GB A1000 Rackmountable</v>
          </cell>
          <cell r="C1313">
            <v>33330</v>
          </cell>
          <cell r="D1313" t="str">
            <v>H</v>
          </cell>
        </row>
        <row r="1314">
          <cell r="A1314" t="str">
            <v>SG-XARY172A-145G</v>
          </cell>
          <cell r="B1314" t="str">
            <v>145GB D1000 Tabletop</v>
          </cell>
          <cell r="C1314">
            <v>15720</v>
          </cell>
          <cell r="D1314" t="str">
            <v>H</v>
          </cell>
        </row>
        <row r="1315">
          <cell r="A1315" t="str">
            <v>SG-XARY172A-436G</v>
          </cell>
          <cell r="B1315" t="str">
            <v>436GB D1000 Tabletop</v>
          </cell>
          <cell r="C1315">
            <v>30413</v>
          </cell>
          <cell r="D1315" t="str">
            <v>H</v>
          </cell>
        </row>
        <row r="1316">
          <cell r="A1316" t="str">
            <v>SG-XARY173A-145G</v>
          </cell>
          <cell r="B1316" t="str">
            <v>145GB D1000 Rackmountable</v>
          </cell>
          <cell r="C1316">
            <v>15720</v>
          </cell>
          <cell r="D1316" t="str">
            <v>H</v>
          </cell>
        </row>
        <row r="1317">
          <cell r="A1317" t="str">
            <v>SG-XARY173A-436G</v>
          </cell>
          <cell r="B1317" t="str">
            <v>436GB D1000 Rackmountable</v>
          </cell>
          <cell r="C1317">
            <v>30413</v>
          </cell>
          <cell r="D1317" t="str">
            <v>H</v>
          </cell>
        </row>
        <row r="1318">
          <cell r="A1318" t="str">
            <v>SG-XARY380B-1092G</v>
          </cell>
          <cell r="B1318" t="str">
            <v>1092-GB A3500 (1x5x18-GB)</v>
          </cell>
          <cell r="C1318">
            <v>288525</v>
          </cell>
          <cell r="D1318" t="str">
            <v>A</v>
          </cell>
        </row>
        <row r="1319">
          <cell r="A1319" t="str">
            <v>SG-XARY390A-2184G</v>
          </cell>
          <cell r="B1319" t="str">
            <v>A3500, 1x5x36GB 10K, (Max)</v>
          </cell>
          <cell r="C1319">
            <v>321828</v>
          </cell>
          <cell r="D1319" t="str">
            <v>A</v>
          </cell>
        </row>
        <row r="1320">
          <cell r="A1320" t="str">
            <v>SG-XARY390B-2184G</v>
          </cell>
          <cell r="B1320" t="str">
            <v>A3500FC, 1x5x36GB 10K, (Max)</v>
          </cell>
          <cell r="C1320">
            <v>335801</v>
          </cell>
          <cell r="D1320" t="str">
            <v>A</v>
          </cell>
        </row>
        <row r="1321">
          <cell r="A1321" t="str">
            <v>SG-XARY540A-127G</v>
          </cell>
          <cell r="B1321" t="str">
            <v>127GB Sun StorEdge A5200</v>
          </cell>
          <cell r="C1321">
            <v>53025</v>
          </cell>
          <cell r="D1321" t="str">
            <v>A</v>
          </cell>
        </row>
        <row r="1322">
          <cell r="A1322" t="str">
            <v>SG-XARY540A-400G</v>
          </cell>
          <cell r="B1322" t="str">
            <v>400GB Sun StorEdge A5200 TT</v>
          </cell>
          <cell r="C1322">
            <v>89025</v>
          </cell>
          <cell r="D1322" t="str">
            <v>A</v>
          </cell>
        </row>
        <row r="1323">
          <cell r="A1323" t="str">
            <v>SG-XARY541A-400G</v>
          </cell>
          <cell r="B1323" t="str">
            <v>400GB Sun StorEdge A5200</v>
          </cell>
          <cell r="C1323">
            <v>89400</v>
          </cell>
          <cell r="D1323" t="str">
            <v>A</v>
          </cell>
        </row>
        <row r="1324">
          <cell r="A1324" t="str">
            <v>SG-XARY542A-400G</v>
          </cell>
          <cell r="B1324" t="str">
            <v>400GB Sun StorEdge A5200</v>
          </cell>
          <cell r="C1324">
            <v>89400</v>
          </cell>
          <cell r="D1324" t="str">
            <v>A</v>
          </cell>
        </row>
        <row r="1325">
          <cell r="A1325" t="str">
            <v>SG-XARY543A-2400G</v>
          </cell>
          <cell r="B1325" t="str">
            <v>2400GB Sun StorEdge A5200</v>
          </cell>
          <cell r="C1325">
            <v>465750</v>
          </cell>
          <cell r="D1325" t="str">
            <v>A</v>
          </cell>
        </row>
        <row r="1326">
          <cell r="A1326" t="str">
            <v>SG-XARY543A-800G</v>
          </cell>
          <cell r="B1326" t="str">
            <v>800GB Sun StorEdge A5200 Cab</v>
          </cell>
          <cell r="C1326">
            <v>182775</v>
          </cell>
          <cell r="D1326" t="str">
            <v>A</v>
          </cell>
        </row>
        <row r="1327">
          <cell r="A1327" t="str">
            <v>SG-XARY560A-254G</v>
          </cell>
          <cell r="B1327" t="str">
            <v>254GB Sun StorEdge A5200 TT</v>
          </cell>
          <cell r="C1327">
            <v>60375</v>
          </cell>
          <cell r="D1327" t="str">
            <v>A</v>
          </cell>
        </row>
        <row r="1328">
          <cell r="A1328" t="str">
            <v>SG-XARY560A-800G</v>
          </cell>
          <cell r="B1328" t="str">
            <v>800GB Sun StorEdge A5200 TT</v>
          </cell>
          <cell r="C1328">
            <v>112125</v>
          </cell>
          <cell r="D1328" t="str">
            <v>A</v>
          </cell>
        </row>
        <row r="1329">
          <cell r="A1329" t="str">
            <v>SG-XARY561A-800G</v>
          </cell>
          <cell r="B1329" t="str">
            <v>800GB Sun StorEdge A5200 R</v>
          </cell>
          <cell r="C1329">
            <v>112500</v>
          </cell>
          <cell r="D1329" t="str">
            <v>A</v>
          </cell>
        </row>
        <row r="1330">
          <cell r="A1330" t="str">
            <v>SG-XARY562A-800G</v>
          </cell>
          <cell r="B1330" t="str">
            <v>800GB Sun StorEdge A5200 R</v>
          </cell>
          <cell r="C1330">
            <v>112500</v>
          </cell>
          <cell r="D1330" t="str">
            <v>A</v>
          </cell>
        </row>
        <row r="1331">
          <cell r="A1331" t="str">
            <v>SG-XARY563A-1601G</v>
          </cell>
          <cell r="B1331" t="str">
            <v>1601GB Sun StorEdge A5200 Cab</v>
          </cell>
          <cell r="C1331">
            <v>228975</v>
          </cell>
          <cell r="D1331" t="str">
            <v>A</v>
          </cell>
        </row>
        <row r="1332">
          <cell r="A1332" t="str">
            <v>SG-XARY563A-4804G</v>
          </cell>
          <cell r="B1332" t="str">
            <v>4804GB Sun StorEdge A5200 Cab</v>
          </cell>
          <cell r="C1332">
            <v>590490</v>
          </cell>
          <cell r="D1332" t="str">
            <v>A</v>
          </cell>
        </row>
        <row r="1333">
          <cell r="A1333" t="str">
            <v>SG-XAUTODLT8D-L9</v>
          </cell>
          <cell r="B1333" t="str">
            <v>StorEdge L9 Autoloader</v>
          </cell>
          <cell r="C1333">
            <v>14099</v>
          </cell>
          <cell r="D1333" t="str">
            <v>H</v>
          </cell>
        </row>
        <row r="1334">
          <cell r="A1334" t="str">
            <v>SG-XAUTODNBU-L9</v>
          </cell>
          <cell r="B1334" t="str">
            <v>L9 Veritas Bundle</v>
          </cell>
          <cell r="C1334">
            <v>14190</v>
          </cell>
          <cell r="D1334" t="str">
            <v>H</v>
          </cell>
        </row>
        <row r="1335">
          <cell r="A1335" t="str">
            <v>SG-XCTXP100A-L180</v>
          </cell>
          <cell r="B1335" t="str">
            <v>L180 Cartridge Expansion</v>
          </cell>
          <cell r="C1335">
            <v>34130</v>
          </cell>
          <cell r="D1335" t="str">
            <v>A</v>
          </cell>
        </row>
        <row r="1336">
          <cell r="A1336" t="str">
            <v>SG-XCTXP180A-L700</v>
          </cell>
          <cell r="B1336" t="str">
            <v>L700 Cartridge Expansion</v>
          </cell>
          <cell r="C1336">
            <v>9888</v>
          </cell>
          <cell r="D1336" t="str">
            <v>A</v>
          </cell>
        </row>
        <row r="1337">
          <cell r="A1337" t="str">
            <v>SG-XDSK010C-18G</v>
          </cell>
          <cell r="B1337" t="str">
            <v>18.2GB/10k RPM Disk UniPack</v>
          </cell>
          <cell r="C1337">
            <v>1800</v>
          </cell>
          <cell r="D1337" t="str">
            <v>H</v>
          </cell>
        </row>
        <row r="1338">
          <cell r="A1338" t="str">
            <v>SG-XDSK010C-36G</v>
          </cell>
          <cell r="B1338" t="str">
            <v>36B/10k RPM Disk UNIPACK</v>
          </cell>
          <cell r="C1338">
            <v>2625</v>
          </cell>
          <cell r="D1338" t="str">
            <v>H</v>
          </cell>
        </row>
        <row r="1339">
          <cell r="A1339" t="str">
            <v>SG-XDSK020C-36G</v>
          </cell>
          <cell r="B1339" t="str">
            <v>36.4GB/10k RPM Disk MultiPack</v>
          </cell>
          <cell r="C1339">
            <v>4200</v>
          </cell>
          <cell r="D1339" t="str">
            <v>H</v>
          </cell>
        </row>
        <row r="1340">
          <cell r="A1340" t="str">
            <v>SG-XDSK020C-72G</v>
          </cell>
          <cell r="B1340" t="str">
            <v>72.8GB/10k RPM Disk MULTIPACK</v>
          </cell>
          <cell r="C1340">
            <v>6450</v>
          </cell>
          <cell r="D1340" t="str">
            <v>H</v>
          </cell>
        </row>
        <row r="1341">
          <cell r="A1341" t="str">
            <v>SG-XDSK060C-109G</v>
          </cell>
          <cell r="B1341" t="str">
            <v>109.2GB/10k RPM Disk MultiPack</v>
          </cell>
          <cell r="C1341">
            <v>8475</v>
          </cell>
          <cell r="D1341" t="str">
            <v>H</v>
          </cell>
        </row>
        <row r="1342">
          <cell r="A1342" t="str">
            <v>SG-XDSK060C-218G</v>
          </cell>
          <cell r="B1342" t="str">
            <v>218.4GB/10k RPM Disk MultiPack</v>
          </cell>
          <cell r="C1342">
            <v>14175</v>
          </cell>
          <cell r="D1342" t="str">
            <v>H</v>
          </cell>
        </row>
        <row r="1343">
          <cell r="A1343" t="str">
            <v>SG-XFDSK020C-36G</v>
          </cell>
          <cell r="B1343" t="str">
            <v>36GB MulitPack Fibre Channel</v>
          </cell>
          <cell r="C1343">
            <v>4920</v>
          </cell>
          <cell r="D1343" t="str">
            <v>H</v>
          </cell>
        </row>
        <row r="1344">
          <cell r="A1344" t="str">
            <v>SG-XFDSK020E-72G</v>
          </cell>
          <cell r="B1344" t="str">
            <v>72GB MulitPack Fibre Channel</v>
          </cell>
          <cell r="C1344">
            <v>7350</v>
          </cell>
          <cell r="D1344" t="str">
            <v>H</v>
          </cell>
        </row>
        <row r="1345">
          <cell r="A1345" t="str">
            <v>SG-XFDSK060C-109G</v>
          </cell>
          <cell r="B1345" t="str">
            <v>109GB MulitPack Fibre Channel</v>
          </cell>
          <cell r="C1345">
            <v>10845</v>
          </cell>
          <cell r="D1345" t="str">
            <v>H</v>
          </cell>
        </row>
        <row r="1346">
          <cell r="A1346" t="str">
            <v>SG-XFDSK060E-218G</v>
          </cell>
          <cell r="B1346" t="str">
            <v>218GB MulitPack Fibre Channel</v>
          </cell>
          <cell r="C1346">
            <v>16245</v>
          </cell>
          <cell r="D1346" t="str">
            <v>H</v>
          </cell>
        </row>
        <row r="1347">
          <cell r="A1347" t="str">
            <v>SG-XLIB9840-DRV</v>
          </cell>
          <cell r="B1347" t="str">
            <v>StorEdge 9840 20GB tape drive</v>
          </cell>
          <cell r="C1347">
            <v>50250</v>
          </cell>
          <cell r="D1347" t="str">
            <v>A</v>
          </cell>
        </row>
        <row r="1348">
          <cell r="A1348" t="str">
            <v>SG-XLIBDLT1-1TB-2</v>
          </cell>
          <cell r="B1348" t="str">
            <v>STOREDGE L1000 1 TAPE DESKSIDE</v>
          </cell>
          <cell r="C1348">
            <v>42000</v>
          </cell>
          <cell r="D1348" t="str">
            <v>A</v>
          </cell>
        </row>
        <row r="1349">
          <cell r="A1349" t="str">
            <v>SG-XLIBDLT1-1TB-4</v>
          </cell>
          <cell r="B1349" t="str">
            <v>STOREDGE L1000 PACKAGE</v>
          </cell>
          <cell r="C1349">
            <v>75525</v>
          </cell>
          <cell r="D1349" t="str">
            <v>A</v>
          </cell>
        </row>
        <row r="1350">
          <cell r="A1350" t="str">
            <v>SG-XLIBDLT1-1TB-5</v>
          </cell>
          <cell r="B1350" t="str">
            <v>STOREDGE L1000 PACKAGE</v>
          </cell>
          <cell r="C1350">
            <v>79380</v>
          </cell>
          <cell r="D1350" t="str">
            <v>A</v>
          </cell>
        </row>
        <row r="1351">
          <cell r="A1351" t="str">
            <v>SG-XLIBDLT1-1TB-7</v>
          </cell>
          <cell r="B1351" t="str">
            <v>STOREDGE L1000 PACKAGE</v>
          </cell>
          <cell r="C1351">
            <v>69750</v>
          </cell>
          <cell r="D1351" t="str">
            <v>A</v>
          </cell>
        </row>
        <row r="1352">
          <cell r="A1352" t="str">
            <v>SG-XLIBDLT1-1TB2P</v>
          </cell>
          <cell r="B1352" t="str">
            <v>STOREDGE L1000 1 TAPE PROMO</v>
          </cell>
          <cell r="C1352">
            <v>35700</v>
          </cell>
          <cell r="D1352" t="str">
            <v>A</v>
          </cell>
        </row>
        <row r="1353">
          <cell r="A1353" t="str">
            <v>SG-XLIBDLT1R-1TB-2</v>
          </cell>
          <cell r="B1353" t="str">
            <v>STOREDGE L1000 1 TB/1DR RACKMNT</v>
          </cell>
          <cell r="C1353">
            <v>42000</v>
          </cell>
          <cell r="D1353" t="str">
            <v>A</v>
          </cell>
        </row>
        <row r="1354">
          <cell r="A1354" t="str">
            <v>SG-XLIBDLT1R-1TB-4</v>
          </cell>
          <cell r="B1354" t="str">
            <v>STOREDGE L1000  PACKAGE</v>
          </cell>
          <cell r="C1354">
            <v>75525</v>
          </cell>
          <cell r="D1354" t="str">
            <v>A</v>
          </cell>
        </row>
        <row r="1355">
          <cell r="A1355" t="str">
            <v>SG-XLIBDLT1R-1TB-5</v>
          </cell>
          <cell r="B1355" t="str">
            <v>STOREDGE L1000  PACKAGE</v>
          </cell>
          <cell r="C1355">
            <v>79380</v>
          </cell>
          <cell r="D1355" t="str">
            <v>A</v>
          </cell>
        </row>
        <row r="1356">
          <cell r="A1356" t="str">
            <v>SG-XLIBDLT1R-1TB-7</v>
          </cell>
          <cell r="B1356" t="str">
            <v>STOREDGE L1000  PACKAGE</v>
          </cell>
          <cell r="C1356">
            <v>69750</v>
          </cell>
          <cell r="D1356" t="str">
            <v>A</v>
          </cell>
        </row>
        <row r="1357">
          <cell r="A1357" t="str">
            <v>SG-XLIBDLT1R-1TB2P</v>
          </cell>
          <cell r="B1357" t="str">
            <v>STOREDGE L1000 1 TB/1DR PROMO</v>
          </cell>
          <cell r="C1357">
            <v>35700</v>
          </cell>
          <cell r="D1357" t="str">
            <v>A</v>
          </cell>
        </row>
        <row r="1358">
          <cell r="A1358" t="str">
            <v>SG-XLIBDLT4-1TB-2</v>
          </cell>
          <cell r="B1358" t="str">
            <v>STOREDGE L1000 1TB/4DR DESKTOP</v>
          </cell>
          <cell r="C1358">
            <v>75600</v>
          </cell>
          <cell r="D1358" t="str">
            <v>A</v>
          </cell>
        </row>
        <row r="1359">
          <cell r="A1359" t="str">
            <v>SG-XLIBDLT4-1TB2-P</v>
          </cell>
          <cell r="B1359" t="str">
            <v>STOREDGE L1000 1TB/4DR PROMO</v>
          </cell>
          <cell r="C1359">
            <v>64200</v>
          </cell>
          <cell r="D1359" t="str">
            <v>A</v>
          </cell>
        </row>
        <row r="1360">
          <cell r="A1360" t="str">
            <v>SG-XLIBDLT4R-1TB-2</v>
          </cell>
          <cell r="B1360" t="str">
            <v>STOREDGE L1000 1TB/4DR RACKMNT</v>
          </cell>
          <cell r="C1360">
            <v>75600</v>
          </cell>
          <cell r="D1360" t="str">
            <v>A</v>
          </cell>
        </row>
        <row r="1361">
          <cell r="A1361" t="str">
            <v>SG-XLIBDLT4R-1TB2P</v>
          </cell>
          <cell r="B1361" t="str">
            <v>STOREDGE L1000 1TB/4DR PROMO</v>
          </cell>
          <cell r="C1361">
            <v>64200</v>
          </cell>
          <cell r="D1361" t="str">
            <v>A</v>
          </cell>
        </row>
        <row r="1362">
          <cell r="A1362" t="str">
            <v>SG-XLIBDLT71-L20</v>
          </cell>
          <cell r="B1362" t="str">
            <v>DLT7000 LIB 1DR/20CART/DESK</v>
          </cell>
          <cell r="C1362">
            <v>33750</v>
          </cell>
          <cell r="D1362" t="str">
            <v>A</v>
          </cell>
        </row>
        <row r="1363">
          <cell r="A1363" t="str">
            <v>SG-XLIBDLT71R-L20</v>
          </cell>
          <cell r="B1363" t="str">
            <v>DLT7000 LIB 1DR/20CART/RACK</v>
          </cell>
          <cell r="C1363">
            <v>33750</v>
          </cell>
          <cell r="D1363" t="str">
            <v>A</v>
          </cell>
        </row>
        <row r="1364">
          <cell r="A1364" t="str">
            <v>SG-XLIBDLT72-L20</v>
          </cell>
          <cell r="B1364" t="str">
            <v>DLT7000 LIB 2DR/20CART/DESK</v>
          </cell>
          <cell r="C1364">
            <v>39000</v>
          </cell>
          <cell r="D1364" t="str">
            <v>A</v>
          </cell>
        </row>
        <row r="1365">
          <cell r="A1365" t="str">
            <v>SG-XLIBDLT72-L40</v>
          </cell>
          <cell r="B1365" t="str">
            <v>DLT7000 LIB 2DR/40CART/DESK</v>
          </cell>
          <cell r="C1365">
            <v>54000</v>
          </cell>
          <cell r="D1365" t="str">
            <v>A</v>
          </cell>
        </row>
        <row r="1366">
          <cell r="A1366" t="str">
            <v>SG-XLIBDLT72R-L20</v>
          </cell>
          <cell r="B1366" t="str">
            <v>DLT7000 LIB 2DR/20CART/RACK</v>
          </cell>
          <cell r="C1366">
            <v>39000</v>
          </cell>
          <cell r="D1366" t="str">
            <v>A</v>
          </cell>
        </row>
        <row r="1367">
          <cell r="A1367" t="str">
            <v>SG-XLIBDLT72R-L40</v>
          </cell>
          <cell r="B1367" t="str">
            <v>DLT7000 LIB 2DR/40CART/RACK</v>
          </cell>
          <cell r="C1367">
            <v>60000</v>
          </cell>
          <cell r="D1367" t="str">
            <v>A</v>
          </cell>
        </row>
        <row r="1368">
          <cell r="A1368" t="str">
            <v>SG-XLIBDLT74R-L60</v>
          </cell>
          <cell r="B1368" t="str">
            <v>DLT7000 LIB 4DR/60CART/RACK</v>
          </cell>
          <cell r="C1368">
            <v>100050</v>
          </cell>
          <cell r="D1368" t="str">
            <v>A</v>
          </cell>
        </row>
        <row r="1369">
          <cell r="A1369" t="str">
            <v>SG-XLIBDLT81-L20</v>
          </cell>
          <cell r="B1369" t="str">
            <v>DLT8000 LIB 1DR/20CART/DESK</v>
          </cell>
          <cell r="C1369">
            <v>30375</v>
          </cell>
          <cell r="D1369" t="str">
            <v>A</v>
          </cell>
        </row>
        <row r="1370">
          <cell r="A1370" t="str">
            <v>SG-XLIBDLT81R-L20</v>
          </cell>
          <cell r="B1370" t="str">
            <v>DLT8000 LIB 1DR/20CART/RACK</v>
          </cell>
          <cell r="C1370">
            <v>30375</v>
          </cell>
          <cell r="D1370" t="str">
            <v>A</v>
          </cell>
        </row>
        <row r="1371">
          <cell r="A1371" t="str">
            <v>SG-XLIBDLT82-L20</v>
          </cell>
          <cell r="B1371" t="str">
            <v>DLT8000 LIB 2DR/20CART/DESK</v>
          </cell>
          <cell r="C1371">
            <v>35100</v>
          </cell>
          <cell r="D1371" t="str">
            <v>A</v>
          </cell>
        </row>
        <row r="1372">
          <cell r="A1372" t="str">
            <v>SG-XLIBDLT82-L40</v>
          </cell>
          <cell r="B1372" t="str">
            <v>DLT8000 LIB 2DR/40CART/DESK</v>
          </cell>
          <cell r="C1372">
            <v>48600</v>
          </cell>
          <cell r="D1372" t="str">
            <v>A</v>
          </cell>
        </row>
        <row r="1373">
          <cell r="A1373" t="str">
            <v>SG-XLIBDLT82R-L20</v>
          </cell>
          <cell r="B1373" t="str">
            <v>DLT8000 LIB 2DR/20CART/RACK</v>
          </cell>
          <cell r="C1373">
            <v>35100</v>
          </cell>
          <cell r="D1373" t="str">
            <v>A</v>
          </cell>
        </row>
        <row r="1374">
          <cell r="A1374" t="str">
            <v>SG-XLIBDLT82R-L40</v>
          </cell>
          <cell r="B1374" t="str">
            <v>DLT8000 LIB 2DR/40CART/RACK</v>
          </cell>
          <cell r="C1374">
            <v>54000</v>
          </cell>
          <cell r="D1374" t="str">
            <v>A</v>
          </cell>
        </row>
        <row r="1375">
          <cell r="A1375" t="str">
            <v>SG-XLIBDLT84R-L60</v>
          </cell>
          <cell r="B1375" t="str">
            <v>DLT8000 LIB 4DR/60CART/RACK</v>
          </cell>
          <cell r="C1375">
            <v>90045</v>
          </cell>
          <cell r="D1375" t="str">
            <v>A</v>
          </cell>
        </row>
        <row r="1376">
          <cell r="A1376" t="str">
            <v>SG-XLIBL180-2POWER</v>
          </cell>
          <cell r="B1376" t="str">
            <v>StorEdge L180 2nd Power Supply</v>
          </cell>
          <cell r="C1376">
            <v>8093</v>
          </cell>
          <cell r="D1376" t="str">
            <v>A</v>
          </cell>
        </row>
        <row r="1377">
          <cell r="A1377" t="str">
            <v>SG-XLIBL180-BASE</v>
          </cell>
          <cell r="B1377" t="str">
            <v>Sun storEdge L180 base config.</v>
          </cell>
          <cell r="C1377">
            <v>99675</v>
          </cell>
          <cell r="D1377" t="str">
            <v>A</v>
          </cell>
        </row>
        <row r="1378">
          <cell r="A1378" t="str">
            <v>SG-XLIBL180-BASE2</v>
          </cell>
          <cell r="B1378" t="str">
            <v>Sun storEdge L180 Library Base</v>
          </cell>
          <cell r="C1378">
            <v>70125</v>
          </cell>
          <cell r="D1378" t="str">
            <v>A</v>
          </cell>
        </row>
        <row r="1379">
          <cell r="A1379" t="str">
            <v>SG-XLIBL700-2POWER</v>
          </cell>
          <cell r="B1379" t="str">
            <v>StorEdge L700 2nd pwr/drv twr</v>
          </cell>
          <cell r="C1379">
            <v>26850</v>
          </cell>
          <cell r="D1379" t="str">
            <v>A</v>
          </cell>
        </row>
        <row r="1380">
          <cell r="A1380" t="str">
            <v>SG-XLIBL700-BASE2</v>
          </cell>
          <cell r="B1380" t="str">
            <v>StorEdge L700 library base</v>
          </cell>
          <cell r="C1380">
            <v>162041</v>
          </cell>
          <cell r="D1380" t="str">
            <v>A</v>
          </cell>
        </row>
        <row r="1381">
          <cell r="A1381" t="str">
            <v>SG-XLIBL700-BASE3</v>
          </cell>
          <cell r="B1381" t="str">
            <v>L700 library 288 slots</v>
          </cell>
          <cell r="C1381">
            <v>125925</v>
          </cell>
          <cell r="D1381" t="str">
            <v>A</v>
          </cell>
        </row>
        <row r="1382">
          <cell r="A1382" t="str">
            <v>SG-XLIBL700-CAP</v>
          </cell>
          <cell r="B1382" t="str">
            <v>StorEdge L700 20-cartrdge cap</v>
          </cell>
          <cell r="C1382">
            <v>7500</v>
          </cell>
          <cell r="D1382" t="str">
            <v>A</v>
          </cell>
        </row>
        <row r="1383">
          <cell r="A1383" t="str">
            <v>SG-XLIBL700-DOOR</v>
          </cell>
          <cell r="B1383" t="str">
            <v>StorEdge L700 Expansion Door</v>
          </cell>
          <cell r="C1383">
            <v>19500</v>
          </cell>
          <cell r="D1383" t="str">
            <v>A</v>
          </cell>
        </row>
        <row r="1384">
          <cell r="A1384" t="str">
            <v>SG-XLIBNBU2R-L20</v>
          </cell>
          <cell r="B1384" t="str">
            <v>L20 Veritas Bundle</v>
          </cell>
          <cell r="C1384">
            <v>37350</v>
          </cell>
          <cell r="D1384" t="str">
            <v>A</v>
          </cell>
        </row>
        <row r="1385">
          <cell r="A1385" t="str">
            <v>SG-XMED4MMCL-10</v>
          </cell>
          <cell r="B1385" t="str">
            <v>4MM DDS CLEANING TAPES-10 PACK</v>
          </cell>
          <cell r="C1385">
            <v>168</v>
          </cell>
          <cell r="D1385" t="str">
            <v>H</v>
          </cell>
        </row>
        <row r="1386">
          <cell r="A1386" t="str">
            <v>SG-XMED4MMDDS210</v>
          </cell>
          <cell r="B1386" t="str">
            <v>4MM 120M DDS2 TAPES - 10 PACK</v>
          </cell>
          <cell r="C1386">
            <v>210</v>
          </cell>
          <cell r="D1386" t="str">
            <v>H</v>
          </cell>
        </row>
        <row r="1387">
          <cell r="A1387" t="str">
            <v>SG-XMED4MMDDS310</v>
          </cell>
          <cell r="B1387" t="str">
            <v>4MM 125M DDS3 TAPES - 10 PACK</v>
          </cell>
          <cell r="C1387">
            <v>336</v>
          </cell>
          <cell r="D1387" t="str">
            <v>H</v>
          </cell>
        </row>
        <row r="1388">
          <cell r="A1388" t="str">
            <v>SG-XMED4MMDDS410</v>
          </cell>
          <cell r="B1388" t="str">
            <v>4MM 150M DDS3 TAPES - 10 PACK</v>
          </cell>
          <cell r="C1388">
            <v>675</v>
          </cell>
          <cell r="D1388" t="str">
            <v>H</v>
          </cell>
        </row>
        <row r="1389">
          <cell r="A1389" t="str">
            <v>SG-XMED8MMAME-10</v>
          </cell>
          <cell r="B1389" t="str">
            <v>8MM 170M AME TAPE-PACK OF 10</v>
          </cell>
          <cell r="C1389">
            <v>1085</v>
          </cell>
          <cell r="D1389" t="str">
            <v>H</v>
          </cell>
        </row>
        <row r="1390">
          <cell r="A1390" t="str">
            <v>SG-XMED8MMAME-PK</v>
          </cell>
          <cell r="B1390" t="str">
            <v>8MM AME EXAPAK</v>
          </cell>
          <cell r="C1390">
            <v>1155</v>
          </cell>
          <cell r="D1390" t="str">
            <v>H</v>
          </cell>
        </row>
        <row r="1391">
          <cell r="A1391" t="str">
            <v>SG-XMED8MMAMEC10</v>
          </cell>
          <cell r="B1391" t="str">
            <v>8MM AME CLEANING TAPES-10 PACK</v>
          </cell>
          <cell r="C1391">
            <v>371</v>
          </cell>
          <cell r="D1391" t="str">
            <v>H</v>
          </cell>
        </row>
        <row r="1392">
          <cell r="A1392" t="str">
            <v>SG-XMED8MMXL-10</v>
          </cell>
          <cell r="B1392" t="str">
            <v>8MM 160M XL TAPES - 10 PACK</v>
          </cell>
          <cell r="C1392">
            <v>210</v>
          </cell>
          <cell r="D1392" t="str">
            <v>H</v>
          </cell>
        </row>
        <row r="1393">
          <cell r="A1393" t="str">
            <v>SG-XMED8MMXL-PK</v>
          </cell>
          <cell r="B1393" t="str">
            <v>8MM 160M EXAPACK</v>
          </cell>
          <cell r="C1393">
            <v>259</v>
          </cell>
          <cell r="D1393" t="str">
            <v>H</v>
          </cell>
        </row>
        <row r="1394">
          <cell r="A1394" t="str">
            <v>SG-XMED8MMXLCL10</v>
          </cell>
          <cell r="B1394" t="str">
            <v>8MM XL CLEANING TAPES- 10 PACK</v>
          </cell>
          <cell r="C1394">
            <v>280</v>
          </cell>
          <cell r="D1394" t="str">
            <v>H</v>
          </cell>
        </row>
        <row r="1395">
          <cell r="A1395" t="str">
            <v>SG-XMED9840-20</v>
          </cell>
          <cell r="B1395" t="str">
            <v>9840 media - package of 20</v>
          </cell>
          <cell r="C1395">
            <v>4500</v>
          </cell>
          <cell r="D1395" t="str">
            <v>H</v>
          </cell>
        </row>
        <row r="1396">
          <cell r="A1396" t="str">
            <v>SG-XMED9840-STRKIT</v>
          </cell>
          <cell r="B1396" t="str">
            <v>9840 media starter kit</v>
          </cell>
          <cell r="C1396">
            <v>16500</v>
          </cell>
          <cell r="D1396" t="str">
            <v>H</v>
          </cell>
        </row>
        <row r="1397">
          <cell r="A1397" t="str">
            <v>SG-XMED9840CL-5</v>
          </cell>
          <cell r="B1397" t="str">
            <v>9840 cleaning carts-pkg of 5</v>
          </cell>
          <cell r="C1397">
            <v>900</v>
          </cell>
          <cell r="D1397" t="str">
            <v>H</v>
          </cell>
        </row>
        <row r="1398">
          <cell r="A1398" t="str">
            <v>SG-XMEDCART-1MAG</v>
          </cell>
          <cell r="B1398" t="str">
            <v>Media magazine</v>
          </cell>
          <cell r="C1398">
            <v>225</v>
          </cell>
          <cell r="D1398" t="str">
            <v>H</v>
          </cell>
        </row>
        <row r="1399">
          <cell r="A1399" t="str">
            <v>SG-XMEDDLTCIV-10</v>
          </cell>
          <cell r="B1399" t="str">
            <v>DLT COMPACT IV TAPE, 10 PACK</v>
          </cell>
          <cell r="C1399">
            <v>1190</v>
          </cell>
          <cell r="D1399" t="str">
            <v>H</v>
          </cell>
        </row>
        <row r="1400">
          <cell r="A1400" t="str">
            <v>SG-XMEDDLTCL-10</v>
          </cell>
          <cell r="B1400" t="str">
            <v>DLT CLEANING TAPES-10 PACK</v>
          </cell>
          <cell r="C1400">
            <v>700</v>
          </cell>
          <cell r="D1400" t="str">
            <v>H</v>
          </cell>
        </row>
        <row r="1401">
          <cell r="A1401" t="str">
            <v>SG-XMONLIBSW1</v>
          </cell>
          <cell r="B1401" t="str">
            <v>Horizon Monitoring Software</v>
          </cell>
          <cell r="C1401">
            <v>0</v>
          </cell>
          <cell r="D1401" t="str">
            <v>D</v>
          </cell>
        </row>
        <row r="1402">
          <cell r="A1402" t="str">
            <v>SG-XMONLIBSWL700</v>
          </cell>
          <cell r="B1402" t="str">
            <v>L700 Horizon Monitoring Software</v>
          </cell>
          <cell r="C1402">
            <v>4423</v>
          </cell>
          <cell r="D1402" t="str">
            <v>D</v>
          </cell>
        </row>
        <row r="1403">
          <cell r="A1403" t="str">
            <v>SG-XMT1-H2D1T1</v>
          </cell>
          <cell r="B1403" t="str">
            <v>MediaTray HD2,DVD1,TP1</v>
          </cell>
          <cell r="C1403">
            <v>8700</v>
          </cell>
          <cell r="D1403" t="str">
            <v>H</v>
          </cell>
        </row>
        <row r="1404">
          <cell r="A1404" t="str">
            <v>SG-XMT1-H2T2</v>
          </cell>
          <cell r="B1404" t="str">
            <v>MediaTray HD2,TP2</v>
          </cell>
          <cell r="C1404">
            <v>10200</v>
          </cell>
          <cell r="D1404" t="str">
            <v>H</v>
          </cell>
        </row>
        <row r="1405">
          <cell r="A1405" t="str">
            <v>SG-XMT1-H4</v>
          </cell>
          <cell r="B1405" t="str">
            <v>MediaTray HD4</v>
          </cell>
          <cell r="C1405">
            <v>9000</v>
          </cell>
          <cell r="D1405" t="str">
            <v>H</v>
          </cell>
        </row>
        <row r="1406">
          <cell r="A1406" t="str">
            <v>SG-XMTST1-H2D1T1</v>
          </cell>
          <cell r="B1406" t="str">
            <v>MediaTray  SrvrTop,HD2,DVD1,TP1</v>
          </cell>
          <cell r="C1406">
            <v>8700</v>
          </cell>
          <cell r="D1406" t="str">
            <v>H</v>
          </cell>
        </row>
        <row r="1407">
          <cell r="A1407" t="str">
            <v>SG-XMTST1-H2T2</v>
          </cell>
          <cell r="B1407" t="str">
            <v>MediaTray Server Top,HD2,TP2</v>
          </cell>
          <cell r="C1407">
            <v>10200</v>
          </cell>
          <cell r="D1407" t="str">
            <v>H</v>
          </cell>
        </row>
        <row r="1408">
          <cell r="A1408" t="str">
            <v>SG-XMTST1-H4</v>
          </cell>
          <cell r="B1408" t="str">
            <v>MediaTray Server Top,HD4</v>
          </cell>
          <cell r="C1408">
            <v>9000</v>
          </cell>
          <cell r="D1408" t="str">
            <v>H</v>
          </cell>
        </row>
        <row r="1409">
          <cell r="A1409" t="str">
            <v>SG-XRACKIT-L9</v>
          </cell>
          <cell r="B1409" t="str">
            <v>L9 Autoloader Rackmount Kit</v>
          </cell>
          <cell r="C1409">
            <v>750</v>
          </cell>
          <cell r="D1409" t="str">
            <v>H</v>
          </cell>
        </row>
        <row r="1410">
          <cell r="A1410" t="str">
            <v>SG-XSW16-32P</v>
          </cell>
          <cell r="B1410" t="str">
            <v>Network FC switch-16</v>
          </cell>
          <cell r="C1410">
            <v>113000</v>
          </cell>
          <cell r="D1410" t="str">
            <v>A</v>
          </cell>
        </row>
        <row r="1411">
          <cell r="A1411" t="str">
            <v>SG-XTAP4MM-011A</v>
          </cell>
          <cell r="B1411" t="str">
            <v>TAPE 12GB 4MM DDS-3 UNIPACK</v>
          </cell>
          <cell r="C1411">
            <v>1820</v>
          </cell>
          <cell r="D1411" t="str">
            <v>H</v>
          </cell>
        </row>
        <row r="1412">
          <cell r="A1412" t="str">
            <v>SG-XTAP4MM-012A</v>
          </cell>
          <cell r="B1412" t="str">
            <v>TAPE 20GB 4MM DDS-4 UNIPACK</v>
          </cell>
          <cell r="C1412">
            <v>2625</v>
          </cell>
          <cell r="D1412" t="str">
            <v>H</v>
          </cell>
        </row>
        <row r="1413">
          <cell r="A1413" t="str">
            <v>SG-XTAP4MM-021A</v>
          </cell>
          <cell r="B1413" t="str">
            <v>TAPE 12GB 4MM DDS-3 FLEXIPK</v>
          </cell>
          <cell r="C1413">
            <v>2170</v>
          </cell>
          <cell r="D1413" t="str">
            <v>H</v>
          </cell>
        </row>
        <row r="1414">
          <cell r="A1414" t="str">
            <v>SG-XTAP4MM-031A</v>
          </cell>
          <cell r="B1414" t="str">
            <v>72GB 4MM DDS-3 AUTOLOADER</v>
          </cell>
          <cell r="C1414">
            <v>4270</v>
          </cell>
          <cell r="D1414" t="str">
            <v>H</v>
          </cell>
        </row>
        <row r="1415">
          <cell r="A1415" t="str">
            <v>SG-XTAP8MM-011A</v>
          </cell>
          <cell r="B1415" t="str">
            <v>TAPE 20GB 8MM UNIPACK</v>
          </cell>
          <cell r="C1415">
            <v>4658</v>
          </cell>
          <cell r="D1415" t="str">
            <v>H</v>
          </cell>
        </row>
        <row r="1416">
          <cell r="A1416" t="str">
            <v>SG-XTAP8MM-021A</v>
          </cell>
          <cell r="B1416" t="str">
            <v>TAPE 20GB 8MM FLEXIPACK</v>
          </cell>
          <cell r="C1416">
            <v>4995</v>
          </cell>
          <cell r="D1416" t="str">
            <v>H</v>
          </cell>
        </row>
        <row r="1417">
          <cell r="A1417" t="str">
            <v>SG-XTAP8MM-400G</v>
          </cell>
          <cell r="B1417" t="str">
            <v>STOREDGE L400 TAPE DRIVE</v>
          </cell>
          <cell r="C1417">
            <v>4860</v>
          </cell>
          <cell r="D1417" t="str">
            <v>H</v>
          </cell>
        </row>
        <row r="1418">
          <cell r="A1418" t="str">
            <v>SG-XTAPDLT-021A</v>
          </cell>
          <cell r="B1418" t="str">
            <v>TAPE 35GB DLT7000 FLEXIPACK</v>
          </cell>
          <cell r="C1418">
            <v>10640</v>
          </cell>
          <cell r="D1418" t="str">
            <v>H</v>
          </cell>
        </row>
        <row r="1419">
          <cell r="A1419" t="str">
            <v>SG-XTAPDLT-022A</v>
          </cell>
          <cell r="B1419" t="str">
            <v>TAPE 35GB DLT8000 FLEXIPACK</v>
          </cell>
          <cell r="C1419">
            <v>9225</v>
          </cell>
          <cell r="D1419" t="str">
            <v>H</v>
          </cell>
        </row>
        <row r="1420">
          <cell r="A1420" t="str">
            <v>SG-XTAPDLT1-1TB</v>
          </cell>
          <cell r="B1420" t="str">
            <v>DLT7000 TAPE DRIVE</v>
          </cell>
          <cell r="C1420">
            <v>13300</v>
          </cell>
          <cell r="D1420" t="str">
            <v>A</v>
          </cell>
        </row>
        <row r="1421">
          <cell r="A1421" t="str">
            <v>SG-XTAPDLT1-1TB-P</v>
          </cell>
          <cell r="B1421" t="str">
            <v>DLT7000 TAPE DRIVE PROMO</v>
          </cell>
          <cell r="C1421">
            <v>12113</v>
          </cell>
          <cell r="D1421" t="str">
            <v>A</v>
          </cell>
        </row>
        <row r="1422">
          <cell r="A1422" t="str">
            <v>SG-XTAPDL7-DRV</v>
          </cell>
          <cell r="B1422" t="str">
            <v>DLT7000 DRIVE OPTION</v>
          </cell>
          <cell r="C1422">
            <v>18000</v>
          </cell>
          <cell r="D1422" t="str">
            <v>A</v>
          </cell>
        </row>
        <row r="1423">
          <cell r="A1423" t="str">
            <v>SG-XTAPDL7-L20</v>
          </cell>
          <cell r="B1423" t="str">
            <v>DLT7000 Drive - L20 Library</v>
          </cell>
          <cell r="C1423">
            <v>13500</v>
          </cell>
          <cell r="D1423" t="str">
            <v>A</v>
          </cell>
        </row>
        <row r="1424">
          <cell r="A1424" t="str">
            <v>SG-XTAPDL7-L700</v>
          </cell>
          <cell r="B1424" t="str">
            <v>DLT7000 DRIVE OPTION</v>
          </cell>
          <cell r="C1424">
            <v>18000</v>
          </cell>
          <cell r="D1424" t="str">
            <v>A</v>
          </cell>
        </row>
        <row r="1425">
          <cell r="A1425" t="str">
            <v>SG-XTAPDLT8-DRV</v>
          </cell>
          <cell r="B1425" t="str">
            <v>DLT8000 DRIVE OPTION</v>
          </cell>
          <cell r="C1425">
            <v>18000</v>
          </cell>
          <cell r="D1425" t="str">
            <v>A</v>
          </cell>
        </row>
        <row r="1426">
          <cell r="A1426" t="str">
            <v>SG-XTAPDLT8-L20</v>
          </cell>
          <cell r="B1426" t="str">
            <v>DLT8000 drive-L20 series</v>
          </cell>
          <cell r="C1426">
            <v>12150</v>
          </cell>
          <cell r="D1426" t="str">
            <v>A</v>
          </cell>
        </row>
        <row r="1427">
          <cell r="A1427" t="str">
            <v>SIMS-2.0-P1</v>
          </cell>
          <cell r="B1427" t="str">
            <v>SOLSTICE INTERNT MAIL SRVR 2.0</v>
          </cell>
          <cell r="C1427">
            <v>693</v>
          </cell>
          <cell r="D1427" t="str">
            <v>B</v>
          </cell>
        </row>
        <row r="1428">
          <cell r="A1428" t="str">
            <v>SKIP-1.1G-B</v>
          </cell>
          <cell r="B1428" t="str">
            <v>SKIP 1.1 GLOBAL, CD DOC LIC</v>
          </cell>
          <cell r="C1428">
            <v>139</v>
          </cell>
          <cell r="D1428" t="str">
            <v>B</v>
          </cell>
        </row>
        <row r="1429">
          <cell r="A1429" t="str">
            <v>SKPIS-150ED999</v>
          </cell>
          <cell r="B1429" t="str">
            <v>SunScreen SKIP 1.5 Export</v>
          </cell>
          <cell r="C1429">
            <v>181</v>
          </cell>
          <cell r="D1429" t="str">
            <v>B</v>
          </cell>
        </row>
        <row r="1430">
          <cell r="A1430" t="str">
            <v>SKPIS-150ND999</v>
          </cell>
          <cell r="B1430" t="str">
            <v>SunScreen SKIP 1.5 US &amp; CANADA</v>
          </cell>
          <cell r="C1430">
            <v>209</v>
          </cell>
          <cell r="D1430" t="str">
            <v>B</v>
          </cell>
        </row>
        <row r="1431">
          <cell r="A1431" t="str">
            <v>SKPIS-151ED999</v>
          </cell>
          <cell r="B1431" t="str">
            <v>SunScreen SKIP 1.5,1,56 bit</v>
          </cell>
          <cell r="C1431">
            <v>181</v>
          </cell>
          <cell r="D1431" t="str">
            <v>B</v>
          </cell>
        </row>
        <row r="1432">
          <cell r="A1432" t="str">
            <v>SKPIS-151ND999</v>
          </cell>
          <cell r="B1432" t="str">
            <v>SunScreen SKIP 1.5 .1,128 bit</v>
          </cell>
          <cell r="C1432">
            <v>209</v>
          </cell>
          <cell r="D1432" t="str">
            <v>B</v>
          </cell>
        </row>
        <row r="1433">
          <cell r="A1433" t="str">
            <v>SKPIW-307A9999</v>
          </cell>
          <cell r="B1433" t="str">
            <v>SKIP 3.0.7, Med/Doc NT Global40</v>
          </cell>
          <cell r="C1433">
            <v>139</v>
          </cell>
          <cell r="D1433" t="str">
            <v>B</v>
          </cell>
        </row>
        <row r="1434">
          <cell r="A1434" t="str">
            <v>SKPIW-307B9999</v>
          </cell>
          <cell r="B1434" t="str">
            <v>SKIP 3.0.7, Med/Doc NT Global56</v>
          </cell>
          <cell r="C1434">
            <v>181</v>
          </cell>
          <cell r="D1434" t="str">
            <v>B</v>
          </cell>
        </row>
        <row r="1435">
          <cell r="A1435" t="str">
            <v>SKPIW-307C9999</v>
          </cell>
          <cell r="B1435" t="str">
            <v>SKIP 3.0.7, Med/Doc NT Dom-128</v>
          </cell>
          <cell r="C1435">
            <v>209</v>
          </cell>
          <cell r="D1435" t="str">
            <v>B</v>
          </cell>
        </row>
        <row r="1436">
          <cell r="A1436" t="str">
            <v>SLS9S-100-999M</v>
          </cell>
          <cell r="B1436" t="str">
            <v>PC NetLink E4X00, E5X00, E6X00</v>
          </cell>
          <cell r="C1436">
            <v>8393</v>
          </cell>
          <cell r="D1436" t="str">
            <v>B</v>
          </cell>
        </row>
        <row r="1437">
          <cell r="A1437" t="str">
            <v>SLS9S-100-99UM</v>
          </cell>
          <cell r="B1437" t="str">
            <v>Upgrade from TAS to PC Netlink</v>
          </cell>
          <cell r="C1437">
            <v>0</v>
          </cell>
          <cell r="D1437" t="str">
            <v>D</v>
          </cell>
        </row>
        <row r="1438">
          <cell r="A1438" t="str">
            <v>SLS9S-100-E9UM</v>
          </cell>
          <cell r="B1438" t="str">
            <v>PC NetLink Inst. Base 3x00</v>
          </cell>
          <cell r="C1438">
            <v>4193</v>
          </cell>
          <cell r="D1438" t="str">
            <v>B</v>
          </cell>
        </row>
        <row r="1439">
          <cell r="A1439" t="str">
            <v>SLS9S-100-S99M</v>
          </cell>
          <cell r="B1439" t="str">
            <v>PC NetLink for E10K</v>
          </cell>
          <cell r="C1439">
            <v>13993</v>
          </cell>
          <cell r="D1439" t="str">
            <v>B</v>
          </cell>
        </row>
        <row r="1440">
          <cell r="A1440" t="str">
            <v>SLS9S-100-W99M</v>
          </cell>
          <cell r="B1440" t="str">
            <v>Solaris PC NetLink New E5-3500</v>
          </cell>
          <cell r="C1440">
            <v>0</v>
          </cell>
          <cell r="D1440" t="str">
            <v>D</v>
          </cell>
        </row>
        <row r="1441">
          <cell r="A1441" t="str">
            <v>SLS9S-100-W9UM</v>
          </cell>
          <cell r="B1441" t="str">
            <v>PC NetLink Inst Base E5-E450</v>
          </cell>
          <cell r="C1441">
            <v>2093</v>
          </cell>
          <cell r="D1441" t="str">
            <v>B</v>
          </cell>
        </row>
        <row r="1442">
          <cell r="A1442" t="str">
            <v>SLS9S-120-99UM</v>
          </cell>
          <cell r="B1442" t="str">
            <v>Solaris PC NetLink Upgrade</v>
          </cell>
          <cell r="C1442">
            <v>0</v>
          </cell>
          <cell r="D1442" t="str">
            <v>D</v>
          </cell>
        </row>
        <row r="1443">
          <cell r="A1443" t="str">
            <v>SLS9S-120-W9UM</v>
          </cell>
          <cell r="B1443" t="str">
            <v>Solaris PC NetLink Installed b</v>
          </cell>
          <cell r="C1443">
            <v>0</v>
          </cell>
          <cell r="D1443" t="str">
            <v>D</v>
          </cell>
        </row>
        <row r="1444">
          <cell r="A1444" t="str">
            <v>SLS9S-120-W9YM</v>
          </cell>
          <cell r="B1444" t="str">
            <v>Solaris PC NetLink New Enterpr</v>
          </cell>
          <cell r="C1444">
            <v>0</v>
          </cell>
          <cell r="D1444" t="str">
            <v>D</v>
          </cell>
        </row>
        <row r="1445">
          <cell r="A1445" t="str">
            <v>SLSII-110-9999</v>
          </cell>
          <cell r="B1445" t="str">
            <v>PC NetLink RTU Intel 9-32 CPU</v>
          </cell>
          <cell r="C1445">
            <v>8393</v>
          </cell>
          <cell r="D1445" t="str">
            <v>B</v>
          </cell>
        </row>
        <row r="1446">
          <cell r="A1446" t="str">
            <v>SLSII-110-C999</v>
          </cell>
          <cell r="B1446" t="str">
            <v>PC NetLink RTU Intel 33+ CPU</v>
          </cell>
          <cell r="C1446">
            <v>13993</v>
          </cell>
          <cell r="D1446" t="str">
            <v>B</v>
          </cell>
        </row>
        <row r="1447">
          <cell r="A1447" t="str">
            <v>SLSII-110-I999</v>
          </cell>
          <cell r="B1447" t="str">
            <v>PC NetLink RTU SS UC Intel 1-4</v>
          </cell>
          <cell r="C1447">
            <v>2093</v>
          </cell>
          <cell r="D1447" t="str">
            <v>B</v>
          </cell>
        </row>
        <row r="1448">
          <cell r="A1448" t="str">
            <v>SLSII-110-X999</v>
          </cell>
          <cell r="B1448" t="str">
            <v>PC NetLink RTU SS UC Intel 5-8</v>
          </cell>
          <cell r="C1448">
            <v>4193</v>
          </cell>
          <cell r="D1448" t="str">
            <v>B</v>
          </cell>
        </row>
        <row r="1449">
          <cell r="A1449" t="str">
            <v>SLSIS-110-9999</v>
          </cell>
          <cell r="B1449" t="str">
            <v>PC NetLink RTU SS UC E4x00-E60</v>
          </cell>
          <cell r="C1449">
            <v>8393</v>
          </cell>
          <cell r="D1449" t="str">
            <v>B</v>
          </cell>
        </row>
        <row r="1450">
          <cell r="A1450" t="str">
            <v>SLSIS-110-E999</v>
          </cell>
          <cell r="B1450" t="str">
            <v>PC NetLink RTU SS UC E3X00</v>
          </cell>
          <cell r="C1450">
            <v>4193</v>
          </cell>
          <cell r="D1450" t="str">
            <v>B</v>
          </cell>
        </row>
        <row r="1451">
          <cell r="A1451" t="str">
            <v>SLSIS-110-S999</v>
          </cell>
          <cell r="B1451" t="str">
            <v>PC NetLink RTU SS UC E10K</v>
          </cell>
          <cell r="C1451">
            <v>13993</v>
          </cell>
          <cell r="D1451" t="str">
            <v>B</v>
          </cell>
        </row>
        <row r="1452">
          <cell r="A1452" t="str">
            <v>SLSIS-110-W999</v>
          </cell>
          <cell r="B1452" t="str">
            <v>PC NetLink RTU SS UC E5S-E450</v>
          </cell>
          <cell r="C1452">
            <v>2093</v>
          </cell>
          <cell r="D1452" t="str">
            <v>B</v>
          </cell>
        </row>
        <row r="1453">
          <cell r="A1453" t="str">
            <v>SLSIX-110-W999</v>
          </cell>
          <cell r="B1453" t="str">
            <v>PC NetLink RTU SS UC E5S-E3500</v>
          </cell>
          <cell r="C1453">
            <v>0</v>
          </cell>
          <cell r="D1453" t="str">
            <v>D</v>
          </cell>
        </row>
        <row r="1454">
          <cell r="A1454" t="str">
            <v>SLSXS-100-99U9</v>
          </cell>
          <cell r="B1454" t="str">
            <v>Upgrade SLPC/PCNL RTU only UC</v>
          </cell>
          <cell r="C1454">
            <v>0</v>
          </cell>
          <cell r="D1454" t="str">
            <v>D</v>
          </cell>
        </row>
        <row r="1455">
          <cell r="A1455" t="str">
            <v>SMC9S-101-999M</v>
          </cell>
          <cell r="B1455" t="str">
            <v>Sun StorEdge Mgmt Console</v>
          </cell>
          <cell r="C1455">
            <v>29400</v>
          </cell>
          <cell r="D1455" t="str">
            <v>B</v>
          </cell>
        </row>
        <row r="1456">
          <cell r="A1456" t="str">
            <v>SMC9S-101-9P9M</v>
          </cell>
          <cell r="B1456" t="str">
            <v>Sun StorEdge Mgmt Console</v>
          </cell>
          <cell r="C1456">
            <v>0</v>
          </cell>
          <cell r="D1456" t="str">
            <v>D</v>
          </cell>
        </row>
        <row r="1457">
          <cell r="A1457" t="str">
            <v>SNCC9-311-9999</v>
          </cell>
          <cell r="B1457" t="str">
            <v>SNC 3.1.1, 100LIC</v>
          </cell>
          <cell r="C1457">
            <v>22400</v>
          </cell>
          <cell r="D1457" t="str">
            <v>B</v>
          </cell>
        </row>
        <row r="1458">
          <cell r="A1458" t="str">
            <v>SNCC9-311-99U9</v>
          </cell>
          <cell r="B1458" t="str">
            <v>UG SNC 3.1.1, 100LIC</v>
          </cell>
          <cell r="C1458">
            <v>4060</v>
          </cell>
          <cell r="D1458" t="str">
            <v>B</v>
          </cell>
        </row>
        <row r="1459">
          <cell r="A1459" t="str">
            <v>SNCF9-311-9999</v>
          </cell>
          <cell r="B1459" t="str">
            <v>SNC 3.1.1, 500LIC</v>
          </cell>
          <cell r="C1459">
            <v>84000</v>
          </cell>
          <cell r="D1459" t="str">
            <v>B</v>
          </cell>
        </row>
        <row r="1460">
          <cell r="A1460" t="str">
            <v>SNCX9-311-99U9</v>
          </cell>
          <cell r="B1460" t="str">
            <v>UG SNC 3.1.1, 10LIC</v>
          </cell>
          <cell r="C1460">
            <v>581</v>
          </cell>
          <cell r="D1460" t="str">
            <v>B</v>
          </cell>
        </row>
        <row r="1461">
          <cell r="A1461" t="str">
            <v>SNM-2.3-D</v>
          </cell>
          <cell r="B1461" t="str">
            <v>DOMAIN MANAGER 2.3 DOCS</v>
          </cell>
          <cell r="C1461">
            <v>195</v>
          </cell>
          <cell r="D1461" t="str">
            <v>D</v>
          </cell>
        </row>
        <row r="1462">
          <cell r="A1462" t="str">
            <v>SNM-DM-2.3-P</v>
          </cell>
          <cell r="B1462" t="str">
            <v>DOMAIN MGR 2.3 SOL 2,CD DOC LI</v>
          </cell>
          <cell r="C1462">
            <v>13993</v>
          </cell>
          <cell r="D1462" t="str">
            <v>B</v>
          </cell>
        </row>
        <row r="1463">
          <cell r="A1463" t="str">
            <v>SNM-DM-2.3-PU</v>
          </cell>
          <cell r="B1463" t="str">
            <v>UG DOMAIN MGR 2.3, CD DOC LI</v>
          </cell>
          <cell r="C1463">
            <v>5593</v>
          </cell>
          <cell r="D1463" t="str">
            <v>B</v>
          </cell>
        </row>
        <row r="1464">
          <cell r="A1464" t="str">
            <v>SNM-NM-2.3-P</v>
          </cell>
          <cell r="B1464" t="str">
            <v>SUNNET MGR 2.3 SOL 2,CD DOC LI</v>
          </cell>
          <cell r="C1464">
            <v>9793</v>
          </cell>
          <cell r="D1464" t="str">
            <v>B</v>
          </cell>
        </row>
        <row r="1465">
          <cell r="A1465" t="str">
            <v>SNM-SM-2.3-P</v>
          </cell>
          <cell r="B1465" t="str">
            <v>SITE MGR. 2.3 SOL 2, CD DOC LI</v>
          </cell>
          <cell r="C1465">
            <v>2793</v>
          </cell>
          <cell r="D1465" t="str">
            <v>B</v>
          </cell>
        </row>
        <row r="1466">
          <cell r="A1466" t="str">
            <v>SNM-SM-2.3-PU</v>
          </cell>
          <cell r="B1466" t="str">
            <v>UG SITE MGR 2.3 SOL2,CD DOC LI</v>
          </cell>
          <cell r="C1466">
            <v>1113</v>
          </cell>
          <cell r="D1466" t="str">
            <v>B</v>
          </cell>
        </row>
        <row r="1467">
          <cell r="A1467" t="str">
            <v>SNV-9.1-P</v>
          </cell>
          <cell r="B1467" t="str">
            <v>SUNLINK SNA/SNM 9.1, CD DOC LI</v>
          </cell>
          <cell r="C1467">
            <v>12994</v>
          </cell>
          <cell r="D1467" t="str">
            <v>B</v>
          </cell>
        </row>
        <row r="1468">
          <cell r="A1468" t="str">
            <v>SOL-2.6-45-ED</v>
          </cell>
          <cell r="B1468" t="str">
            <v>SOLARIS 2.6 KOREAN USERDOCS</v>
          </cell>
          <cell r="C1468">
            <v>325</v>
          </cell>
          <cell r="D1468" t="str">
            <v>B</v>
          </cell>
        </row>
        <row r="1469">
          <cell r="A1469" t="str">
            <v>SOL-2.6-D</v>
          </cell>
          <cell r="B1469" t="str">
            <v>SOLARIS 2.6 US FULL DOCS</v>
          </cell>
          <cell r="C1469">
            <v>1944</v>
          </cell>
          <cell r="D1469" t="str">
            <v>B</v>
          </cell>
        </row>
        <row r="1470">
          <cell r="A1470" t="str">
            <v>SOL-2.6-ED</v>
          </cell>
          <cell r="B1470" t="str">
            <v>SOLARIS 2.6 US USERDOCS</v>
          </cell>
          <cell r="C1470">
            <v>130</v>
          </cell>
          <cell r="D1470" t="str">
            <v>B</v>
          </cell>
        </row>
        <row r="1471">
          <cell r="A1471" t="str">
            <v>SOL-BT-2X-P20-D</v>
          </cell>
          <cell r="B1471" t="str">
            <v>ENG OPENBOOT 2.X REFGUIDE 20PK</v>
          </cell>
          <cell r="C1471">
            <v>72</v>
          </cell>
          <cell r="D1471" t="str">
            <v>B</v>
          </cell>
        </row>
        <row r="1472">
          <cell r="A1472" t="str">
            <v>SOL-BT-3X-P20-D</v>
          </cell>
          <cell r="B1472" t="str">
            <v>ENG OPENBOOT 3.X REFGUIDE 20PK</v>
          </cell>
          <cell r="C1472">
            <v>72</v>
          </cell>
          <cell r="D1472" t="str">
            <v>B</v>
          </cell>
        </row>
        <row r="1473">
          <cell r="A1473" t="str">
            <v>SOL-DTWG-LU</v>
          </cell>
          <cell r="B1473" t="str">
            <v>SOL DT TO WG SVR UPGD</v>
          </cell>
          <cell r="C1473">
            <v>519</v>
          </cell>
          <cell r="D1473" t="str">
            <v>A</v>
          </cell>
        </row>
        <row r="1474">
          <cell r="A1474" t="str">
            <v>SOL-E450-D</v>
          </cell>
          <cell r="B1474" t="str">
            <v>E450 SOLARIS MEDIA KIT SUPP</v>
          </cell>
          <cell r="C1474">
            <v>0</v>
          </cell>
          <cell r="D1474" t="str">
            <v>D</v>
          </cell>
        </row>
        <row r="1475">
          <cell r="A1475" t="str">
            <v>SOL99-080-F9D9</v>
          </cell>
          <cell r="B1475" t="str">
            <v>Solaris 8 SA Docs - English</v>
          </cell>
          <cell r="C1475">
            <v>384</v>
          </cell>
          <cell r="D1475" t="str">
            <v>B</v>
          </cell>
        </row>
        <row r="1476">
          <cell r="A1476" t="str">
            <v>SOL99-080-MAD9</v>
          </cell>
          <cell r="B1476" t="str">
            <v>Solaris 8 EN Full Manual Set</v>
          </cell>
          <cell r="C1476">
            <v>1944</v>
          </cell>
          <cell r="D1476" t="str">
            <v>B</v>
          </cell>
        </row>
        <row r="1477">
          <cell r="A1477" t="str">
            <v>SOL99-080-R9DH</v>
          </cell>
          <cell r="B1477" t="str">
            <v>Solaris 8 User Docs, Korean</v>
          </cell>
          <cell r="C1477">
            <v>260</v>
          </cell>
          <cell r="D1477" t="str">
            <v>B</v>
          </cell>
        </row>
        <row r="1478">
          <cell r="A1478" t="str">
            <v>SOL99-080-T9D9</v>
          </cell>
          <cell r="B1478" t="str">
            <v>Solaris 8 Dev Docs - English</v>
          </cell>
          <cell r="C1478">
            <v>644</v>
          </cell>
          <cell r="D1478" t="str">
            <v>B</v>
          </cell>
        </row>
        <row r="1479">
          <cell r="A1479" t="str">
            <v>SOL9S-999WC9U9</v>
          </cell>
          <cell r="B1479" t="str">
            <v>SOLARIS 33-64CPU SRV LIC UPG</v>
          </cell>
          <cell r="C1479">
            <v>117000</v>
          </cell>
          <cell r="D1479" t="str">
            <v>A</v>
          </cell>
        </row>
        <row r="1480">
          <cell r="A1480" t="str">
            <v>SOL9S-999WD9U9</v>
          </cell>
          <cell r="B1480" t="str">
            <v>SOLARIS DESKTOP UPGRADE - 1RTU</v>
          </cell>
          <cell r="C1480">
            <v>319</v>
          </cell>
          <cell r="D1480" t="str">
            <v>A</v>
          </cell>
        </row>
        <row r="1481">
          <cell r="A1481" t="str">
            <v>SOL9S-999WI9U9</v>
          </cell>
          <cell r="B1481" t="str">
            <v>SOLARIS WG SERVER UPGRADE 1RTU</v>
          </cell>
          <cell r="C1481">
            <v>3192</v>
          </cell>
          <cell r="D1481" t="str">
            <v>A</v>
          </cell>
        </row>
        <row r="1482">
          <cell r="A1482" t="str">
            <v>SOL9S-999WL9U9</v>
          </cell>
          <cell r="B1482" t="str">
            <v>SOLARIS 17-32CPU SRV LIC UPG</v>
          </cell>
          <cell r="C1482">
            <v>42120</v>
          </cell>
          <cell r="D1482" t="str">
            <v>A</v>
          </cell>
        </row>
        <row r="1483">
          <cell r="A1483" t="str">
            <v>SOL9S-999WX9U9</v>
          </cell>
          <cell r="B1483" t="str">
            <v>SOLARIS 5-8CPU SRV LIC UPGRADE</v>
          </cell>
          <cell r="C1483">
            <v>4680</v>
          </cell>
          <cell r="D1483" t="str">
            <v>A</v>
          </cell>
        </row>
        <row r="1484">
          <cell r="A1484" t="str">
            <v>SOL9S-999WY9U9</v>
          </cell>
          <cell r="B1484" t="str">
            <v>SOLARIS 9-16CPU SRV LIC B232UPG</v>
          </cell>
          <cell r="C1484">
            <v>16510</v>
          </cell>
          <cell r="D1484" t="str">
            <v>A</v>
          </cell>
        </row>
        <row r="1485">
          <cell r="A1485" t="str">
            <v>SOLC8-070-D8UM</v>
          </cell>
          <cell r="B1485" t="str">
            <v>S7 OE 100 DESKTOP UPDATE</v>
          </cell>
          <cell r="C1485">
            <v>12870</v>
          </cell>
          <cell r="D1485" t="str">
            <v>A</v>
          </cell>
        </row>
        <row r="1486">
          <cell r="A1486" t="str">
            <v>SOLC9-999-D99M</v>
          </cell>
          <cell r="B1486" t="str">
            <v>SOLARIS DESKTOP 100 RTU's</v>
          </cell>
          <cell r="C1486">
            <v>12870</v>
          </cell>
          <cell r="D1486" t="str">
            <v>A</v>
          </cell>
        </row>
        <row r="1487">
          <cell r="A1487" t="str">
            <v>SOLD-2.6MAR98-45</v>
          </cell>
          <cell r="B1487" t="str">
            <v>SOL 2.6 HW3/98 KOREAN DT</v>
          </cell>
          <cell r="C1487">
            <v>350</v>
          </cell>
          <cell r="D1487" t="str">
            <v>A</v>
          </cell>
        </row>
        <row r="1488">
          <cell r="A1488" t="str">
            <v>SOLD9-070-9999</v>
          </cell>
          <cell r="B1488" t="str">
            <v>SOLARIS 7 FULL DOC SET</v>
          </cell>
          <cell r="C1488">
            <v>1944</v>
          </cell>
          <cell r="D1488" t="str">
            <v>B</v>
          </cell>
        </row>
        <row r="1489">
          <cell r="A1489" t="str">
            <v>SOLD9-070-R99H</v>
          </cell>
          <cell r="B1489" t="str">
            <v>SOLARIS 7 END USER DOC, KOREA</v>
          </cell>
          <cell r="C1489">
            <v>325</v>
          </cell>
          <cell r="D1489" t="str">
            <v>B</v>
          </cell>
        </row>
        <row r="1490">
          <cell r="A1490" t="str">
            <v>SOLDS-070-T99C</v>
          </cell>
          <cell r="B1490" t="str">
            <v>SOLARIS 7 DEVELOPER DOC JAPAN</v>
          </cell>
          <cell r="C1490">
            <v>774</v>
          </cell>
          <cell r="D1490" t="str">
            <v>B</v>
          </cell>
        </row>
        <row r="1491">
          <cell r="A1491" t="str">
            <v>SOLE-2.6-P</v>
          </cell>
          <cell r="B1491" t="str">
            <v>SOLARIS 2.6 ENCRYPTION KIT</v>
          </cell>
          <cell r="C1491">
            <v>130</v>
          </cell>
          <cell r="D1491" t="str">
            <v>B</v>
          </cell>
        </row>
        <row r="1492">
          <cell r="A1492" t="str">
            <v>SOLII-080-C9U9</v>
          </cell>
          <cell r="B1492" t="str">
            <v>S8, 33-64 CPUs RTU Upgr, Intel</v>
          </cell>
          <cell r="C1492">
            <v>195000</v>
          </cell>
          <cell r="D1492" t="str">
            <v>A</v>
          </cell>
        </row>
        <row r="1493">
          <cell r="A1493" t="str">
            <v>SOLII-080-F9U9</v>
          </cell>
          <cell r="B1493" t="str">
            <v>S8, 65-128 CPUs RTU Upgr, Intel</v>
          </cell>
          <cell r="C1493">
            <v>468000</v>
          </cell>
          <cell r="D1493" t="str">
            <v>A</v>
          </cell>
        </row>
        <row r="1494">
          <cell r="A1494" t="str">
            <v>SOLII-080-L9U9</v>
          </cell>
          <cell r="B1494" t="str">
            <v>S8, 17-32 CPUs RTU Upgr, Intel</v>
          </cell>
          <cell r="C1494">
            <v>78000</v>
          </cell>
          <cell r="D1494" t="str">
            <v>A</v>
          </cell>
        </row>
        <row r="1495">
          <cell r="A1495" t="str">
            <v>SOLII-080-Y9U9</v>
          </cell>
          <cell r="B1495" t="str">
            <v>S8, 9-16 CPUs RTU Upgr, Intel</v>
          </cell>
          <cell r="C1495">
            <v>16250</v>
          </cell>
          <cell r="D1495" t="str">
            <v>A</v>
          </cell>
        </row>
        <row r="1496">
          <cell r="A1496" t="str">
            <v>SOLIS-080-C9U9</v>
          </cell>
          <cell r="B1496" t="str">
            <v>S8, 33-64 CPUs RTU Upgr, SPARC</v>
          </cell>
          <cell r="C1496">
            <v>195000</v>
          </cell>
          <cell r="D1496" t="str">
            <v>A</v>
          </cell>
        </row>
        <row r="1497">
          <cell r="A1497" t="str">
            <v>SOLIS-080-F9U9</v>
          </cell>
          <cell r="B1497" t="str">
            <v>S8, 65-128 CPUs RTU Upgr, SPARC</v>
          </cell>
          <cell r="C1497">
            <v>468000</v>
          </cell>
          <cell r="D1497" t="str">
            <v>A</v>
          </cell>
        </row>
        <row r="1498">
          <cell r="A1498" t="str">
            <v>SOLIS-080-L9U9</v>
          </cell>
          <cell r="B1498" t="str">
            <v>S8, 17-32 CPUs RTU, SPARC</v>
          </cell>
          <cell r="C1498">
            <v>78000</v>
          </cell>
          <cell r="D1498" t="str">
            <v>A</v>
          </cell>
        </row>
        <row r="1499">
          <cell r="A1499" t="str">
            <v>SOLIS-080-Y9U9</v>
          </cell>
          <cell r="B1499" t="str">
            <v>S8, 9-16 CPUs RTU Upgr, SPARC</v>
          </cell>
          <cell r="C1499">
            <v>16250</v>
          </cell>
          <cell r="D1499" t="str">
            <v>A</v>
          </cell>
        </row>
        <row r="1500">
          <cell r="A1500" t="str">
            <v>SOLIS-92D-W9UM</v>
          </cell>
          <cell r="B1500" t="str">
            <v>SOLARIS 2YR SUBSW/UPG WGSV 4</v>
          </cell>
          <cell r="C1500">
            <v>3764</v>
          </cell>
          <cell r="D1500" t="str">
            <v>B</v>
          </cell>
        </row>
        <row r="1501">
          <cell r="A1501" t="str">
            <v>SOLL8-070-888M</v>
          </cell>
          <cell r="B1501" t="str">
            <v>solaris 7 50 user license</v>
          </cell>
          <cell r="C1501">
            <v>975</v>
          </cell>
          <cell r="D1501" t="str">
            <v>A</v>
          </cell>
        </row>
        <row r="1502">
          <cell r="A1502" t="str">
            <v>SOLL8-070-D8UM</v>
          </cell>
          <cell r="B1502" t="str">
            <v>S7 OE 50 DESKTOP UPDATE</v>
          </cell>
          <cell r="C1502">
            <v>7534</v>
          </cell>
          <cell r="D1502" t="str">
            <v>A</v>
          </cell>
        </row>
        <row r="1503">
          <cell r="A1503" t="str">
            <v>SOLL9-999-D99M</v>
          </cell>
          <cell r="B1503" t="str">
            <v>SOLARIS DESKTOP 50RTU's</v>
          </cell>
          <cell r="C1503">
            <v>7534</v>
          </cell>
          <cell r="D1503" t="str">
            <v>A</v>
          </cell>
        </row>
        <row r="1504">
          <cell r="A1504" t="str">
            <v>SOLM9-070N9999</v>
          </cell>
          <cell r="B1504" t="str">
            <v>SOLARIS 7 ENCRYPTION KIT</v>
          </cell>
          <cell r="C1504">
            <v>130</v>
          </cell>
          <cell r="D1504" t="str">
            <v>B</v>
          </cell>
        </row>
        <row r="1505">
          <cell r="A1505" t="str">
            <v>SOLMI-070WD88H</v>
          </cell>
          <cell r="B1505" t="str">
            <v>SOL 7 DT INTEL KOREAN</v>
          </cell>
          <cell r="C1505">
            <v>585</v>
          </cell>
          <cell r="D1505" t="str">
            <v>A</v>
          </cell>
        </row>
        <row r="1506">
          <cell r="A1506" t="str">
            <v>SOLMI-070WD8UH</v>
          </cell>
          <cell r="B1506" t="str">
            <v>SOL 7 DT UPG INTEL KOREAN</v>
          </cell>
          <cell r="C1506">
            <v>455</v>
          </cell>
          <cell r="D1506" t="str">
            <v>A</v>
          </cell>
        </row>
        <row r="1507">
          <cell r="A1507" t="str">
            <v>SOLMI-070WI88H</v>
          </cell>
          <cell r="B1507" t="str">
            <v>SOL 7 SVR INTEL KOREAN 1-4 CPU</v>
          </cell>
          <cell r="C1507">
            <v>904</v>
          </cell>
          <cell r="D1507" t="str">
            <v>A</v>
          </cell>
        </row>
        <row r="1508">
          <cell r="A1508" t="str">
            <v>SOLMI-070WI8UH</v>
          </cell>
          <cell r="B1508" t="str">
            <v>S7 SERVER 1-4 CPUS, INTEL</v>
          </cell>
          <cell r="C1508">
            <v>598</v>
          </cell>
          <cell r="D1508" t="str">
            <v>A</v>
          </cell>
        </row>
        <row r="1509">
          <cell r="A1509" t="str">
            <v>SOLMI-S02WD88H</v>
          </cell>
          <cell r="B1509" t="str">
            <v>2YR SLRS IN DSKTP SUB-KOREAN</v>
          </cell>
          <cell r="C1509">
            <v>319</v>
          </cell>
          <cell r="D1509" t="str">
            <v>A</v>
          </cell>
        </row>
        <row r="1510">
          <cell r="A1510" t="str">
            <v>SOLMI-S02WI88H</v>
          </cell>
          <cell r="B1510" t="str">
            <v>2YR SLRS IN SVR SUB-KOREAN</v>
          </cell>
          <cell r="C1510">
            <v>546</v>
          </cell>
          <cell r="D1510" t="str">
            <v>A</v>
          </cell>
        </row>
        <row r="1511">
          <cell r="A1511" t="str">
            <v>SOLMS-070W9999</v>
          </cell>
          <cell r="B1511" t="str">
            <v>SOLARIS 7 STD ENGLISH SVR</v>
          </cell>
          <cell r="C1511">
            <v>140</v>
          </cell>
          <cell r="D1511" t="str">
            <v>A</v>
          </cell>
        </row>
        <row r="1512">
          <cell r="A1512" t="str">
            <v>SOLMS-070W999H</v>
          </cell>
          <cell r="B1512" t="str">
            <v>SOLARIS 7 STD KOREAN SRVR</v>
          </cell>
          <cell r="C1512">
            <v>397</v>
          </cell>
          <cell r="D1512" t="str">
            <v>A</v>
          </cell>
        </row>
        <row r="1513">
          <cell r="A1513" t="str">
            <v>SOLMS-070WD99H</v>
          </cell>
          <cell r="B1513" t="str">
            <v>SOLARIS 7 STANDARD KOREAN DT</v>
          </cell>
          <cell r="C1513">
            <v>325</v>
          </cell>
          <cell r="D1513" t="str">
            <v>A</v>
          </cell>
        </row>
        <row r="1514">
          <cell r="A1514" t="str">
            <v>SOLMS-07AW999H</v>
          </cell>
          <cell r="B1514" t="str">
            <v>SOLARIS 7 10/98 KOREAN SRVR</v>
          </cell>
          <cell r="C1514">
            <v>397</v>
          </cell>
          <cell r="D1514" t="str">
            <v>A</v>
          </cell>
        </row>
        <row r="1515">
          <cell r="A1515" t="str">
            <v>SOLMS-07AWD99H</v>
          </cell>
          <cell r="B1515" t="str">
            <v>SOLARIS 7 10/98 KOREAN DT</v>
          </cell>
          <cell r="C1515">
            <v>325</v>
          </cell>
          <cell r="D1515" t="str">
            <v>A</v>
          </cell>
        </row>
        <row r="1516">
          <cell r="A1516" t="str">
            <v>SOLMS-07BW999H</v>
          </cell>
          <cell r="B1516" t="str">
            <v>Solaris 7 3/99 Korean Srvr</v>
          </cell>
          <cell r="C1516">
            <v>397</v>
          </cell>
          <cell r="D1516" t="str">
            <v>A</v>
          </cell>
        </row>
        <row r="1517">
          <cell r="A1517" t="str">
            <v>SOLMS-07BWD99H</v>
          </cell>
          <cell r="B1517" t="str">
            <v>Solaris 7 3/99 Korean DT</v>
          </cell>
          <cell r="C1517">
            <v>325</v>
          </cell>
          <cell r="D1517" t="str">
            <v>A</v>
          </cell>
        </row>
        <row r="1518">
          <cell r="A1518" t="str">
            <v>SOLMS-07CW999H</v>
          </cell>
          <cell r="B1518" t="str">
            <v>Solaris 7 5/99 Korean Srvr</v>
          </cell>
          <cell r="C1518">
            <v>397</v>
          </cell>
          <cell r="D1518" t="str">
            <v>A</v>
          </cell>
        </row>
        <row r="1519">
          <cell r="A1519" t="str">
            <v>SOLMS-07CWD99H</v>
          </cell>
          <cell r="B1519" t="str">
            <v>Solaris 7 5/99 Korean DT</v>
          </cell>
          <cell r="C1519">
            <v>325</v>
          </cell>
          <cell r="D1519" t="str">
            <v>A</v>
          </cell>
        </row>
        <row r="1520">
          <cell r="A1520" t="str">
            <v>SOLMS-07DW999H</v>
          </cell>
          <cell r="B1520" t="str">
            <v>Solaris 7 8/99 Korean Srvr</v>
          </cell>
          <cell r="C1520">
            <v>397</v>
          </cell>
          <cell r="D1520" t="str">
            <v>A</v>
          </cell>
        </row>
        <row r="1521">
          <cell r="A1521" t="str">
            <v>SOLMS-07DWD99H</v>
          </cell>
          <cell r="B1521" t="str">
            <v>Solaris 7 8/99 Korean DT</v>
          </cell>
          <cell r="C1521">
            <v>325</v>
          </cell>
          <cell r="D1521" t="str">
            <v>A</v>
          </cell>
        </row>
        <row r="1522">
          <cell r="A1522" t="str">
            <v>SOLMS-07EW999H</v>
          </cell>
          <cell r="B1522" t="str">
            <v>Solaris 7 11/99 Korean Srvr</v>
          </cell>
          <cell r="C1522">
            <v>397</v>
          </cell>
          <cell r="D1522" t="str">
            <v>A</v>
          </cell>
        </row>
        <row r="1523">
          <cell r="A1523" t="str">
            <v>SOLMS-07EWD99H</v>
          </cell>
          <cell r="B1523" t="str">
            <v>Solaris 7 11/99 Korean DT</v>
          </cell>
          <cell r="C1523">
            <v>325</v>
          </cell>
          <cell r="D1523" t="str">
            <v>A</v>
          </cell>
        </row>
        <row r="1524">
          <cell r="A1524" t="str">
            <v>SOLMS-260W999H</v>
          </cell>
          <cell r="B1524" t="str">
            <v>SOLARIS 2.6 STD KOREAN SRVR</v>
          </cell>
          <cell r="C1524">
            <v>397</v>
          </cell>
          <cell r="D1524" t="str">
            <v>A</v>
          </cell>
        </row>
        <row r="1525">
          <cell r="A1525" t="str">
            <v>SOLMS-260WD99H</v>
          </cell>
          <cell r="B1525" t="str">
            <v>SOLARIS 2.6 STANDARD KOREAN DT</v>
          </cell>
          <cell r="C1525">
            <v>325</v>
          </cell>
          <cell r="D1525" t="str">
            <v>A</v>
          </cell>
        </row>
        <row r="1526">
          <cell r="A1526" t="str">
            <v>SOLMS-26EW999H</v>
          </cell>
          <cell r="B1526" t="str">
            <v>SOLARIS 2.6 5/98 KOREAN SRVR</v>
          </cell>
          <cell r="C1526">
            <v>397</v>
          </cell>
          <cell r="D1526" t="str">
            <v>A</v>
          </cell>
        </row>
        <row r="1527">
          <cell r="A1527" t="str">
            <v>SOLMS-26EWD99H</v>
          </cell>
          <cell r="B1527" t="str">
            <v>SOLARIS 2.6 5/98 KOREAN DT</v>
          </cell>
          <cell r="C1527">
            <v>325</v>
          </cell>
          <cell r="D1527" t="str">
            <v>A</v>
          </cell>
        </row>
        <row r="1528">
          <cell r="A1528" t="str">
            <v>SOLMS-26ZW999H</v>
          </cell>
          <cell r="B1528" t="str">
            <v>SOL 2.6 BASE 08/97 KOREAN SVR</v>
          </cell>
          <cell r="C1528">
            <v>397</v>
          </cell>
          <cell r="D1528" t="str">
            <v>A</v>
          </cell>
        </row>
        <row r="1529">
          <cell r="A1529" t="str">
            <v>SOLMS-26ZWD99H</v>
          </cell>
          <cell r="B1529" t="str">
            <v>SOL 2.6 BASE 08/97 KOREAN DT</v>
          </cell>
          <cell r="C1529">
            <v>325</v>
          </cell>
          <cell r="D1529" t="str">
            <v>A</v>
          </cell>
        </row>
        <row r="1530">
          <cell r="A1530" t="str">
            <v>SOLS-2.6MAR98</v>
          </cell>
          <cell r="B1530" t="str">
            <v>SOL 2.6 HW 3/98 ENG SVR</v>
          </cell>
          <cell r="C1530">
            <v>130</v>
          </cell>
          <cell r="D1530" t="str">
            <v>A</v>
          </cell>
        </row>
        <row r="1531">
          <cell r="A1531" t="str">
            <v>SOLS-2.6MAR98-45</v>
          </cell>
          <cell r="B1531" t="str">
            <v>SOL 2.6 HW 3/98 KOREAN SVR</v>
          </cell>
          <cell r="C1531">
            <v>397</v>
          </cell>
          <cell r="D1531" t="str">
            <v>A</v>
          </cell>
        </row>
        <row r="1532">
          <cell r="A1532" t="str">
            <v>SOLS8-070-888M</v>
          </cell>
          <cell r="B1532" t="str">
            <v>solaris 7 unlmtd user license</v>
          </cell>
          <cell r="C1532">
            <v>1950</v>
          </cell>
          <cell r="D1532" t="str">
            <v>A</v>
          </cell>
        </row>
        <row r="1533">
          <cell r="A1533" t="str">
            <v>SOLSA-2.6-P</v>
          </cell>
          <cell r="B1533" t="str">
            <v>SOLARIS 2.6 US ADMINDOCS</v>
          </cell>
          <cell r="C1533">
            <v>293</v>
          </cell>
          <cell r="D1533" t="str">
            <v>A</v>
          </cell>
        </row>
        <row r="1534">
          <cell r="A1534" t="str">
            <v>SOLSI-999-99U9</v>
          </cell>
          <cell r="B1534" t="str">
            <v>intel sol unlmtd usr upg</v>
          </cell>
          <cell r="C1534">
            <v>1684</v>
          </cell>
          <cell r="D1534" t="str">
            <v>D</v>
          </cell>
        </row>
        <row r="1535">
          <cell r="A1535" t="str">
            <v>SOLSIE-1.0-D</v>
          </cell>
          <cell r="B1535" t="str">
            <v>SOLARIS SV INTRANET EXT US DOC</v>
          </cell>
          <cell r="C1535">
            <v>390</v>
          </cell>
          <cell r="D1535" t="str">
            <v>B</v>
          </cell>
        </row>
        <row r="1536">
          <cell r="A1536" t="str">
            <v>SOLSIE-1.0-LE</v>
          </cell>
          <cell r="B1536" t="str">
            <v>SOLARIS SV INTRANET EXT LE EXP</v>
          </cell>
          <cell r="C1536">
            <v>774</v>
          </cell>
          <cell r="D1536" t="str">
            <v>A</v>
          </cell>
        </row>
        <row r="1537">
          <cell r="A1537" t="str">
            <v>SOLSIE-1.0-P</v>
          </cell>
          <cell r="B1537" t="str">
            <v>SOLARIS SV INTRANET EXT US</v>
          </cell>
          <cell r="C1537">
            <v>774</v>
          </cell>
          <cell r="D1537" t="str">
            <v>A</v>
          </cell>
        </row>
        <row r="1538">
          <cell r="A1538" t="str">
            <v>SOLSUB-DH</v>
          </cell>
          <cell r="B1538" t="str">
            <v>SOLARIS 1YR. SUBS DT HIGH</v>
          </cell>
          <cell r="C1538">
            <v>693</v>
          </cell>
          <cell r="D1538" t="str">
            <v>B</v>
          </cell>
        </row>
        <row r="1539">
          <cell r="A1539" t="str">
            <v>SOLSUB-DHU</v>
          </cell>
          <cell r="B1539" t="str">
            <v>SOLARIS 2YR SUBSW/UPG, DT HIGH</v>
          </cell>
          <cell r="C1539">
            <v>1155</v>
          </cell>
          <cell r="D1539" t="str">
            <v>B</v>
          </cell>
        </row>
        <row r="1540">
          <cell r="A1540" t="str">
            <v>SOLSUB-DHU-R10</v>
          </cell>
          <cell r="B1540" t="str">
            <v>10RTU SOLARIS SUBSW/UPG, DT HG</v>
          </cell>
          <cell r="C1540">
            <v>10150</v>
          </cell>
          <cell r="D1540" t="str">
            <v>B</v>
          </cell>
        </row>
        <row r="1541">
          <cell r="A1541" t="str">
            <v>SOLSUB-DHU-R100</v>
          </cell>
          <cell r="B1541" t="str">
            <v>100RTU SOLARIS SUBSW/UPG, DT HG</v>
          </cell>
          <cell r="C1541">
            <v>64400</v>
          </cell>
          <cell r="D1541" t="str">
            <v>B</v>
          </cell>
        </row>
        <row r="1542">
          <cell r="A1542" t="str">
            <v>SOLSUB-DHU-R50</v>
          </cell>
          <cell r="B1542" t="str">
            <v>50RTU SOLARIS SUBSW/UPG, DT HG</v>
          </cell>
          <cell r="C1542">
            <v>42000</v>
          </cell>
          <cell r="D1542" t="str">
            <v>B</v>
          </cell>
        </row>
        <row r="1543">
          <cell r="A1543" t="str">
            <v>SOLSUB-DT</v>
          </cell>
          <cell r="B1543" t="str">
            <v>SOLARIS 1YR. SUBS DT LOW</v>
          </cell>
          <cell r="C1543">
            <v>511</v>
          </cell>
          <cell r="D1543" t="str">
            <v>B</v>
          </cell>
        </row>
        <row r="1544">
          <cell r="A1544" t="str">
            <v>SOLSUB-DTU</v>
          </cell>
          <cell r="B1544" t="str">
            <v>SOLARIS 2YR SUBS W/UPG, DT LOW</v>
          </cell>
          <cell r="C1544">
            <v>693</v>
          </cell>
          <cell r="D1544" t="str">
            <v>B</v>
          </cell>
        </row>
        <row r="1545">
          <cell r="A1545" t="str">
            <v>SOLSUB-DTU-R10</v>
          </cell>
          <cell r="B1545" t="str">
            <v>10RTU SOLARIS SUBSW/UPG, DT LW</v>
          </cell>
          <cell r="C1545">
            <v>3150</v>
          </cell>
          <cell r="D1545" t="str">
            <v>B</v>
          </cell>
        </row>
        <row r="1546">
          <cell r="A1546" t="str">
            <v>SOLSUB-DTU-R100</v>
          </cell>
          <cell r="B1546" t="str">
            <v>100RTU SOLARIS SUBSW/UPG, DTLW</v>
          </cell>
          <cell r="C1546">
            <v>18060</v>
          </cell>
          <cell r="D1546" t="str">
            <v>B</v>
          </cell>
        </row>
        <row r="1547">
          <cell r="A1547" t="str">
            <v>SOLSUB-DTU-R50</v>
          </cell>
          <cell r="B1547" t="str">
            <v>50RTU SOLARIS SUBSW/UPG, DT LW</v>
          </cell>
          <cell r="C1547">
            <v>12250</v>
          </cell>
          <cell r="D1547" t="str">
            <v>B</v>
          </cell>
        </row>
        <row r="1548">
          <cell r="A1548" t="str">
            <v>SOLSUB-S8U-R10</v>
          </cell>
          <cell r="B1548" t="str">
            <v>10RTU SOLARIS 8WSV SUBS W/UPGD</v>
          </cell>
          <cell r="C1548">
            <v>33530</v>
          </cell>
          <cell r="D1548" t="str">
            <v>B</v>
          </cell>
        </row>
        <row r="1549">
          <cell r="A1549" t="str">
            <v>SOLSUB-SV-16</v>
          </cell>
          <cell r="B1549" t="str">
            <v>SOLARIS 1YR SUBS, 16CPU SERVER</v>
          </cell>
          <cell r="C1549">
            <v>14280</v>
          </cell>
          <cell r="D1549" t="str">
            <v>B</v>
          </cell>
        </row>
        <row r="1550">
          <cell r="A1550" t="str">
            <v>SOLSUB-SV-32</v>
          </cell>
          <cell r="B1550" t="str">
            <v>SOLARIS 1YR SUBS, 32CPU SERVER</v>
          </cell>
          <cell r="C1550">
            <v>29260</v>
          </cell>
          <cell r="D1550" t="str">
            <v>B</v>
          </cell>
        </row>
        <row r="1551">
          <cell r="A1551" t="str">
            <v>SOLSUB-SV-4</v>
          </cell>
          <cell r="B1551" t="str">
            <v>SOLARIS 1YR SUBS, 4CPU SERVER</v>
          </cell>
          <cell r="C1551">
            <v>2303</v>
          </cell>
          <cell r="D1551" t="str">
            <v>B</v>
          </cell>
        </row>
        <row r="1552">
          <cell r="A1552" t="str">
            <v>SOLSUB-SV-8</v>
          </cell>
          <cell r="B1552" t="str">
            <v>SOLARIS 1YR SUBS, 8CPU SERVER</v>
          </cell>
          <cell r="C1552">
            <v>5593</v>
          </cell>
          <cell r="D1552" t="str">
            <v>B</v>
          </cell>
        </row>
        <row r="1553">
          <cell r="A1553" t="str">
            <v>SOLSUB-SVU-16</v>
          </cell>
          <cell r="B1553" t="str">
            <v>SOLARIS 2YR SUBSW/UPG ENTSV 16</v>
          </cell>
          <cell r="C1553">
            <v>25200</v>
          </cell>
          <cell r="D1553" t="str">
            <v>B</v>
          </cell>
        </row>
        <row r="1554">
          <cell r="A1554" t="str">
            <v>SOLSUB-SVU-8</v>
          </cell>
          <cell r="B1554" t="str">
            <v>SOLARIS 2YR SUBSW/UPG ENTSV 8</v>
          </cell>
          <cell r="C1554">
            <v>9793</v>
          </cell>
          <cell r="D1554" t="str">
            <v>B</v>
          </cell>
        </row>
        <row r="1555">
          <cell r="A1555" t="str">
            <v>SOLX8-070-888M</v>
          </cell>
          <cell r="B1555" t="str">
            <v>solaris 7 10 user license</v>
          </cell>
          <cell r="C1555">
            <v>325</v>
          </cell>
          <cell r="D1555" t="str">
            <v>A</v>
          </cell>
        </row>
        <row r="1556">
          <cell r="A1556" t="str">
            <v>SOLX8-070-D8UM</v>
          </cell>
          <cell r="B1556" t="str">
            <v>S7 10 DESKTOP UPDATE LICENSE</v>
          </cell>
          <cell r="C1556">
            <v>2210</v>
          </cell>
          <cell r="D1556" t="str">
            <v>A</v>
          </cell>
        </row>
        <row r="1557">
          <cell r="A1557" t="str">
            <v>SOLX9-999-D99M</v>
          </cell>
          <cell r="B1557" t="str">
            <v>SOLARIS DESKTOP 10RTU's</v>
          </cell>
          <cell r="C1557">
            <v>2210</v>
          </cell>
          <cell r="D1557" t="str">
            <v>A</v>
          </cell>
        </row>
        <row r="1558">
          <cell r="A1558" t="str">
            <v>SOLXS-08DB9AY9</v>
          </cell>
          <cell r="B1558" t="str">
            <v>ENGLISH MEDIA, 10 PACK</v>
          </cell>
          <cell r="C1558">
            <v>520</v>
          </cell>
          <cell r="D1558" t="str">
            <v>A</v>
          </cell>
        </row>
        <row r="1559">
          <cell r="A1559" t="str">
            <v>SOLXS-92D-W9UM</v>
          </cell>
          <cell r="B1559" t="str">
            <v>10RTU SOLARIS WGSV SUBS W/UPGD</v>
          </cell>
          <cell r="C1559">
            <v>12935</v>
          </cell>
          <cell r="D1559" t="str">
            <v>B</v>
          </cell>
        </row>
        <row r="1560">
          <cell r="A1560" t="str">
            <v>SOLY8-070-888M</v>
          </cell>
          <cell r="B1560" t="str">
            <v>solaris 7 25 user license</v>
          </cell>
          <cell r="C1560">
            <v>650</v>
          </cell>
          <cell r="D1560" t="str">
            <v>A</v>
          </cell>
        </row>
        <row r="1561">
          <cell r="A1561" t="str">
            <v>SOLZ9-080N999</v>
          </cell>
          <cell r="B1561" t="str">
            <v>Solaris 8DES</v>
          </cell>
          <cell r="C1561">
            <v>130</v>
          </cell>
          <cell r="D1561" t="str">
            <v>D</v>
          </cell>
        </row>
        <row r="1562">
          <cell r="A1562" t="str">
            <v>SOLZI-080B99YM</v>
          </cell>
          <cell r="B1562" t="str">
            <v>SW,SLRS8 media kit,INTL, ML</v>
          </cell>
          <cell r="C1562">
            <v>98</v>
          </cell>
          <cell r="D1562" t="str">
            <v>A</v>
          </cell>
        </row>
        <row r="1563">
          <cell r="A1563" t="str">
            <v>SOLZI-08AB9AYS</v>
          </cell>
          <cell r="B1563" t="str">
            <v>Sol. 8 2/00 Media, Intel</v>
          </cell>
          <cell r="C1563">
            <v>98</v>
          </cell>
          <cell r="D1563" t="str">
            <v>A</v>
          </cell>
        </row>
        <row r="1564">
          <cell r="A1564" t="str">
            <v>SOLZS-080B99YM</v>
          </cell>
          <cell r="B1564" t="str">
            <v>SW,SLRS8 media kit,SPARC, ML</v>
          </cell>
          <cell r="C1564">
            <v>98</v>
          </cell>
          <cell r="D1564" t="str">
            <v>A</v>
          </cell>
        </row>
        <row r="1565">
          <cell r="A1565" t="str">
            <v>SOLZS-080B9AYH</v>
          </cell>
          <cell r="B1565" t="str">
            <v>Solaris 8 Std Korean Media</v>
          </cell>
          <cell r="C1565">
            <v>397</v>
          </cell>
          <cell r="D1565" t="str">
            <v>A</v>
          </cell>
        </row>
        <row r="1566">
          <cell r="A1566" t="str">
            <v>SOLZS-08AB9AYS</v>
          </cell>
          <cell r="B1566" t="str">
            <v>Sol. 8 2/00  Media</v>
          </cell>
          <cell r="C1566">
            <v>98</v>
          </cell>
          <cell r="D1566" t="str">
            <v>A</v>
          </cell>
        </row>
        <row r="1567">
          <cell r="A1567" t="str">
            <v>SOLZS-08BB9AYH</v>
          </cell>
          <cell r="B1567" t="str">
            <v>Solaris 8 6/00 Korean Media</v>
          </cell>
          <cell r="C1567">
            <v>397</v>
          </cell>
          <cell r="D1567" t="str">
            <v>A</v>
          </cell>
        </row>
        <row r="1568">
          <cell r="A1568" t="str">
            <v>SOLZS-08BB9AYM</v>
          </cell>
          <cell r="B1568" t="str">
            <v>Sol. 8 6/00 English Media</v>
          </cell>
          <cell r="C1568">
            <v>130</v>
          </cell>
          <cell r="D1568" t="str">
            <v>A</v>
          </cell>
        </row>
        <row r="1569">
          <cell r="A1569" t="str">
            <v>SOLZS-08BB9AYS</v>
          </cell>
          <cell r="B1569" t="str">
            <v>Sol. 8 6/00 Media</v>
          </cell>
          <cell r="C1569">
            <v>98</v>
          </cell>
          <cell r="D1569" t="str">
            <v>A</v>
          </cell>
        </row>
        <row r="1570">
          <cell r="A1570" t="str">
            <v>SOLZS-08CB9AYH</v>
          </cell>
          <cell r="B1570" t="str">
            <v>Sol. 8 10/00 Korean Media</v>
          </cell>
          <cell r="C1570">
            <v>397</v>
          </cell>
          <cell r="D1570" t="str">
            <v>A</v>
          </cell>
        </row>
        <row r="1571">
          <cell r="A1571" t="str">
            <v>SOLZS-08DB9AY9</v>
          </cell>
          <cell r="B1571" t="str">
            <v>ENG-ONLY MEDIA &amp; INSTALL DOC</v>
          </cell>
          <cell r="C1571">
            <v>130</v>
          </cell>
          <cell r="D1571" t="str">
            <v>A</v>
          </cell>
        </row>
        <row r="1572">
          <cell r="A1572" t="str">
            <v>SOLZS-08DB9AYH</v>
          </cell>
          <cell r="B1572" t="str">
            <v>ML MEDIA &amp; KOREAN INSTALL DOC</v>
          </cell>
          <cell r="C1572">
            <v>397</v>
          </cell>
          <cell r="D1572" t="str">
            <v>A</v>
          </cell>
        </row>
        <row r="1573">
          <cell r="A1573" t="str">
            <v>SOLZS-08DB9AYS</v>
          </cell>
          <cell r="B1573" t="str">
            <v>ML MEDIA W/MIN INSTALL DOC</v>
          </cell>
          <cell r="C1573">
            <v>98</v>
          </cell>
          <cell r="D1573" t="str">
            <v>A</v>
          </cell>
        </row>
        <row r="1574">
          <cell r="A1574" t="str">
            <v>SPF-1.0G-PU</v>
          </cell>
          <cell r="B1574" t="str">
            <v>UPG SPF-100 TO SPF-200 GLBL</v>
          </cell>
          <cell r="C1574">
            <v>8400</v>
          </cell>
          <cell r="D1574" t="str">
            <v>B</v>
          </cell>
        </row>
        <row r="1575">
          <cell r="A1575" t="str">
            <v>SQA-RT-1.0-D</v>
          </cell>
          <cell r="B1575" t="str">
            <v>TMN/SNMP Q-A 1.0 RT, DOC</v>
          </cell>
          <cell r="C1575">
            <v>195</v>
          </cell>
          <cell r="D1575" t="str">
            <v>D</v>
          </cell>
        </row>
        <row r="1576">
          <cell r="A1576" t="str">
            <v>SQA-RT-1.0-S</v>
          </cell>
          <cell r="B1576" t="str">
            <v>TMN/SNMP Q-A 1.0 RT, CD LIC</v>
          </cell>
          <cell r="C1576">
            <v>7794</v>
          </cell>
          <cell r="D1576" t="str">
            <v>B</v>
          </cell>
        </row>
        <row r="1577">
          <cell r="A1577" t="str">
            <v>SQA-TK-1.0-D</v>
          </cell>
          <cell r="B1577" t="str">
            <v>TMN/SNMP Q-A 1.0 TK, DOC</v>
          </cell>
          <cell r="C1577">
            <v>195</v>
          </cell>
          <cell r="D1577" t="str">
            <v>D</v>
          </cell>
        </row>
        <row r="1578">
          <cell r="A1578" t="str">
            <v>SQA-TK-1.0-S</v>
          </cell>
          <cell r="B1578" t="str">
            <v>TMN/SNMP Q-A 1.0 TK, CD LIC</v>
          </cell>
          <cell r="C1578">
            <v>18850</v>
          </cell>
          <cell r="D1578" t="str">
            <v>B</v>
          </cell>
        </row>
        <row r="1579">
          <cell r="A1579" t="str">
            <v>SRM9S-120-9999</v>
          </cell>
          <cell r="B1579" t="str">
            <v>SRM 1.2 media kit</v>
          </cell>
          <cell r="C1579">
            <v>70</v>
          </cell>
          <cell r="D1579" t="str">
            <v>B</v>
          </cell>
        </row>
        <row r="1580">
          <cell r="A1580" t="str">
            <v>SRMIS-120-C999</v>
          </cell>
          <cell r="B1580" t="str">
            <v>SRM 1.2 : E10000 English</v>
          </cell>
          <cell r="C1580">
            <v>56000</v>
          </cell>
          <cell r="D1580" t="str">
            <v>B</v>
          </cell>
        </row>
        <row r="1581">
          <cell r="A1581" t="str">
            <v>SRMIS-120-I999</v>
          </cell>
          <cell r="B1581" t="str">
            <v>SRM 1.2 FOR WORKGROUP - ENG</v>
          </cell>
          <cell r="C1581">
            <v>5600</v>
          </cell>
          <cell r="D1581" t="str">
            <v>B</v>
          </cell>
        </row>
        <row r="1582">
          <cell r="A1582" t="str">
            <v>SRMIS-120-L999</v>
          </cell>
          <cell r="B1582" t="str">
            <v>SRM 1.2 : E6X00 English</v>
          </cell>
          <cell r="C1582">
            <v>21000</v>
          </cell>
          <cell r="D1582" t="str">
            <v>B</v>
          </cell>
        </row>
        <row r="1583">
          <cell r="A1583" t="str">
            <v>SRMIS-120-X999</v>
          </cell>
          <cell r="B1583" t="str">
            <v>SRM 1.2 for E3X00 - English</v>
          </cell>
          <cell r="C1583">
            <v>9800</v>
          </cell>
          <cell r="D1583" t="str">
            <v>B</v>
          </cell>
        </row>
        <row r="1584">
          <cell r="A1584" t="str">
            <v>SRMIS-120-Y999</v>
          </cell>
          <cell r="B1584" t="str">
            <v>SRM 1.2 : E4X00/E5X00 English</v>
          </cell>
          <cell r="C1584">
            <v>16800</v>
          </cell>
          <cell r="D1584" t="str">
            <v>B</v>
          </cell>
        </row>
        <row r="1585">
          <cell r="A1585" t="str">
            <v>SSN39-310A9999</v>
          </cell>
          <cell r="B1585" t="str">
            <v>SecNet 3.1 3-pack unl. 56 bit</v>
          </cell>
          <cell r="C1585">
            <v>48993</v>
          </cell>
          <cell r="D1585" t="str">
            <v>B</v>
          </cell>
        </row>
        <row r="1586">
          <cell r="A1586" t="str">
            <v>SSNM9-300W9999</v>
          </cell>
          <cell r="B1586" t="str">
            <v>Sec. Net CD, Docs, Lic</v>
          </cell>
          <cell r="C1586">
            <v>20993</v>
          </cell>
          <cell r="D1586" t="str">
            <v>B</v>
          </cell>
        </row>
        <row r="1587">
          <cell r="A1587" t="str">
            <v>SSNM9-300W99T9</v>
          </cell>
          <cell r="B1587" t="str">
            <v>Sec. Net W/G UNL N CD, Docs, Lic</v>
          </cell>
          <cell r="C1587">
            <v>14000</v>
          </cell>
          <cell r="D1587" t="str">
            <v>B</v>
          </cell>
        </row>
        <row r="1588">
          <cell r="A1588" t="str">
            <v>SSNM9-300WW999</v>
          </cell>
          <cell r="B1588" t="str">
            <v>SS Sec. Net W/G CD, Docs, Lic</v>
          </cell>
          <cell r="C1588">
            <v>6293</v>
          </cell>
          <cell r="D1588" t="str">
            <v>B</v>
          </cell>
        </row>
        <row r="1589">
          <cell r="A1589" t="str">
            <v>SSNM9-310W9999</v>
          </cell>
          <cell r="B1589" t="str">
            <v>Sec. Net 3.1 unl CD, Docs, Lic</v>
          </cell>
          <cell r="C1589">
            <v>20993</v>
          </cell>
          <cell r="D1589" t="str">
            <v>B</v>
          </cell>
        </row>
        <row r="1590">
          <cell r="A1590" t="str">
            <v>SSNM9-310W99C9</v>
          </cell>
          <cell r="B1590" t="str">
            <v>Sec. Net 3.1 Comp upgrade</v>
          </cell>
          <cell r="C1590">
            <v>6293</v>
          </cell>
          <cell r="D1590" t="str">
            <v>B</v>
          </cell>
        </row>
        <row r="1591">
          <cell r="A1591" t="str">
            <v>SSNM9-310W99T9</v>
          </cell>
          <cell r="B1591" t="str">
            <v>Sec. Net 3.1 W/G UNL N CD, Docs, Li</v>
          </cell>
          <cell r="C1591">
            <v>14000</v>
          </cell>
          <cell r="D1591" t="str">
            <v>B</v>
          </cell>
        </row>
        <row r="1592">
          <cell r="A1592" t="str">
            <v>SSNM9-310W99U9</v>
          </cell>
          <cell r="B1592" t="str">
            <v>Sec. Net 3.1 Upg from EFS WG P</v>
          </cell>
          <cell r="C1592">
            <v>10493</v>
          </cell>
          <cell r="D1592" t="str">
            <v>B</v>
          </cell>
        </row>
        <row r="1593">
          <cell r="A1593" t="str">
            <v>SSNM9-310W9D99</v>
          </cell>
          <cell r="B1593" t="str">
            <v>Sec. Net 3.1 CD, Docs, 30da lic</v>
          </cell>
          <cell r="C1593">
            <v>280</v>
          </cell>
          <cell r="D1593" t="str">
            <v>B</v>
          </cell>
        </row>
        <row r="1594">
          <cell r="A1594" t="str">
            <v>SSNM9-310WW999</v>
          </cell>
          <cell r="B1594" t="str">
            <v>SecureNet 3.1 W/G CD, Docs, Li</v>
          </cell>
          <cell r="C1594">
            <v>6293</v>
          </cell>
          <cell r="D1594" t="str">
            <v>B</v>
          </cell>
        </row>
        <row r="1595">
          <cell r="A1595" t="str">
            <v>SSNM9-310WW9U9</v>
          </cell>
          <cell r="B1595" t="str">
            <v>SecureNet 3.1 Upg EFS/SPF to W/G</v>
          </cell>
          <cell r="C1595">
            <v>3143</v>
          </cell>
          <cell r="D1595" t="str">
            <v>B</v>
          </cell>
        </row>
        <row r="1596">
          <cell r="A1596" t="str">
            <v>SSNS9-310W9999</v>
          </cell>
          <cell r="B1596" t="str">
            <v>Sec. Net 3.1 CD, Docs, Site Li</v>
          </cell>
          <cell r="C1596">
            <v>700000</v>
          </cell>
          <cell r="D1596" t="str">
            <v>B</v>
          </cell>
        </row>
        <row r="1597">
          <cell r="A1597" t="str">
            <v>SSNX9-310W9999</v>
          </cell>
          <cell r="B1597" t="str">
            <v>SecNet 3.1 CD, Docs, 10 SvrLic</v>
          </cell>
          <cell r="C1597">
            <v>140000</v>
          </cell>
          <cell r="D1597" t="str">
            <v>B</v>
          </cell>
        </row>
        <row r="1598">
          <cell r="A1598" t="str">
            <v>SSP9S-320-SAB9</v>
          </cell>
          <cell r="B1598" t="str">
            <v>E10000 SSP SW 3.2, Web Release</v>
          </cell>
          <cell r="C1598">
            <v>0</v>
          </cell>
          <cell r="D1598" t="str">
            <v>D</v>
          </cell>
        </row>
        <row r="1599">
          <cell r="A1599" t="str">
            <v>SSP9S-320-SAM9</v>
          </cell>
          <cell r="B1599" t="str">
            <v>E10000 SSP SW 3.2, CD Release</v>
          </cell>
          <cell r="C1599">
            <v>0</v>
          </cell>
          <cell r="D1599" t="str">
            <v>D</v>
          </cell>
        </row>
        <row r="1600">
          <cell r="A1600" t="str">
            <v>SSP9S-330-SAB9</v>
          </cell>
          <cell r="B1600" t="str">
            <v>E10000 SSP SW 3.3, Web Release</v>
          </cell>
          <cell r="C1600">
            <v>0</v>
          </cell>
          <cell r="D1600" t="str">
            <v>D</v>
          </cell>
        </row>
        <row r="1601">
          <cell r="A1601" t="str">
            <v>SSP9S-330-SAM9</v>
          </cell>
          <cell r="B1601" t="str">
            <v>E10000 SSP SW 3.3, CD Release</v>
          </cell>
          <cell r="C1601">
            <v>0</v>
          </cell>
          <cell r="D1601" t="str">
            <v>D</v>
          </cell>
        </row>
        <row r="1602">
          <cell r="A1602" t="str">
            <v>SSP9S-340-SAB9</v>
          </cell>
          <cell r="B1602" t="str">
            <v>E10000 SSP SW 3.4, Web Release</v>
          </cell>
          <cell r="C1602">
            <v>0</v>
          </cell>
          <cell r="D1602" t="str">
            <v>D</v>
          </cell>
        </row>
        <row r="1603">
          <cell r="A1603" t="str">
            <v>STMM9-400-9999</v>
          </cell>
          <cell r="B1603" t="str">
            <v>STMN  4.0PRODUCT SET CD ONLY</v>
          </cell>
          <cell r="C1603">
            <v>130</v>
          </cell>
          <cell r="D1603" t="str">
            <v>D</v>
          </cell>
        </row>
        <row r="1604">
          <cell r="A1604" t="str">
            <v>STMN-1.0-D</v>
          </cell>
          <cell r="B1604" t="str">
            <v>SOLSTICE TMN AGENT 1.0 DOCS</v>
          </cell>
          <cell r="C1604">
            <v>195</v>
          </cell>
          <cell r="D1604" t="str">
            <v>D</v>
          </cell>
        </row>
        <row r="1605">
          <cell r="A1605" t="str">
            <v>STMN-1.0-P</v>
          </cell>
          <cell r="B1605" t="str">
            <v>SOLS. TMN AGENT 1.0, CD DOC LI</v>
          </cell>
          <cell r="C1605">
            <v>36335</v>
          </cell>
          <cell r="D1605" t="str">
            <v>B</v>
          </cell>
        </row>
        <row r="1606">
          <cell r="A1606" t="str">
            <v>STMN-PSET-CD</v>
          </cell>
          <cell r="B1606" t="str">
            <v>TMN PRODUCT SET CD ONLY</v>
          </cell>
          <cell r="C1606">
            <v>130</v>
          </cell>
          <cell r="D1606" t="str">
            <v>D</v>
          </cell>
        </row>
        <row r="1607">
          <cell r="A1607" t="str">
            <v>STVM9-130-9999</v>
          </cell>
          <cell r="B1607" t="str">
            <v>ShowMe TV 1.3, CD LI</v>
          </cell>
          <cell r="C1607">
            <v>35</v>
          </cell>
          <cell r="D1607" t="str">
            <v>B</v>
          </cell>
        </row>
        <row r="1608">
          <cell r="A1608" t="str">
            <v>SWITCH-1.0-B</v>
          </cell>
          <cell r="B1608" t="str">
            <v>SUNSWITCH MANAGER SOFTWARE</v>
          </cell>
          <cell r="C1608">
            <v>0</v>
          </cell>
          <cell r="D1608" t="str">
            <v>D</v>
          </cell>
        </row>
        <row r="1609">
          <cell r="A1609" t="str">
            <v>SWT-1.0.3-D</v>
          </cell>
          <cell r="B1609" t="str">
            <v>SPARCWORKS/TW 1.0.3 DOCS</v>
          </cell>
          <cell r="C1609">
            <v>195</v>
          </cell>
          <cell r="D1609" t="str">
            <v>B</v>
          </cell>
        </row>
        <row r="1610">
          <cell r="A1610" t="str">
            <v>SYMC9-211-D999</v>
          </cell>
          <cell r="B1610" t="str">
            <v>Sun MC 2.1.1 for 100 dsktp pack</v>
          </cell>
          <cell r="C1610">
            <v>12600</v>
          </cell>
          <cell r="D1610" t="str">
            <v>B</v>
          </cell>
        </row>
        <row r="1611">
          <cell r="A1611" t="str">
            <v>SYMC9-211-E999</v>
          </cell>
          <cell r="B1611" t="str">
            <v>Sun MC 2.1.1 for 100 Servers</v>
          </cell>
          <cell r="C1611">
            <v>70000</v>
          </cell>
          <cell r="D1611" t="str">
            <v>B</v>
          </cell>
        </row>
        <row r="1612">
          <cell r="A1612" t="str">
            <v>SYME9-211-D999</v>
          </cell>
          <cell r="B1612" t="str">
            <v>Sun MC 2.1.1 for 250 dsktp pack</v>
          </cell>
          <cell r="C1612">
            <v>28000</v>
          </cell>
          <cell r="D1612" t="str">
            <v>B</v>
          </cell>
        </row>
        <row r="1613">
          <cell r="A1613" t="str">
            <v>SYMI9-211-E999</v>
          </cell>
          <cell r="B1613" t="str">
            <v>SunMC 2.1.1 2-Server Prod Env</v>
          </cell>
          <cell r="C1613">
            <v>3500</v>
          </cell>
          <cell r="D1613" t="str">
            <v>B</v>
          </cell>
        </row>
        <row r="1614">
          <cell r="A1614" t="str">
            <v>SYMI9-211-T999</v>
          </cell>
          <cell r="B1614" t="str">
            <v>SunMC 2.1.1 1-User Dev Env</v>
          </cell>
          <cell r="C1614">
            <v>17500</v>
          </cell>
          <cell r="D1614" t="str">
            <v>B</v>
          </cell>
        </row>
        <row r="1615">
          <cell r="A1615" t="str">
            <v>SYMI9-300-T99S</v>
          </cell>
          <cell r="B1615" t="str">
            <v>SUNMC 3.0 DEVELOPER ENV. 1 NODE</v>
          </cell>
          <cell r="C1615">
            <v>17500</v>
          </cell>
          <cell r="D1615" t="str">
            <v>B</v>
          </cell>
        </row>
        <row r="1616">
          <cell r="A1616" t="str">
            <v>SYMM9-201-999M</v>
          </cell>
          <cell r="B1616" t="str">
            <v>SyMON 2.0.1 Media Kit</v>
          </cell>
          <cell r="C1616">
            <v>70</v>
          </cell>
          <cell r="D1616" t="str">
            <v>B</v>
          </cell>
        </row>
        <row r="1617">
          <cell r="A1617" t="str">
            <v>SYMM9-210-999M</v>
          </cell>
          <cell r="B1617" t="str">
            <v>Sun MC 2.1 Media Kit</v>
          </cell>
          <cell r="C1617">
            <v>70</v>
          </cell>
          <cell r="D1617" t="str">
            <v>B</v>
          </cell>
        </row>
        <row r="1618">
          <cell r="A1618" t="str">
            <v>SYMM9-211-999M</v>
          </cell>
          <cell r="B1618" t="str">
            <v>Sun MC 2.1.1 Media Kit</v>
          </cell>
          <cell r="C1618">
            <v>70</v>
          </cell>
          <cell r="D1618" t="str">
            <v>B</v>
          </cell>
        </row>
        <row r="1619">
          <cell r="A1619" t="str">
            <v>SYMS9-300-999S</v>
          </cell>
          <cell r="B1619" t="str">
            <v>SUNMC 3.0 BASIC PACK</v>
          </cell>
          <cell r="C1619">
            <v>0</v>
          </cell>
          <cell r="D1619" t="str">
            <v>D</v>
          </cell>
        </row>
        <row r="1620">
          <cell r="A1620" t="str">
            <v>SYMV9-211-T999</v>
          </cell>
          <cell r="B1620" t="str">
            <v>SunMC 2.1.1 Five-User Dev Env</v>
          </cell>
          <cell r="C1620">
            <v>70000</v>
          </cell>
          <cell r="D1620" t="str">
            <v>B</v>
          </cell>
        </row>
        <row r="1621">
          <cell r="A1621" t="str">
            <v>SYMV9-300-T99S</v>
          </cell>
          <cell r="B1621" t="str">
            <v>SUNMC 3.0 DEVELOPER ENV. 5 NODE</v>
          </cell>
          <cell r="C1621">
            <v>70000</v>
          </cell>
          <cell r="D1621" t="str">
            <v>B</v>
          </cell>
        </row>
        <row r="1622">
          <cell r="A1622" t="str">
            <v>SYMX9-211-D999</v>
          </cell>
          <cell r="B1622" t="str">
            <v>Sun MC 2.1.1 for 10 dsktp pack</v>
          </cell>
          <cell r="C1622">
            <v>1400</v>
          </cell>
          <cell r="D1622" t="str">
            <v>B</v>
          </cell>
        </row>
        <row r="1623">
          <cell r="A1623" t="str">
            <v>SYMX9-211-E999</v>
          </cell>
          <cell r="B1623" t="str">
            <v>Sun MC 2.1.1 for 10 Servers</v>
          </cell>
          <cell r="C1623">
            <v>14000</v>
          </cell>
          <cell r="D1623" t="str">
            <v>B</v>
          </cell>
        </row>
        <row r="1624">
          <cell r="A1624" t="str">
            <v>SYMY9-211-E999</v>
          </cell>
          <cell r="B1624" t="str">
            <v>Sun MC 2.1.1 for 25 Servers</v>
          </cell>
          <cell r="C1624">
            <v>26250</v>
          </cell>
          <cell r="D1624" t="str">
            <v>B</v>
          </cell>
        </row>
        <row r="1625">
          <cell r="A1625" t="str">
            <v>T3ES-RR-22-1321GR4</v>
          </cell>
          <cell r="B1625" t="str">
            <v>T3ES E5500, E6500 2×9×73G</v>
          </cell>
          <cell r="C1625">
            <v>301780</v>
          </cell>
          <cell r="D1625" t="str">
            <v>A</v>
          </cell>
        </row>
        <row r="1626">
          <cell r="A1626" t="str">
            <v>T3WG-RR-11-660GR4</v>
          </cell>
          <cell r="B1626" t="str">
            <v>T3WG E5500, E6500 1×9×73G</v>
          </cell>
          <cell r="C1626">
            <v>119000</v>
          </cell>
          <cell r="D1626" t="str">
            <v>A</v>
          </cell>
        </row>
        <row r="1627">
          <cell r="A1627" t="str">
            <v>TAGD9-200-9999</v>
          </cell>
          <cell r="B1627" t="str">
            <v>TMN AGENT 2.0, DOC</v>
          </cell>
          <cell r="C1627">
            <v>195</v>
          </cell>
          <cell r="D1627" t="str">
            <v>D</v>
          </cell>
        </row>
        <row r="1628">
          <cell r="A1628" t="str">
            <v>TAGII-200-R999</v>
          </cell>
          <cell r="B1628" t="str">
            <v>TMN AGENT 2.0 INTEL RT, LIC</v>
          </cell>
          <cell r="C1628">
            <v>0</v>
          </cell>
          <cell r="D1628" t="str">
            <v>D</v>
          </cell>
        </row>
        <row r="1629">
          <cell r="A1629" t="str">
            <v>TAGIN-200-R999</v>
          </cell>
          <cell r="B1629" t="str">
            <v>TMN AGENT 2.0 NT RT, LIC</v>
          </cell>
          <cell r="C1629">
            <v>0</v>
          </cell>
          <cell r="D1629" t="str">
            <v>D</v>
          </cell>
        </row>
        <row r="1630">
          <cell r="A1630" t="str">
            <v>TAGIS-200-R999</v>
          </cell>
          <cell r="B1630" t="str">
            <v>TMN AGENT 2.0 SPARC RT  1 LIC</v>
          </cell>
          <cell r="C1630">
            <v>0</v>
          </cell>
          <cell r="D1630" t="str">
            <v>D</v>
          </cell>
        </row>
        <row r="1631">
          <cell r="A1631" t="str">
            <v>TAGIS-200-T999</v>
          </cell>
          <cell r="B1631" t="str">
            <v>TMN AGENT 2.0, LIC</v>
          </cell>
          <cell r="C1631">
            <v>54593</v>
          </cell>
          <cell r="D1631" t="str">
            <v>B</v>
          </cell>
        </row>
        <row r="1632">
          <cell r="A1632" t="str">
            <v>TAGIS-200-T9U9</v>
          </cell>
          <cell r="B1632" t="str">
            <v>UG TMN AGENT 2.0, LIC</v>
          </cell>
          <cell r="C1632">
            <v>20280</v>
          </cell>
          <cell r="D1632" t="str">
            <v>D</v>
          </cell>
        </row>
        <row r="1633">
          <cell r="A1633" t="str">
            <v>TAGVS-200-T999</v>
          </cell>
          <cell r="B1633" t="str">
            <v>TMN AGENT 2.0, 5 LIC</v>
          </cell>
          <cell r="C1633">
            <v>246085</v>
          </cell>
          <cell r="D1633" t="str">
            <v>B</v>
          </cell>
        </row>
        <row r="1634">
          <cell r="A1634" t="str">
            <v>TAGVS-200-T9U9</v>
          </cell>
          <cell r="B1634" t="str">
            <v>UG TMN AGENT 2.0, 5 LIC</v>
          </cell>
          <cell r="C1634">
            <v>91403</v>
          </cell>
          <cell r="D1634" t="str">
            <v>D</v>
          </cell>
        </row>
        <row r="1635">
          <cell r="A1635" t="str">
            <v>TASD9-100-9999</v>
          </cell>
          <cell r="B1635" t="str">
            <v>TMN/SNMP Q-A 1.0 DOCS ONLY</v>
          </cell>
          <cell r="C1635">
            <v>195</v>
          </cell>
          <cell r="D1635" t="str">
            <v>D</v>
          </cell>
        </row>
        <row r="1636">
          <cell r="A1636" t="str">
            <v>TASF9-200-E999</v>
          </cell>
          <cell r="B1636" t="str">
            <v>SUNLINK PC(TAS 5.2) 500 ENT PK</v>
          </cell>
          <cell r="C1636">
            <v>39199</v>
          </cell>
          <cell r="D1636" t="str">
            <v>B</v>
          </cell>
        </row>
        <row r="1637">
          <cell r="A1637" t="str">
            <v>TASIS-100-R999</v>
          </cell>
          <cell r="B1637" t="str">
            <v>TMN/SNMP Q-A 1.0 1 LIC ONLY</v>
          </cell>
          <cell r="C1637">
            <v>8393</v>
          </cell>
          <cell r="D1637" t="str">
            <v>B</v>
          </cell>
        </row>
        <row r="1638">
          <cell r="A1638" t="str">
            <v>TASIS-100-T999</v>
          </cell>
          <cell r="B1638" t="str">
            <v>TMN/SNMP Q-A 1.0 1 TK, 1 LIC</v>
          </cell>
          <cell r="C1638">
            <v>20300</v>
          </cell>
          <cell r="D1638" t="str">
            <v>B</v>
          </cell>
        </row>
        <row r="1639">
          <cell r="A1639" t="str">
            <v>TATD9-110-9999</v>
          </cell>
          <cell r="B1639" t="str">
            <v>TMN AGENT TESTER 1.1 DOC SET</v>
          </cell>
          <cell r="C1639">
            <v>195</v>
          </cell>
          <cell r="D1639" t="str">
            <v>D</v>
          </cell>
        </row>
        <row r="1640">
          <cell r="A1640" t="str">
            <v>TATIS-110-9999</v>
          </cell>
          <cell r="B1640" t="str">
            <v>TMN AGENT TESTER 1.1, LIC</v>
          </cell>
          <cell r="C1640">
            <v>20300</v>
          </cell>
          <cell r="D1640" t="str">
            <v>B</v>
          </cell>
        </row>
        <row r="1641">
          <cell r="A1641" t="str">
            <v>TATIS-110-99U9</v>
          </cell>
          <cell r="B1641" t="str">
            <v>UG TMN AGENT TESTER 1.1, LIC</v>
          </cell>
          <cell r="C1641">
            <v>7540</v>
          </cell>
          <cell r="D1641" t="str">
            <v>D</v>
          </cell>
        </row>
        <row r="1642">
          <cell r="A1642" t="str">
            <v>TMN-KIT-2.0-D</v>
          </cell>
          <cell r="B1642" t="str">
            <v>TMN AGENT 2.0, DOC</v>
          </cell>
          <cell r="C1642">
            <v>195</v>
          </cell>
          <cell r="D1642" t="str">
            <v>D</v>
          </cell>
        </row>
        <row r="1643">
          <cell r="A1643" t="str">
            <v>TMN-KIT-2.0-S</v>
          </cell>
          <cell r="B1643" t="str">
            <v>TMN AGENT 2.0, CD LIC</v>
          </cell>
          <cell r="C1643">
            <v>50694</v>
          </cell>
          <cell r="D1643" t="str">
            <v>B</v>
          </cell>
        </row>
        <row r="1644">
          <cell r="A1644" t="str">
            <v>TMN-KIT-2.0-S5</v>
          </cell>
          <cell r="B1644" t="str">
            <v>TMN AGENT 2.0, CD 5LIC</v>
          </cell>
          <cell r="C1644">
            <v>228508</v>
          </cell>
          <cell r="D1644" t="str">
            <v>B</v>
          </cell>
        </row>
        <row r="1645">
          <cell r="A1645" t="str">
            <v>TMN-KIT-2.0-S5U</v>
          </cell>
          <cell r="B1645" t="str">
            <v>UG TMN AGENT 2.0, CD 5LIC</v>
          </cell>
          <cell r="C1645">
            <v>91403</v>
          </cell>
          <cell r="D1645" t="str">
            <v>B</v>
          </cell>
        </row>
        <row r="1646">
          <cell r="A1646" t="str">
            <v>TMN-KIT-2.0-SU</v>
          </cell>
          <cell r="B1646" t="str">
            <v>UG TMN AGENT 2.0, CD LIC</v>
          </cell>
          <cell r="C1646">
            <v>20280</v>
          </cell>
          <cell r="D1646" t="str">
            <v>B</v>
          </cell>
        </row>
        <row r="1647">
          <cell r="A1647" t="str">
            <v>TMSD9-110-9999</v>
          </cell>
          <cell r="B1647" t="str">
            <v>TMN SCRIPT  1.1 DOC ONLY</v>
          </cell>
          <cell r="C1647">
            <v>195</v>
          </cell>
          <cell r="D1647" t="str">
            <v>D</v>
          </cell>
        </row>
        <row r="1648">
          <cell r="A1648" t="str">
            <v>TMSII-110-R999</v>
          </cell>
          <cell r="B1648" t="str">
            <v>TMN SCRIPT 1.1 INTEL RT, LIC</v>
          </cell>
          <cell r="C1648">
            <v>2793</v>
          </cell>
          <cell r="D1648" t="str">
            <v>B</v>
          </cell>
        </row>
        <row r="1649">
          <cell r="A1649" t="str">
            <v>TMSII-110-R9U9</v>
          </cell>
          <cell r="B1649" t="str">
            <v>TMN SCRIPT  1.1 INTEL RT UPG</v>
          </cell>
          <cell r="C1649">
            <v>1037</v>
          </cell>
          <cell r="D1649" t="str">
            <v>D</v>
          </cell>
        </row>
        <row r="1650">
          <cell r="A1650" t="str">
            <v>TMSIN-110-R999</v>
          </cell>
          <cell r="B1650" t="str">
            <v>TMN SCRIPT 1.1 NT RT, LIC</v>
          </cell>
          <cell r="C1650">
            <v>2793</v>
          </cell>
          <cell r="D1650" t="str">
            <v>B</v>
          </cell>
        </row>
        <row r="1651">
          <cell r="A1651" t="str">
            <v>TMSIS-110-R999</v>
          </cell>
          <cell r="B1651" t="str">
            <v>TMN SCRIPT  1.1 SPARC RT, LIC</v>
          </cell>
          <cell r="C1651">
            <v>2793</v>
          </cell>
          <cell r="D1651" t="str">
            <v>B</v>
          </cell>
        </row>
        <row r="1652">
          <cell r="A1652" t="str">
            <v>TMSIS-110-R9U9</v>
          </cell>
          <cell r="B1652" t="str">
            <v>UG TMN SCRIPT 1.1 SPARC RT</v>
          </cell>
          <cell r="C1652">
            <v>1037</v>
          </cell>
          <cell r="D1652" t="str">
            <v>D</v>
          </cell>
        </row>
        <row r="1653">
          <cell r="A1653" t="str">
            <v>TMSIS-110-T999</v>
          </cell>
          <cell r="B1653" t="str">
            <v>TMN SCRIPT TOOLKIT 1.1, LIC</v>
          </cell>
          <cell r="C1653">
            <v>20993</v>
          </cell>
          <cell r="D1653" t="str">
            <v>B</v>
          </cell>
        </row>
        <row r="1654">
          <cell r="A1654" t="str">
            <v>TMSIS-110-T9U9</v>
          </cell>
          <cell r="B1654" t="str">
            <v>UG TMN SCRIPT 1.1 TOOLKIT</v>
          </cell>
          <cell r="C1654">
            <v>7797</v>
          </cell>
          <cell r="D1654" t="str">
            <v>D</v>
          </cell>
        </row>
        <row r="1655">
          <cell r="A1655" t="str">
            <v>TRKIS-121-99N9</v>
          </cell>
          <cell r="B1655" t="str">
            <v>Sun Trunking Software v. 1.2.1</v>
          </cell>
          <cell r="C1655">
            <v>1393</v>
          </cell>
          <cell r="D1655" t="str">
            <v>A</v>
          </cell>
        </row>
        <row r="1656">
          <cell r="A1656" t="str">
            <v>TS2BS-251-D999</v>
          </cell>
          <cell r="B1656" t="str">
            <v>TRUSTED SOLARIS 2.5.1 DESKTOP</v>
          </cell>
          <cell r="C1656">
            <v>3374</v>
          </cell>
          <cell r="D1656" t="str">
            <v>A</v>
          </cell>
        </row>
        <row r="1657">
          <cell r="A1657" t="str">
            <v>TS2BS-251-D9U9</v>
          </cell>
          <cell r="B1657" t="str">
            <v>TRUSTED SOLARIS 2.5.1 DSKTP UPG</v>
          </cell>
          <cell r="C1657">
            <v>1684</v>
          </cell>
          <cell r="D1657" t="str">
            <v>B</v>
          </cell>
        </row>
        <row r="1658">
          <cell r="A1658" t="str">
            <v>TS2BS-251-E999</v>
          </cell>
          <cell r="B1658" t="str">
            <v>TRUSTED SOLARIS 2.5.1 SERVER</v>
          </cell>
          <cell r="C1658">
            <v>15594</v>
          </cell>
          <cell r="D1658" t="str">
            <v>A</v>
          </cell>
        </row>
        <row r="1659">
          <cell r="A1659" t="str">
            <v>TS2BS-251-E9U9</v>
          </cell>
          <cell r="B1659" t="str">
            <v>TRUSTED SOLARIS 2.5.1 SRVR UPG</v>
          </cell>
          <cell r="C1659">
            <v>7794</v>
          </cell>
          <cell r="D1659" t="str">
            <v>B</v>
          </cell>
        </row>
        <row r="1660">
          <cell r="A1660" t="str">
            <v>TS2DS-251-9999</v>
          </cell>
          <cell r="B1660" t="str">
            <v>TRUSTED SOLARIS 2.5.1 MANUALS</v>
          </cell>
          <cell r="C1660">
            <v>1944</v>
          </cell>
          <cell r="D1660" t="str">
            <v>D</v>
          </cell>
        </row>
        <row r="1661">
          <cell r="A1661" t="str">
            <v>TS72I-007-99YH</v>
          </cell>
          <cell r="B1661" t="str">
            <v>Korean Intel Trusted Solaris 7</v>
          </cell>
          <cell r="C1661">
            <v>1294</v>
          </cell>
          <cell r="D1661" t="str">
            <v>A</v>
          </cell>
        </row>
        <row r="1662">
          <cell r="A1662" t="str">
            <v>TS72S-007-99YH</v>
          </cell>
          <cell r="B1662" t="str">
            <v>Korean Trusted Solaris 7 Kit</v>
          </cell>
          <cell r="C1662">
            <v>1294</v>
          </cell>
          <cell r="D1662" t="str">
            <v>A</v>
          </cell>
        </row>
        <row r="1663">
          <cell r="A1663" t="str">
            <v>TS799-007-99D9</v>
          </cell>
          <cell r="B1663" t="str">
            <v>Trusted Solaris 7 Documents</v>
          </cell>
          <cell r="C1663">
            <v>1944</v>
          </cell>
          <cell r="D1663" t="str">
            <v>B</v>
          </cell>
        </row>
        <row r="1664">
          <cell r="A1664" t="str">
            <v>TS7II-007-D9N9</v>
          </cell>
          <cell r="B1664" t="str">
            <v>Trusted Solaris 7 Intel SUL</v>
          </cell>
          <cell r="C1664">
            <v>1944</v>
          </cell>
          <cell r="D1664" t="str">
            <v>A</v>
          </cell>
        </row>
        <row r="1665">
          <cell r="A1665" t="str">
            <v>TS7IS-007-D9N9</v>
          </cell>
          <cell r="B1665" t="str">
            <v>Trusted Solaris 7 Single User</v>
          </cell>
          <cell r="C1665">
            <v>1294</v>
          </cell>
          <cell r="D1665" t="str">
            <v>A</v>
          </cell>
        </row>
        <row r="1666">
          <cell r="A1666" t="str">
            <v>TS7IS-007-D9P9</v>
          </cell>
          <cell r="B1666" t="str">
            <v>Trusted Solaris 7 Upgrade SUL</v>
          </cell>
          <cell r="C1666">
            <v>1034</v>
          </cell>
          <cell r="D1666" t="str">
            <v>B</v>
          </cell>
        </row>
        <row r="1667">
          <cell r="A1667" t="str">
            <v>TS7SI-007-B9N9</v>
          </cell>
          <cell r="B1667" t="str">
            <v>Trusted Solaris 7 Intel Server</v>
          </cell>
          <cell r="C1667">
            <v>3244</v>
          </cell>
          <cell r="D1667" t="str">
            <v>A</v>
          </cell>
        </row>
        <row r="1668">
          <cell r="A1668" t="str">
            <v>TS7SI-007-G9N9</v>
          </cell>
          <cell r="B1668" t="str">
            <v>Trusted Solaris 7 Intel Server</v>
          </cell>
          <cell r="C1668">
            <v>9094</v>
          </cell>
          <cell r="D1668" t="str">
            <v>A</v>
          </cell>
        </row>
        <row r="1669">
          <cell r="A1669" t="str">
            <v>TS7SS-007-C9P9</v>
          </cell>
          <cell r="B1669" t="str">
            <v>Trusted Solaris 7 Upgrade Srvr</v>
          </cell>
          <cell r="C1669">
            <v>117000</v>
          </cell>
          <cell r="D1669" t="str">
            <v>B</v>
          </cell>
        </row>
        <row r="1670">
          <cell r="A1670" t="str">
            <v>TS7SS-007-G9N9</v>
          </cell>
          <cell r="B1670" t="str">
            <v>Trusted Solaris 7 Server</v>
          </cell>
          <cell r="C1670">
            <v>9094</v>
          </cell>
          <cell r="D1670" t="str">
            <v>A</v>
          </cell>
        </row>
        <row r="1671">
          <cell r="A1671" t="str">
            <v>TS7SS-007-G9P9</v>
          </cell>
          <cell r="B1671" t="str">
            <v>Trusted Solaris 7 Upgrade Srvr</v>
          </cell>
          <cell r="C1671">
            <v>7794</v>
          </cell>
          <cell r="D1671" t="str">
            <v>B</v>
          </cell>
        </row>
        <row r="1672">
          <cell r="A1672" t="str">
            <v>TS7SS-007-L9N9</v>
          </cell>
          <cell r="B1672" t="str">
            <v>Trusted Solaris 7 Server</v>
          </cell>
          <cell r="C1672">
            <v>130000</v>
          </cell>
          <cell r="D1672" t="str">
            <v>A</v>
          </cell>
        </row>
        <row r="1673">
          <cell r="A1673" t="str">
            <v>TS7SS-007-L9P9</v>
          </cell>
          <cell r="B1673" t="str">
            <v>Trusted Solaris 7 Upgrade Srvr</v>
          </cell>
          <cell r="C1673">
            <v>42120</v>
          </cell>
          <cell r="D1673" t="str">
            <v>B</v>
          </cell>
        </row>
        <row r="1674">
          <cell r="A1674" t="str">
            <v>TS7SS-007-X9N9</v>
          </cell>
          <cell r="B1674" t="str">
            <v>Trusted Solaris 7 Server</v>
          </cell>
          <cell r="C1674">
            <v>15594</v>
          </cell>
          <cell r="D1674" t="str">
            <v>A</v>
          </cell>
        </row>
        <row r="1675">
          <cell r="A1675" t="str">
            <v>TS7SS-007-X9P9</v>
          </cell>
          <cell r="B1675" t="str">
            <v>Trusted Solaris 7 Upgrade Srvr</v>
          </cell>
          <cell r="C1675">
            <v>9094</v>
          </cell>
          <cell r="D1675" t="str">
            <v>B</v>
          </cell>
        </row>
        <row r="1676">
          <cell r="A1676" t="str">
            <v>TS7SS-007-Y9N9</v>
          </cell>
          <cell r="B1676" t="str">
            <v>Trusted Solaris 7 Server</v>
          </cell>
          <cell r="C1676">
            <v>48094</v>
          </cell>
          <cell r="D1676" t="str">
            <v>A</v>
          </cell>
        </row>
        <row r="1677">
          <cell r="A1677" t="str">
            <v>TS7SS-007-Y9P9</v>
          </cell>
          <cell r="B1677" t="str">
            <v>Trusted Solaris 7 Upgrade Srvr</v>
          </cell>
          <cell r="C1677">
            <v>24044</v>
          </cell>
          <cell r="D1677" t="str">
            <v>B</v>
          </cell>
        </row>
        <row r="1678">
          <cell r="A1678" t="str">
            <v>TS8II-080-B999</v>
          </cell>
          <cell r="B1678" t="str">
            <v>TSol8, 1-2 CPUS RTU, Intel</v>
          </cell>
          <cell r="C1678">
            <v>3374</v>
          </cell>
          <cell r="D1678" t="str">
            <v>A</v>
          </cell>
        </row>
        <row r="1679">
          <cell r="A1679" t="str">
            <v>TS8II-080-B9U9</v>
          </cell>
          <cell r="B1679" t="str">
            <v>TSol8, 1-2 CPUS RTU Upg, Intel</v>
          </cell>
          <cell r="C1679">
            <v>1684</v>
          </cell>
          <cell r="D1679" t="str">
            <v>A</v>
          </cell>
        </row>
        <row r="1680">
          <cell r="A1680" t="str">
            <v>TS8II-080-G999</v>
          </cell>
          <cell r="B1680" t="str">
            <v>TSol8, 3-8 CPUS RTU , Intel</v>
          </cell>
          <cell r="C1680">
            <v>15594</v>
          </cell>
          <cell r="D1680" t="str">
            <v>A</v>
          </cell>
        </row>
        <row r="1681">
          <cell r="A1681" t="str">
            <v>TS8II-080-G9U9</v>
          </cell>
          <cell r="B1681" t="str">
            <v>TSol8, 3-8 CPUS RTU Upg, Intel</v>
          </cell>
          <cell r="C1681">
            <v>7794</v>
          </cell>
          <cell r="D1681" t="str">
            <v>A</v>
          </cell>
        </row>
        <row r="1682">
          <cell r="A1682" t="str">
            <v>TS8II-080-L999</v>
          </cell>
          <cell r="B1682" t="str">
            <v>TSol8, 17-32 CPUS RTU, Intel</v>
          </cell>
          <cell r="C1682">
            <v>130000</v>
          </cell>
          <cell r="D1682" t="str">
            <v>A</v>
          </cell>
        </row>
        <row r="1683">
          <cell r="A1683" t="str">
            <v>TS8II-080-L9U9</v>
          </cell>
          <cell r="B1683" t="str">
            <v>TSol8, 17-32 CPUS RTU Ug, Intel</v>
          </cell>
          <cell r="C1683">
            <v>78000</v>
          </cell>
          <cell r="D1683" t="str">
            <v>A</v>
          </cell>
        </row>
        <row r="1684">
          <cell r="A1684" t="str">
            <v>TS8II-080-Y999</v>
          </cell>
          <cell r="B1684" t="str">
            <v>TSol8, 9-16 CPUS RTU, Intel</v>
          </cell>
          <cell r="C1684">
            <v>48094</v>
          </cell>
          <cell r="D1684" t="str">
            <v>A</v>
          </cell>
        </row>
        <row r="1685">
          <cell r="A1685" t="str">
            <v>TS8II-080-Y9U9</v>
          </cell>
          <cell r="B1685" t="str">
            <v>TSol8, 9-16 CPUS RTU Ug, Intel</v>
          </cell>
          <cell r="C1685">
            <v>24044</v>
          </cell>
          <cell r="D1685" t="str">
            <v>A</v>
          </cell>
        </row>
        <row r="1686">
          <cell r="A1686" t="str">
            <v>TS8IS-080-B999</v>
          </cell>
          <cell r="B1686" t="str">
            <v>TSol8, 1-2 CPUS RTU, SPARC</v>
          </cell>
          <cell r="C1686">
            <v>3374</v>
          </cell>
          <cell r="D1686" t="str">
            <v>A</v>
          </cell>
        </row>
        <row r="1687">
          <cell r="A1687" t="str">
            <v>TS8IS-080-B9U9</v>
          </cell>
          <cell r="B1687" t="str">
            <v>TSol8, 1-2 CPUS RTU Upg, SPARC</v>
          </cell>
          <cell r="C1687">
            <v>1684</v>
          </cell>
          <cell r="D1687" t="str">
            <v>A</v>
          </cell>
        </row>
        <row r="1688">
          <cell r="A1688" t="str">
            <v>TS8IS-080-G999</v>
          </cell>
          <cell r="B1688" t="str">
            <v>TSol8, 3-8 CPUS RTU, SPARC</v>
          </cell>
          <cell r="C1688">
            <v>15594</v>
          </cell>
          <cell r="D1688" t="str">
            <v>A</v>
          </cell>
        </row>
        <row r="1689">
          <cell r="A1689" t="str">
            <v>TS8IS-080-G9U9</v>
          </cell>
          <cell r="B1689" t="str">
            <v>TSol8, 3-8 CPUS RTU Upg, SPARC</v>
          </cell>
          <cell r="C1689">
            <v>7794</v>
          </cell>
          <cell r="D1689" t="str">
            <v>A</v>
          </cell>
        </row>
        <row r="1690">
          <cell r="A1690" t="str">
            <v>TS8IS-080-L999</v>
          </cell>
          <cell r="B1690" t="str">
            <v>TSol8, 17-32 CPUs RTU, SPARC</v>
          </cell>
          <cell r="C1690">
            <v>130000</v>
          </cell>
          <cell r="D1690" t="str">
            <v>A</v>
          </cell>
        </row>
        <row r="1691">
          <cell r="A1691" t="str">
            <v>TS8IS-080-L9U9</v>
          </cell>
          <cell r="B1691" t="str">
            <v>TSol8, 17-32 CPUs RTU, SPARC</v>
          </cell>
          <cell r="C1691">
            <v>78000</v>
          </cell>
          <cell r="D1691" t="str">
            <v>A</v>
          </cell>
        </row>
        <row r="1692">
          <cell r="A1692" t="str">
            <v>TS8IS-080-Y999</v>
          </cell>
          <cell r="B1692" t="str">
            <v>TSol8, 9-16 CPUs RTU, SPARC</v>
          </cell>
          <cell r="C1692">
            <v>48094</v>
          </cell>
          <cell r="D1692" t="str">
            <v>A</v>
          </cell>
        </row>
        <row r="1693">
          <cell r="A1693" t="str">
            <v>TS8IS-080-Y9U9</v>
          </cell>
          <cell r="B1693" t="str">
            <v>TSol8, 9-16 CPUs RTU Ug, SPARC</v>
          </cell>
          <cell r="C1693">
            <v>24044</v>
          </cell>
          <cell r="D1693" t="str">
            <v>A</v>
          </cell>
        </row>
        <row r="1694">
          <cell r="A1694" t="str">
            <v>TS8Z9-080-99D9</v>
          </cell>
          <cell r="B1694" t="str">
            <v>TSol 8 doc CD only, English</v>
          </cell>
          <cell r="C1694">
            <v>98</v>
          </cell>
          <cell r="D1694" t="str">
            <v>B</v>
          </cell>
        </row>
        <row r="1695">
          <cell r="A1695" t="str">
            <v>TS8ZI-080B9OY9</v>
          </cell>
          <cell r="B1695" t="str">
            <v>TSol8 MediaKit, INTEL, English</v>
          </cell>
          <cell r="C1695">
            <v>1294</v>
          </cell>
          <cell r="D1695" t="str">
            <v>A</v>
          </cell>
        </row>
        <row r="1696">
          <cell r="A1696" t="str">
            <v>TS8ZS-080-S9Y9</v>
          </cell>
          <cell r="B1696" t="str">
            <v>TSol8 Media, E10K, Supl CD/Doc</v>
          </cell>
          <cell r="C1696">
            <v>254</v>
          </cell>
          <cell r="D1696" t="str">
            <v>A</v>
          </cell>
        </row>
        <row r="1697">
          <cell r="A1697" t="str">
            <v>TS8ZS-080B9OY9</v>
          </cell>
          <cell r="B1697" t="str">
            <v>TSol8 MediaKit, SPARC, English</v>
          </cell>
          <cell r="C1697">
            <v>1294</v>
          </cell>
          <cell r="D1697" t="str">
            <v>A</v>
          </cell>
        </row>
        <row r="1698">
          <cell r="A1698" t="str">
            <v>U11-N6-UKC1-100AT1</v>
          </cell>
          <cell r="B1698" t="str">
            <v>UG E1 Net t1AC,440MH,1GB,18B</v>
          </cell>
          <cell r="C1698">
            <v>16653</v>
          </cell>
          <cell r="D1698" t="str">
            <v>A</v>
          </cell>
        </row>
        <row r="1699">
          <cell r="A1699" t="str">
            <v>U11-N6-UKC1-512AT</v>
          </cell>
          <cell r="B1699" t="str">
            <v>UG E1 Net t1AC,440MH,512MB,18B</v>
          </cell>
          <cell r="C1699">
            <v>12733</v>
          </cell>
          <cell r="D1699" t="str">
            <v>A</v>
          </cell>
        </row>
        <row r="1700">
          <cell r="A1700" t="str">
            <v>U11-N7-UKC1-512AT</v>
          </cell>
          <cell r="B1700" t="str">
            <v>UG E1 N-t1 DC,440MH,512Mb,18Gb</v>
          </cell>
          <cell r="C1700">
            <v>12733</v>
          </cell>
          <cell r="D1700" t="str">
            <v>A</v>
          </cell>
        </row>
        <row r="1701">
          <cell r="A1701" t="str">
            <v>U11A25UJD49S-004CX</v>
          </cell>
          <cell r="B1701" t="str">
            <v>UG E1-E450 4x400MHZ 4GB 4-18GB</v>
          </cell>
          <cell r="C1701">
            <v>75293</v>
          </cell>
          <cell r="D1701" t="str">
            <v>H</v>
          </cell>
        </row>
        <row r="1702">
          <cell r="A1702" t="str">
            <v>U14-N6-UKC1-100AT1</v>
          </cell>
          <cell r="B1702" t="str">
            <v>UG E2 Net t1AC,440MH,1-GB,18GB</v>
          </cell>
          <cell r="C1702">
            <v>16233</v>
          </cell>
          <cell r="D1702" t="str">
            <v>A</v>
          </cell>
        </row>
        <row r="1703">
          <cell r="A1703" t="str">
            <v>U14-N6-UKC1-512AT</v>
          </cell>
          <cell r="B1703" t="str">
            <v>UG E2 Net t1AC,440MH,512MB,18B</v>
          </cell>
          <cell r="C1703">
            <v>12313</v>
          </cell>
          <cell r="D1703" t="str">
            <v>A</v>
          </cell>
        </row>
        <row r="1704">
          <cell r="A1704" t="str">
            <v>U14-N7-UKC1-512AT</v>
          </cell>
          <cell r="B1704" t="str">
            <v>UG E2 N-t1 DC,440MH,512Mb,18Gb</v>
          </cell>
          <cell r="C1704">
            <v>12313</v>
          </cell>
          <cell r="D1704" t="str">
            <v>A</v>
          </cell>
        </row>
        <row r="1705">
          <cell r="A1705" t="str">
            <v>U14A25UJD29S-002EJ</v>
          </cell>
          <cell r="B1705" t="str">
            <v>UG E2-A25 2x400MHZ 2GB 2-18GB</v>
          </cell>
          <cell r="C1705">
            <v>39818</v>
          </cell>
          <cell r="D1705" t="str">
            <v>H</v>
          </cell>
        </row>
        <row r="1706">
          <cell r="A1706" t="str">
            <v>U14A25UJD49S-004CX</v>
          </cell>
          <cell r="B1706" t="str">
            <v>UG E2-E450 4x400MHZ 4GB 4-18GB</v>
          </cell>
          <cell r="C1706">
            <v>74243</v>
          </cell>
          <cell r="D1706" t="str">
            <v>H</v>
          </cell>
        </row>
        <row r="1707">
          <cell r="A1707" t="str">
            <v>U14A26UJD29S-001EJ</v>
          </cell>
          <cell r="B1707" t="str">
            <v>UG E2-E250 2x400MHZ, 1GB, 2x18GB</v>
          </cell>
          <cell r="C1707">
            <v>18448</v>
          </cell>
          <cell r="D1707" t="str">
            <v>H</v>
          </cell>
        </row>
        <row r="1708">
          <cell r="A1708" t="str">
            <v>U14A26UJC29S-002FA</v>
          </cell>
          <cell r="B1708" t="str">
            <v>UG E1-E250 2x400MHZ,2GB,4x18GB</v>
          </cell>
          <cell r="C1708">
            <v>25913</v>
          </cell>
          <cell r="D1708" t="str">
            <v>H</v>
          </cell>
        </row>
        <row r="1709">
          <cell r="A1709" t="str">
            <v>U14A33ULD29S-002EJ</v>
          </cell>
          <cell r="B1709" t="str">
            <v>UG E2-A33 2-450MH/2GB/2-18GB</v>
          </cell>
          <cell r="C1709">
            <v>35768</v>
          </cell>
          <cell r="D1709" t="str">
            <v>H</v>
          </cell>
        </row>
        <row r="1710">
          <cell r="A1710" t="str">
            <v>U14A33ULD49S-004EJ</v>
          </cell>
          <cell r="B1710" t="str">
            <v>UG E2-A33 4-450MH/4GB/2-18GB</v>
          </cell>
          <cell r="C1710">
            <v>60068</v>
          </cell>
          <cell r="D1710" t="str">
            <v>H</v>
          </cell>
        </row>
        <row r="1711">
          <cell r="A1711" t="str">
            <v>U14A34ULD19S-001EJ</v>
          </cell>
          <cell r="B1711" t="str">
            <v>UG E2-E220R/1-450MH/1GB/2-18GB</v>
          </cell>
          <cell r="C1711">
            <v>14708</v>
          </cell>
          <cell r="D1711" t="str">
            <v>H</v>
          </cell>
        </row>
        <row r="1712">
          <cell r="A1712" t="str">
            <v>U14A34ULD29S-002EJ</v>
          </cell>
          <cell r="B1712" t="str">
            <v>UG E2-E220R/2-450MH/2GB/2-18GB</v>
          </cell>
          <cell r="C1712">
            <v>27668</v>
          </cell>
          <cell r="D1712" t="str">
            <v>H</v>
          </cell>
        </row>
        <row r="1713">
          <cell r="A1713" t="str">
            <v>U20-N6-UKC1-100AT1</v>
          </cell>
          <cell r="B1713" t="str">
            <v>UGS20 Net t1AC,440MH,1-GB,18GB</v>
          </cell>
          <cell r="C1713">
            <v>17073</v>
          </cell>
          <cell r="D1713" t="str">
            <v>A</v>
          </cell>
        </row>
        <row r="1714">
          <cell r="A1714" t="str">
            <v>U20-N6-UKC1-512AT</v>
          </cell>
          <cell r="B1714" t="str">
            <v>UGS20 Net t1AC,440MH,512MB,18B</v>
          </cell>
          <cell r="C1714">
            <v>13153</v>
          </cell>
          <cell r="D1714" t="str">
            <v>A</v>
          </cell>
        </row>
        <row r="1715">
          <cell r="A1715" t="str">
            <v>U20-N7-UKC1-512AT</v>
          </cell>
          <cell r="B1715" t="str">
            <v>UG SS20-t1 DC,440MH,512Mb,18Gb</v>
          </cell>
          <cell r="C1715">
            <v>13153</v>
          </cell>
          <cell r="D1715" t="str">
            <v>A</v>
          </cell>
        </row>
        <row r="1716">
          <cell r="A1716" t="str">
            <v>U21-UGE1Z9S-C256CR</v>
          </cell>
          <cell r="B1716" t="str">
            <v>UG U5S 360MHz,256MB,8GB,32xCD</v>
          </cell>
          <cell r="C1716">
            <v>2761</v>
          </cell>
          <cell r="D1716" t="str">
            <v>H</v>
          </cell>
        </row>
        <row r="1717">
          <cell r="A1717" t="str">
            <v>U22-N6-UKC1-100AT1</v>
          </cell>
          <cell r="B1717" t="str">
            <v>UG U5 Net t1 AC,440MH,1-GB,18GB</v>
          </cell>
          <cell r="C1717">
            <v>16093</v>
          </cell>
          <cell r="D1717" t="str">
            <v>A</v>
          </cell>
        </row>
        <row r="1718">
          <cell r="A1718" t="str">
            <v>U22-N6-UKC1-512AT</v>
          </cell>
          <cell r="B1718" t="str">
            <v>UG U5 Net t1 AC,440MH,512MB,18B</v>
          </cell>
          <cell r="C1718">
            <v>12173</v>
          </cell>
          <cell r="D1718" t="str">
            <v>A</v>
          </cell>
        </row>
        <row r="1719">
          <cell r="A1719" t="str">
            <v>U22-N7-UKC1-512AT</v>
          </cell>
          <cell r="B1719" t="str">
            <v>UG U5s N-t1 DC,440MH,512Mb,18G</v>
          </cell>
          <cell r="C1719">
            <v>12173</v>
          </cell>
          <cell r="D1719" t="str">
            <v>A</v>
          </cell>
        </row>
        <row r="1720">
          <cell r="A1720" t="str">
            <v>U25A33ULD29S-002EJ</v>
          </cell>
          <cell r="B1720" t="str">
            <v>UG A25-A33 2-450MH/2GB/2-18GB</v>
          </cell>
          <cell r="C1720">
            <v>31718</v>
          </cell>
          <cell r="D1720" t="str">
            <v>H</v>
          </cell>
        </row>
        <row r="1721">
          <cell r="A1721" t="str">
            <v>U25A33ULD49S-004EJ</v>
          </cell>
          <cell r="B1721" t="str">
            <v>UG A25-A33 4-450MH/4GB/2-18GB</v>
          </cell>
          <cell r="C1721">
            <v>52643</v>
          </cell>
          <cell r="D1721" t="str">
            <v>H</v>
          </cell>
        </row>
        <row r="1722">
          <cell r="A1722" t="str">
            <v>U26A25UJD49S-004CX</v>
          </cell>
          <cell r="B1722" t="str">
            <v>UG E250-E450 4x400MZ 4GB 4-18G</v>
          </cell>
          <cell r="C1722">
            <v>64118</v>
          </cell>
          <cell r="D1722" t="str">
            <v>H</v>
          </cell>
        </row>
        <row r="1723">
          <cell r="A1723" t="str">
            <v>U26A33ULD29S-002EJ</v>
          </cell>
          <cell r="B1723" t="str">
            <v>UG A26-A33 2-450MH/2GB/2-18GB</v>
          </cell>
          <cell r="C1723">
            <v>33068</v>
          </cell>
          <cell r="D1723" t="str">
            <v>H</v>
          </cell>
        </row>
        <row r="1724">
          <cell r="A1724" t="str">
            <v>U26A33ULD49S-004EJ</v>
          </cell>
          <cell r="B1724" t="str">
            <v>UG A26-A33 4-450MH/4GB/2-18GB</v>
          </cell>
          <cell r="C1724">
            <v>57368</v>
          </cell>
          <cell r="D1724" t="str">
            <v>H</v>
          </cell>
        </row>
        <row r="1725">
          <cell r="A1725" t="str">
            <v>U26A34ULD29S002EJ</v>
          </cell>
          <cell r="B1725" t="str">
            <v>UG A26-E220R/2-450MH/2GB/2-18GB</v>
          </cell>
          <cell r="C1725">
            <v>26318</v>
          </cell>
          <cell r="D1725" t="str">
            <v>H</v>
          </cell>
        </row>
        <row r="1726">
          <cell r="A1726" t="str">
            <v>UES-1UGE1Z9P-C64AR</v>
          </cell>
          <cell r="B1726" t="str">
            <v>UG WS U5/360,PGX24, 64MB/8GB</v>
          </cell>
          <cell r="C1726">
            <v>2356</v>
          </cell>
          <cell r="D1726" t="str">
            <v>H</v>
          </cell>
        </row>
        <row r="1727">
          <cell r="A1727" t="str">
            <v>UES-1UGE1Z9PC128CR</v>
          </cell>
          <cell r="B1727" t="str">
            <v>UG WS U5/360,PGX24,128MB/8GB</v>
          </cell>
          <cell r="C1727">
            <v>2626</v>
          </cell>
          <cell r="D1727" t="str">
            <v>H</v>
          </cell>
        </row>
        <row r="1728">
          <cell r="A1728" t="str">
            <v>UES-1UJC1Z9PC128CP</v>
          </cell>
          <cell r="B1728" t="str">
            <v>UG WS U5/400,PGX24,128MB/9GB</v>
          </cell>
          <cell r="C1728">
            <v>3773</v>
          </cell>
          <cell r="D1728" t="str">
            <v>H</v>
          </cell>
        </row>
        <row r="1729">
          <cell r="A1729" t="str">
            <v>UES-1UJC1Z9PC256CP</v>
          </cell>
          <cell r="B1729" t="str">
            <v>UG WS U5/400,PGX24,128MB/9GB</v>
          </cell>
          <cell r="C1729">
            <v>4246</v>
          </cell>
          <cell r="D1729" t="str">
            <v>H</v>
          </cell>
        </row>
        <row r="1730">
          <cell r="A1730" t="str">
            <v>UES-2UKC1Z9LC128CP</v>
          </cell>
          <cell r="B1730" t="str">
            <v>UG WS U10/440,FFB2+,128MB/9G</v>
          </cell>
          <cell r="C1730">
            <v>5798</v>
          </cell>
          <cell r="D1730" t="str">
            <v>H</v>
          </cell>
        </row>
        <row r="1731">
          <cell r="A1731" t="str">
            <v>UES-2UKC1Z9LC512CP</v>
          </cell>
          <cell r="B1731" t="str">
            <v>UG WS U10/440,FFB2+,512MB/9G</v>
          </cell>
          <cell r="C1731">
            <v>7148</v>
          </cell>
          <cell r="D1731" t="str">
            <v>H</v>
          </cell>
        </row>
        <row r="1732">
          <cell r="A1732" t="str">
            <v>UES-2UKC1Z9PC128CP</v>
          </cell>
          <cell r="B1732" t="str">
            <v>UG WS U10/440,PGX24,128MB/9G</v>
          </cell>
          <cell r="C1732">
            <v>4853</v>
          </cell>
          <cell r="D1732" t="str">
            <v>H</v>
          </cell>
        </row>
        <row r="1733">
          <cell r="A1733" t="str">
            <v>UES-2UKC1Z9PC512CP</v>
          </cell>
          <cell r="B1733" t="str">
            <v>UG WS U10/440,PGX24,512MB/9G</v>
          </cell>
          <cell r="C1733">
            <v>6203</v>
          </cell>
          <cell r="D1733" t="str">
            <v>H</v>
          </cell>
        </row>
        <row r="1734">
          <cell r="A1734" t="str">
            <v>UES-2UKC1Z9QC256CP</v>
          </cell>
          <cell r="B1734" t="str">
            <v>UG WS U10/440,AFBM3,256MB/9G</v>
          </cell>
          <cell r="C1734">
            <v>7553</v>
          </cell>
          <cell r="D1734" t="str">
            <v>H</v>
          </cell>
        </row>
        <row r="1735">
          <cell r="A1735" t="str">
            <v>UES-2UKC1Z9YC256CP</v>
          </cell>
          <cell r="B1735" t="str">
            <v>UG WS U10/440,AFBM3,256MB/9G</v>
          </cell>
          <cell r="C1735">
            <v>7553</v>
          </cell>
          <cell r="D1735" t="str">
            <v>H</v>
          </cell>
        </row>
        <row r="1736">
          <cell r="A1736" t="str">
            <v>UES-2UKC1Z9ZC256CP</v>
          </cell>
          <cell r="B1736" t="str">
            <v>UG WS U10/440,AFBM6,256MB/9G</v>
          </cell>
          <cell r="C1736">
            <v>8093</v>
          </cell>
          <cell r="D1736" t="str">
            <v>H</v>
          </cell>
        </row>
        <row r="1737">
          <cell r="A1737" t="str">
            <v>UG-1044A-1141A</v>
          </cell>
          <cell r="B1737" t="str">
            <v>UG SUN GIGABITETHERNET/P 2.0</v>
          </cell>
          <cell r="C1737">
            <v>1294</v>
          </cell>
          <cell r="D1737" t="str">
            <v>A</v>
          </cell>
        </row>
        <row r="1738">
          <cell r="A1738" t="str">
            <v>UG-1045A-1140A</v>
          </cell>
          <cell r="B1738" t="str">
            <v>UG SUN GIGABITETHERNET/S 2.0</v>
          </cell>
          <cell r="C1738">
            <v>1294</v>
          </cell>
          <cell r="D1738" t="str">
            <v>A</v>
          </cell>
        </row>
        <row r="1739">
          <cell r="A1739" t="str">
            <v>UG-260X-2761-SB1</v>
          </cell>
          <cell r="B1739" t="str">
            <v>UG (1) 260X TO A 2761A SYS BD</v>
          </cell>
          <cell r="C1739">
            <v>88000</v>
          </cell>
          <cell r="D1739" t="str">
            <v>A</v>
          </cell>
        </row>
        <row r="1740">
          <cell r="A1740" t="str">
            <v>UG-260X-2761-SB2</v>
          </cell>
          <cell r="B1740" t="str">
            <v>UG (2) 260X TO A 2761A SYS BD</v>
          </cell>
          <cell r="C1740">
            <v>80000</v>
          </cell>
          <cell r="D1740" t="str">
            <v>A</v>
          </cell>
        </row>
        <row r="1741">
          <cell r="A1741" t="str">
            <v>UG-2760A-C2761A</v>
          </cell>
          <cell r="B1741" t="str">
            <v>2760A TO 2761A CTO BOARD UPGR</v>
          </cell>
          <cell r="C1741">
            <v>52000</v>
          </cell>
          <cell r="D1741" t="str">
            <v>A</v>
          </cell>
        </row>
        <row r="1742">
          <cell r="A1742" t="str">
            <v>UG-2DLT7-L11000</v>
          </cell>
          <cell r="B1742" t="str">
            <v>UPGRADE, DLT7000 TAPE DRS (2)</v>
          </cell>
          <cell r="C1742">
            <v>21000</v>
          </cell>
          <cell r="D1742" t="str">
            <v>A</v>
          </cell>
        </row>
        <row r="1743">
          <cell r="A1743" t="str">
            <v>UG-4/1000-4DR</v>
          </cell>
          <cell r="B1743" t="str">
            <v>UG 4 X DLT4000 - DLT7000</v>
          </cell>
          <cell r="C1743">
            <v>44800</v>
          </cell>
          <cell r="D1743" t="str">
            <v>A</v>
          </cell>
        </row>
        <row r="1744">
          <cell r="A1744" t="str">
            <v>UG-4/1000-L1000-1</v>
          </cell>
          <cell r="B1744" t="str">
            <v>UG TO L1000, ONE DRIVE</v>
          </cell>
          <cell r="C1744">
            <v>33750</v>
          </cell>
          <cell r="D1744" t="str">
            <v>A</v>
          </cell>
        </row>
        <row r="1745">
          <cell r="A1745" t="str">
            <v>UG-4/1000-L1000-SP</v>
          </cell>
          <cell r="B1745" t="str">
            <v>Upgrade to L1000 PROMO</v>
          </cell>
          <cell r="C1745">
            <v>69750</v>
          </cell>
          <cell r="D1745" t="str">
            <v>A</v>
          </cell>
        </row>
        <row r="1746">
          <cell r="A1746" t="str">
            <v>UG-4/1000-L1000-VP</v>
          </cell>
          <cell r="B1746" t="str">
            <v>Upgrade to L1000 PROMO</v>
          </cell>
          <cell r="C1746">
            <v>79380</v>
          </cell>
          <cell r="D1746" t="str">
            <v>A</v>
          </cell>
        </row>
        <row r="1747">
          <cell r="A1747" t="str">
            <v>UG-5/1-CLOCKBOARD</v>
          </cell>
          <cell r="B1747" t="str">
            <v>UG to 5:1 CLOCK BOARD - Field</v>
          </cell>
          <cell r="C1747">
            <v>1600</v>
          </cell>
          <cell r="D1747" t="str">
            <v>A</v>
          </cell>
        </row>
        <row r="1748">
          <cell r="A1748" t="str">
            <v>UG-8MM-TAPE-20G</v>
          </cell>
          <cell r="B1748" t="str">
            <v>UG TO 8MM UNIPACK TAPE, 20-40G</v>
          </cell>
          <cell r="C1748">
            <v>3308</v>
          </cell>
          <cell r="D1748" t="str">
            <v>H</v>
          </cell>
        </row>
        <row r="1749">
          <cell r="A1749" t="str">
            <v>UG-A1000-109G-10K</v>
          </cell>
          <cell r="B1749" t="str">
            <v>UPG, 109GB A1000(10K RPM)</v>
          </cell>
          <cell r="C1749">
            <v>19875</v>
          </cell>
          <cell r="D1749" t="str">
            <v>H</v>
          </cell>
        </row>
        <row r="1750">
          <cell r="A1750" t="str">
            <v>UG-A1000-36G-10K</v>
          </cell>
          <cell r="B1750" t="str">
            <v>UG, 36GB A1000 (10K RPM)</v>
          </cell>
          <cell r="C1750">
            <v>11250</v>
          </cell>
          <cell r="D1750" t="str">
            <v>H</v>
          </cell>
        </row>
        <row r="1751">
          <cell r="A1751" t="str">
            <v>UG-A1000-36G-RK-2</v>
          </cell>
          <cell r="B1751" t="str">
            <v>UPG, 36GB A1000, RACK(10K RPM)</v>
          </cell>
          <cell r="C1751">
            <v>11250</v>
          </cell>
          <cell r="D1751" t="str">
            <v>H</v>
          </cell>
        </row>
        <row r="1752">
          <cell r="A1752" t="str">
            <v>UG-A1000-CONTBD</v>
          </cell>
          <cell r="B1752" t="str">
            <v>CONTROLLER BOARD UPG FOR A1000</v>
          </cell>
          <cell r="C1752">
            <v>5600</v>
          </cell>
          <cell r="D1752" t="str">
            <v>H</v>
          </cell>
        </row>
        <row r="1753">
          <cell r="A1753" t="str">
            <v>UG-A1000-RACK</v>
          </cell>
          <cell r="B1753" t="str">
            <v>UPG, STOREDGE EXPANSION RACK</v>
          </cell>
          <cell r="C1753">
            <v>7000</v>
          </cell>
          <cell r="D1753" t="str">
            <v>A</v>
          </cell>
        </row>
        <row r="1754">
          <cell r="A1754" t="str">
            <v>UG-A1K-145G-36G10K</v>
          </cell>
          <cell r="B1754" t="str">
            <v>UPG A1000 145GB(4x36GB/10KRPM)</v>
          </cell>
          <cell r="C1754">
            <v>17963</v>
          </cell>
          <cell r="D1754" t="str">
            <v>H</v>
          </cell>
        </row>
        <row r="1755">
          <cell r="A1755" t="str">
            <v>UG-A1K-145G-RK</v>
          </cell>
          <cell r="B1755" t="str">
            <v>UPG A1000 145GB Rackmount tray</v>
          </cell>
          <cell r="C1755">
            <v>17963</v>
          </cell>
          <cell r="D1755" t="str">
            <v>H</v>
          </cell>
        </row>
        <row r="1756">
          <cell r="A1756" t="str">
            <v>UG-A1K-218G-18G10K</v>
          </cell>
          <cell r="B1756" t="str">
            <v>UPG A1000 218G(12x18GB/10KRPM)</v>
          </cell>
          <cell r="C1756">
            <v>25275</v>
          </cell>
          <cell r="D1756" t="str">
            <v>H</v>
          </cell>
        </row>
        <row r="1757">
          <cell r="A1757" t="str">
            <v>UG-A1K-291G-36G10K</v>
          </cell>
          <cell r="B1757" t="str">
            <v>UPG A1000 291G (8X36GB/10KRPM)</v>
          </cell>
          <cell r="C1757">
            <v>29250</v>
          </cell>
          <cell r="D1757" t="str">
            <v>H</v>
          </cell>
        </row>
        <row r="1758">
          <cell r="A1758" t="str">
            <v>UG-A1K-72G-18G-RK</v>
          </cell>
          <cell r="B1758" t="str">
            <v>UPG, A1000-72GB Rackmount tray</v>
          </cell>
          <cell r="C1758">
            <v>13763</v>
          </cell>
          <cell r="D1758" t="str">
            <v>H</v>
          </cell>
        </row>
        <row r="1759">
          <cell r="A1759" t="str">
            <v>UG-A1K-72G-18G10K</v>
          </cell>
          <cell r="B1759" t="str">
            <v>UPG A1000 72GB (4x18GB/10KRPM)</v>
          </cell>
          <cell r="C1759">
            <v>13463</v>
          </cell>
          <cell r="D1759" t="str">
            <v>H</v>
          </cell>
        </row>
        <row r="1760">
          <cell r="A1760" t="str">
            <v>UG-A3500-545G-10K</v>
          </cell>
          <cell r="B1760" t="str">
            <v>UPGRADE, 545G A3500 (10K RPM)</v>
          </cell>
          <cell r="C1760">
            <v>171000</v>
          </cell>
          <cell r="D1760" t="str">
            <v>A</v>
          </cell>
        </row>
        <row r="1761">
          <cell r="A1761" t="str">
            <v>UG-A3500-A3500FC</v>
          </cell>
          <cell r="B1761" t="str">
            <v>Upgrade to A3500 Fibre Channel</v>
          </cell>
          <cell r="C1761">
            <v>28500</v>
          </cell>
          <cell r="D1761" t="str">
            <v>A</v>
          </cell>
        </row>
        <row r="1762">
          <cell r="A1762" t="str">
            <v>UG-A3500-CTRL</v>
          </cell>
          <cell r="B1762" t="str">
            <v>UPGRADE, A3500 CONTROLLER</v>
          </cell>
          <cell r="C1762">
            <v>26600</v>
          </cell>
          <cell r="D1762" t="str">
            <v>A</v>
          </cell>
        </row>
        <row r="1763">
          <cell r="A1763" t="str">
            <v>UG-A3500-FC-1092G</v>
          </cell>
          <cell r="B1763" t="str">
            <v>Upgrade, 1092G A3500 w/ FC-AL</v>
          </cell>
          <cell r="C1763">
            <v>204750</v>
          </cell>
          <cell r="D1763" t="str">
            <v>A</v>
          </cell>
        </row>
        <row r="1764">
          <cell r="A1764" t="str">
            <v>UG-A3500-FC-545G</v>
          </cell>
          <cell r="B1764" t="str">
            <v>UPGRADE 545-GB A3500FC</v>
          </cell>
          <cell r="C1764">
            <v>184500</v>
          </cell>
          <cell r="D1764" t="str">
            <v>A</v>
          </cell>
        </row>
        <row r="1765">
          <cell r="A1765" t="str">
            <v>UG-A3500-LITE-72G</v>
          </cell>
          <cell r="B1765" t="str">
            <v>UPGRADE, A3500 LITE, 72GB</v>
          </cell>
          <cell r="C1765">
            <v>56000</v>
          </cell>
          <cell r="D1765" t="str">
            <v>A</v>
          </cell>
        </row>
        <row r="1766">
          <cell r="A1766" t="str">
            <v>UG-A3500FC-364-10K</v>
          </cell>
          <cell r="B1766" t="str">
            <v>Upgrade to 364-GB A3500</v>
          </cell>
          <cell r="C1766">
            <v>93750</v>
          </cell>
          <cell r="D1766" t="str">
            <v>A</v>
          </cell>
        </row>
        <row r="1767">
          <cell r="A1767" t="str">
            <v>UG-A3500FCAL-1456G</v>
          </cell>
          <cell r="B1767" t="str">
            <v>Upgrade, 1456G A3500 w/ FC-AL</v>
          </cell>
          <cell r="C1767">
            <v>231750</v>
          </cell>
          <cell r="D1767" t="str">
            <v>A</v>
          </cell>
        </row>
        <row r="1768">
          <cell r="A1768" t="str">
            <v>UG-A3500SCSI-1092G</v>
          </cell>
          <cell r="B1768" t="str">
            <v>Upgrade, 1092G A3500 w/ USCSI</v>
          </cell>
          <cell r="C1768">
            <v>191250</v>
          </cell>
          <cell r="D1768" t="str">
            <v>A</v>
          </cell>
        </row>
        <row r="1769">
          <cell r="A1769" t="str">
            <v>UG-A3500SCSI-1456G</v>
          </cell>
          <cell r="B1769" t="str">
            <v>UPGRADE, 1456G A3500 w/ USCSI</v>
          </cell>
          <cell r="C1769">
            <v>218250</v>
          </cell>
          <cell r="D1769" t="str">
            <v>A</v>
          </cell>
        </row>
        <row r="1770">
          <cell r="A1770" t="str">
            <v>UG-A3K-A3500FC</v>
          </cell>
          <cell r="B1770" t="str">
            <v>Upgrade, A3500 Fibre Channel</v>
          </cell>
          <cell r="C1770">
            <v>28500</v>
          </cell>
          <cell r="D1770" t="str">
            <v>A</v>
          </cell>
        </row>
        <row r="1771">
          <cell r="A1771" t="str">
            <v>UG-A5000-1200G</v>
          </cell>
          <cell r="B1771" t="str">
            <v>Upgrade, 1200G StorEdge A5000</v>
          </cell>
          <cell r="C1771">
            <v>700000</v>
          </cell>
          <cell r="D1771" t="str">
            <v>A</v>
          </cell>
        </row>
        <row r="1772">
          <cell r="A1772" t="str">
            <v>UG-A5000-200G</v>
          </cell>
          <cell r="B1772" t="str">
            <v>Upgrade to 200G StorEdge A5200</v>
          </cell>
          <cell r="C1772">
            <v>98000</v>
          </cell>
          <cell r="D1772" t="str">
            <v>A</v>
          </cell>
        </row>
        <row r="1773">
          <cell r="A1773" t="str">
            <v>UG-A5000-200GR5</v>
          </cell>
          <cell r="B1773" t="str">
            <v>UG, 200GB StorEdge A5200</v>
          </cell>
          <cell r="C1773">
            <v>98000</v>
          </cell>
          <cell r="D1773" t="str">
            <v>A</v>
          </cell>
        </row>
        <row r="1774">
          <cell r="A1774" t="str">
            <v>UG-A5000-400G</v>
          </cell>
          <cell r="B1774" t="str">
            <v>Upgrade to 400G StorEdge A5200</v>
          </cell>
          <cell r="C1774">
            <v>224000</v>
          </cell>
          <cell r="D1774" t="str">
            <v>A</v>
          </cell>
        </row>
        <row r="1775">
          <cell r="A1775" t="str">
            <v>UG-A5000-63G</v>
          </cell>
          <cell r="B1775" t="str">
            <v>Upgrade to 63G StorEdge A5200</v>
          </cell>
          <cell r="C1775">
            <v>54600</v>
          </cell>
          <cell r="D1775" t="str">
            <v>A</v>
          </cell>
        </row>
        <row r="1776">
          <cell r="A1776" t="str">
            <v>UG-A5000-9G-LP</v>
          </cell>
          <cell r="B1776" t="str">
            <v>UPGRADE TO FC-AL 9GB 1.6" DISK</v>
          </cell>
          <cell r="C1776">
            <v>2800</v>
          </cell>
          <cell r="D1776" t="str">
            <v>A</v>
          </cell>
        </row>
        <row r="1777">
          <cell r="A1777" t="str">
            <v>UG-A5100-DISK-36G</v>
          </cell>
          <cell r="B1777" t="str">
            <v>UPG FC-AL 36.4GB 10kRPM DISK</v>
          </cell>
          <cell r="C1777">
            <v>3900</v>
          </cell>
          <cell r="D1777" t="str">
            <v>A</v>
          </cell>
        </row>
        <row r="1778">
          <cell r="A1778" t="str">
            <v>UG-A5200-DISK-18G</v>
          </cell>
          <cell r="B1778" t="str">
            <v>UPG FC-AL 18.2GB 10kRPM DISK</v>
          </cell>
          <cell r="C1778">
            <v>3000</v>
          </cell>
          <cell r="D1778" t="str">
            <v>A</v>
          </cell>
        </row>
        <row r="1779">
          <cell r="A1779" t="str">
            <v>UG-AFBM3V-3678A</v>
          </cell>
          <cell r="B1779" t="str">
            <v>Upgrade to Expert3D Graphics</v>
          </cell>
          <cell r="C1779">
            <v>4178</v>
          </cell>
          <cell r="D1779" t="str">
            <v>H</v>
          </cell>
        </row>
        <row r="1780">
          <cell r="A1780" t="str">
            <v>UG-AFBM6V-3678A</v>
          </cell>
          <cell r="B1780" t="str">
            <v>Upgrade to Expert3D Graphics</v>
          </cell>
          <cell r="C1780">
            <v>4043</v>
          </cell>
          <cell r="D1780" t="str">
            <v>H</v>
          </cell>
        </row>
        <row r="1781">
          <cell r="A1781" t="str">
            <v>UG-AX000-DISK-18G</v>
          </cell>
          <cell r="B1781" t="str">
            <v>UPG TO 18.2GB 10KRPM USCSI, 1"</v>
          </cell>
          <cell r="C1781">
            <v>1500</v>
          </cell>
          <cell r="D1781" t="str">
            <v>H</v>
          </cell>
        </row>
        <row r="1782">
          <cell r="A1782" t="str">
            <v>UG-AX000-DISK-36G</v>
          </cell>
          <cell r="B1782" t="str">
            <v>UPG TO 36.4GB 10KRPM USCSI, 1"</v>
          </cell>
          <cell r="C1782">
            <v>2625</v>
          </cell>
          <cell r="D1782" t="str">
            <v>H</v>
          </cell>
        </row>
        <row r="1783">
          <cell r="A1783" t="str">
            <v>UG-AX000-DISK-9G-2</v>
          </cell>
          <cell r="B1783" t="str">
            <v>UPG, 9GB, 10000RPM, USCSI DR</v>
          </cell>
          <cell r="C1783">
            <v>1275</v>
          </cell>
          <cell r="D1783" t="str">
            <v>H</v>
          </cell>
        </row>
        <row r="1784">
          <cell r="A1784" t="str">
            <v>UG-CAB-543A-2400G</v>
          </cell>
          <cell r="B1784" t="str">
            <v>UPG to 2400GB StorEdge A5200</v>
          </cell>
          <cell r="C1784">
            <v>732000</v>
          </cell>
          <cell r="D1784" t="str">
            <v>A</v>
          </cell>
        </row>
        <row r="1785">
          <cell r="A1785" t="str">
            <v>UG-CAB-543A-800G</v>
          </cell>
          <cell r="B1785" t="str">
            <v>UPG 800GB StorEdge A5200 CAB</v>
          </cell>
          <cell r="C1785">
            <v>214500</v>
          </cell>
          <cell r="D1785" t="str">
            <v>A</v>
          </cell>
        </row>
        <row r="1786">
          <cell r="A1786" t="str">
            <v>UG-CAB-553A-1019G</v>
          </cell>
          <cell r="B1786" t="str">
            <v>UPGRADE TO 1019GB A5100 w/72"</v>
          </cell>
          <cell r="C1786">
            <v>157500</v>
          </cell>
          <cell r="D1786" t="str">
            <v>A</v>
          </cell>
        </row>
        <row r="1787">
          <cell r="A1787" t="str">
            <v>UG-CAB-553A-3057G</v>
          </cell>
          <cell r="B1787" t="str">
            <v>UPGRADE TO 3057GB A5100 W/ 72"</v>
          </cell>
          <cell r="C1787">
            <v>479978</v>
          </cell>
          <cell r="D1787" t="str">
            <v>A</v>
          </cell>
        </row>
        <row r="1788">
          <cell r="A1788" t="str">
            <v>UG-D1000-36G-10K</v>
          </cell>
          <cell r="B1788" t="str">
            <v>UPG, 36GB  D1000 (10K RPM)</v>
          </cell>
          <cell r="C1788">
            <v>9225</v>
          </cell>
          <cell r="D1788" t="str">
            <v>H</v>
          </cell>
        </row>
        <row r="1789">
          <cell r="A1789" t="str">
            <v>UG-D1000-36G-RK-2</v>
          </cell>
          <cell r="B1789" t="str">
            <v>UPG, 36GB D1000, RACK, 10K RPM</v>
          </cell>
          <cell r="C1789">
            <v>9225</v>
          </cell>
          <cell r="D1789" t="str">
            <v>H</v>
          </cell>
        </row>
        <row r="1790">
          <cell r="A1790" t="str">
            <v>UG-D1K-145G-36G10K</v>
          </cell>
          <cell r="B1790" t="str">
            <v>UPG D1000 145GB(4x36GB/10KRPM)</v>
          </cell>
          <cell r="C1790">
            <v>14925</v>
          </cell>
          <cell r="D1790" t="str">
            <v>H</v>
          </cell>
        </row>
        <row r="1791">
          <cell r="A1791" t="str">
            <v>UG-D1K-145G-RK</v>
          </cell>
          <cell r="B1791" t="str">
            <v>UPG D1000 145GB Rackmount tray</v>
          </cell>
          <cell r="C1791">
            <v>14925</v>
          </cell>
          <cell r="D1791" t="str">
            <v>H</v>
          </cell>
        </row>
        <row r="1792">
          <cell r="A1792" t="str">
            <v>UG-D1K-218G-18G10K</v>
          </cell>
          <cell r="B1792" t="str">
            <v>UPG D1000 218G(12x18GB/10KRPM)</v>
          </cell>
          <cell r="C1792">
            <v>22275</v>
          </cell>
          <cell r="D1792" t="str">
            <v>H</v>
          </cell>
        </row>
        <row r="1793">
          <cell r="A1793" t="str">
            <v>UG-D1K-291G-36G10K</v>
          </cell>
          <cell r="B1793" t="str">
            <v>UPG D1000 291G (8X36GB/10KRPM)</v>
          </cell>
          <cell r="C1793">
            <v>26250</v>
          </cell>
          <cell r="D1793" t="str">
            <v>H</v>
          </cell>
        </row>
        <row r="1794">
          <cell r="A1794" t="str">
            <v>UG-D1K-72G-18G-RK</v>
          </cell>
          <cell r="B1794" t="str">
            <v>UPG, D1000-72GB Rackmount tray</v>
          </cell>
          <cell r="C1794">
            <v>10463</v>
          </cell>
          <cell r="D1794" t="str">
            <v>H</v>
          </cell>
        </row>
        <row r="1795">
          <cell r="A1795" t="str">
            <v>UG-D1K-72G-18G10K</v>
          </cell>
          <cell r="B1795" t="str">
            <v>UPG D1000 72GB (4x18GB/10KRPM)</v>
          </cell>
          <cell r="C1795">
            <v>10463</v>
          </cell>
          <cell r="D1795" t="str">
            <v>H</v>
          </cell>
        </row>
        <row r="1796">
          <cell r="A1796" t="str">
            <v>UG-DDS3-XTAPDDS4</v>
          </cell>
          <cell r="B1796" t="str">
            <v>UG TO 20GB 4MM DDS-4 UniPack</v>
          </cell>
          <cell r="C1796">
            <v>1875</v>
          </cell>
          <cell r="D1796" t="str">
            <v>H</v>
          </cell>
        </row>
        <row r="1797">
          <cell r="A1797" t="str">
            <v>UG-DLT4700-TO-L280</v>
          </cell>
          <cell r="B1797" t="str">
            <v>UG TO L280 STOREDGE AUTOLOADER</v>
          </cell>
          <cell r="C1797">
            <v>12460</v>
          </cell>
          <cell r="D1797" t="str">
            <v>H</v>
          </cell>
        </row>
        <row r="1798">
          <cell r="A1798" t="str">
            <v>UG-DLT7000</v>
          </cell>
          <cell r="B1798" t="str">
            <v>UG TO DLT7000 35-70GB FLEXIPAK</v>
          </cell>
          <cell r="C1798">
            <v>8400</v>
          </cell>
          <cell r="D1798" t="str">
            <v>H</v>
          </cell>
        </row>
        <row r="1799">
          <cell r="A1799" t="str">
            <v>UG-DSK-18GB10K</v>
          </cell>
          <cell r="B1799" t="str">
            <v>UG TO 18.2GB/10,000 RPM DISK</v>
          </cell>
          <cell r="C1799">
            <v>1500</v>
          </cell>
          <cell r="D1799" t="str">
            <v>H</v>
          </cell>
        </row>
        <row r="1800">
          <cell r="A1800" t="str">
            <v>UG-DSK-9GB-2</v>
          </cell>
          <cell r="B1800" t="str">
            <v>UPG, 9GB, 10000RPM, USCSI DR</v>
          </cell>
          <cell r="C1800">
            <v>1295</v>
          </cell>
          <cell r="D1800" t="str">
            <v>H</v>
          </cell>
        </row>
        <row r="1801">
          <cell r="A1801" t="str">
            <v>UG-E10K-5/1CONTRLB</v>
          </cell>
          <cell r="B1801" t="str">
            <v>5:1 E10000 Control Board ONLY</v>
          </cell>
          <cell r="C1801">
            <v>12000</v>
          </cell>
          <cell r="D1801" t="str">
            <v>A</v>
          </cell>
        </row>
        <row r="1802">
          <cell r="A1802" t="str">
            <v>UG-E3000-E3501</v>
          </cell>
          <cell r="B1802" t="str">
            <v>UG E3000 TO E3500</v>
          </cell>
          <cell r="C1802">
            <v>15750</v>
          </cell>
          <cell r="D1802" t="str">
            <v>A</v>
          </cell>
        </row>
        <row r="1803">
          <cell r="A1803" t="str">
            <v>UG-E3000-E3503</v>
          </cell>
          <cell r="B1803" t="str">
            <v>UG E3000 TO E3500</v>
          </cell>
          <cell r="C1803">
            <v>15750</v>
          </cell>
          <cell r="D1803" t="str">
            <v>A</v>
          </cell>
        </row>
        <row r="1804">
          <cell r="A1804" t="str">
            <v>UG-E3000-E4501</v>
          </cell>
          <cell r="B1804" t="str">
            <v>UG E3000 TO E4500</v>
          </cell>
          <cell r="C1804">
            <v>42400</v>
          </cell>
          <cell r="D1804" t="str">
            <v>A</v>
          </cell>
        </row>
        <row r="1805">
          <cell r="A1805" t="str">
            <v>UG-E3000-E4503</v>
          </cell>
          <cell r="B1805" t="str">
            <v>UG E3000 TO E4500</v>
          </cell>
          <cell r="C1805">
            <v>42400</v>
          </cell>
          <cell r="D1805" t="str">
            <v>A</v>
          </cell>
        </row>
        <row r="1806">
          <cell r="A1806" t="str">
            <v>UG-E3000-E5501</v>
          </cell>
          <cell r="B1806" t="str">
            <v>UG E3000 TO E5500</v>
          </cell>
          <cell r="C1806">
            <v>63200</v>
          </cell>
          <cell r="D1806" t="str">
            <v>A</v>
          </cell>
        </row>
        <row r="1807">
          <cell r="A1807" t="str">
            <v>UG-E3000-E5503</v>
          </cell>
          <cell r="B1807" t="str">
            <v>UG E3000 TO E5500</v>
          </cell>
          <cell r="C1807">
            <v>55200</v>
          </cell>
          <cell r="D1807" t="str">
            <v>A</v>
          </cell>
        </row>
        <row r="1808">
          <cell r="A1808" t="str">
            <v>UG-E350X-E4501</v>
          </cell>
          <cell r="B1808" t="str">
            <v>UG E350x TO E4500</v>
          </cell>
          <cell r="C1808">
            <v>42400</v>
          </cell>
          <cell r="D1808" t="str">
            <v>A</v>
          </cell>
        </row>
        <row r="1809">
          <cell r="A1809" t="str">
            <v>UG-E350X-E4503</v>
          </cell>
          <cell r="B1809" t="str">
            <v>UG E350x TO E4500</v>
          </cell>
          <cell r="C1809">
            <v>42400</v>
          </cell>
          <cell r="D1809" t="str">
            <v>A</v>
          </cell>
        </row>
        <row r="1810">
          <cell r="A1810" t="str">
            <v>UG-E350X-E5501</v>
          </cell>
          <cell r="B1810" t="str">
            <v>UG E350X TO E5500</v>
          </cell>
          <cell r="C1810">
            <v>63200</v>
          </cell>
          <cell r="D1810" t="str">
            <v>A</v>
          </cell>
        </row>
        <row r="1811">
          <cell r="A1811" t="str">
            <v>UG-E350X-E5503</v>
          </cell>
          <cell r="B1811" t="str">
            <v>UG E350X TO E5500</v>
          </cell>
          <cell r="C1811">
            <v>55200</v>
          </cell>
          <cell r="D1811" t="str">
            <v>A</v>
          </cell>
        </row>
        <row r="1812">
          <cell r="A1812" t="str">
            <v>UG-E4000-5/1GIGPLN</v>
          </cell>
          <cell r="B1812" t="str">
            <v>UG E4000 to 5/1 Gigaplane</v>
          </cell>
          <cell r="C1812">
            <v>15200</v>
          </cell>
          <cell r="D1812" t="str">
            <v>A</v>
          </cell>
        </row>
        <row r="1813">
          <cell r="A1813" t="str">
            <v>UG-E4000-E4501</v>
          </cell>
          <cell r="B1813" t="str">
            <v>UG E4000 TO E4501</v>
          </cell>
          <cell r="C1813">
            <v>27200</v>
          </cell>
          <cell r="D1813" t="str">
            <v>A</v>
          </cell>
        </row>
        <row r="1814">
          <cell r="A1814" t="str">
            <v>UG-E4000-E4503</v>
          </cell>
          <cell r="B1814" t="str">
            <v>UG E4000 TO E4500</v>
          </cell>
          <cell r="C1814">
            <v>27200</v>
          </cell>
          <cell r="D1814" t="str">
            <v>A</v>
          </cell>
        </row>
        <row r="1815">
          <cell r="A1815" t="str">
            <v>UG-E4000-E6501</v>
          </cell>
          <cell r="B1815" t="str">
            <v>UG E4000 TO E6500</v>
          </cell>
          <cell r="C1815">
            <v>127200</v>
          </cell>
          <cell r="D1815" t="str">
            <v>A</v>
          </cell>
        </row>
        <row r="1816">
          <cell r="A1816" t="str">
            <v>UG-E4000-E6503</v>
          </cell>
          <cell r="B1816" t="str">
            <v>UG E4000 TO E6500</v>
          </cell>
          <cell r="C1816">
            <v>111200</v>
          </cell>
          <cell r="D1816" t="str">
            <v>A</v>
          </cell>
        </row>
        <row r="1817">
          <cell r="A1817" t="str">
            <v>UG-E450X-E6501</v>
          </cell>
          <cell r="B1817" t="str">
            <v>UG E450X TO E6500</v>
          </cell>
          <cell r="C1817">
            <v>127200</v>
          </cell>
          <cell r="D1817" t="str">
            <v>A</v>
          </cell>
        </row>
        <row r="1818">
          <cell r="A1818" t="str">
            <v>UG-E450X-E6503</v>
          </cell>
          <cell r="B1818" t="str">
            <v>UG E450X TO E6500</v>
          </cell>
          <cell r="C1818">
            <v>111200</v>
          </cell>
          <cell r="D1818" t="str">
            <v>A</v>
          </cell>
        </row>
        <row r="1819">
          <cell r="A1819" t="str">
            <v>UG-E5000-5/1GIGPLN</v>
          </cell>
          <cell r="B1819" t="str">
            <v>UG E5000 to 5/1 Gigaplane</v>
          </cell>
          <cell r="C1819">
            <v>17600</v>
          </cell>
          <cell r="D1819" t="str">
            <v>A</v>
          </cell>
        </row>
        <row r="1820">
          <cell r="A1820" t="str">
            <v>UG-E5000-E5501</v>
          </cell>
          <cell r="B1820" t="str">
            <v>UG E5000 TO E5501</v>
          </cell>
          <cell r="C1820">
            <v>43200</v>
          </cell>
          <cell r="D1820" t="str">
            <v>A</v>
          </cell>
        </row>
        <row r="1821">
          <cell r="A1821" t="str">
            <v>UG-E5000-E5503</v>
          </cell>
          <cell r="B1821" t="str">
            <v>UG E5000 TO E5500</v>
          </cell>
          <cell r="C1821">
            <v>44000</v>
          </cell>
          <cell r="D1821" t="str">
            <v>A</v>
          </cell>
        </row>
        <row r="1822">
          <cell r="A1822" t="str">
            <v>UG-E5000-E6501</v>
          </cell>
          <cell r="B1822" t="str">
            <v>UG E5000 TO E6500</v>
          </cell>
          <cell r="C1822">
            <v>108000</v>
          </cell>
          <cell r="D1822" t="str">
            <v>A</v>
          </cell>
        </row>
        <row r="1823">
          <cell r="A1823" t="str">
            <v>UG-E5000-E6503</v>
          </cell>
          <cell r="B1823" t="str">
            <v>UG E5000 TO E6500</v>
          </cell>
          <cell r="C1823">
            <v>92000</v>
          </cell>
          <cell r="D1823" t="str">
            <v>A</v>
          </cell>
        </row>
        <row r="1824">
          <cell r="A1824" t="str">
            <v>UG-E550X-E6501</v>
          </cell>
          <cell r="B1824" t="str">
            <v>UG E550X TO E6500</v>
          </cell>
          <cell r="C1824">
            <v>108000</v>
          </cell>
          <cell r="D1824" t="str">
            <v>A</v>
          </cell>
        </row>
        <row r="1825">
          <cell r="A1825" t="str">
            <v>UG-E550X-E6503</v>
          </cell>
          <cell r="B1825" t="str">
            <v>UG E550X TO E6500</v>
          </cell>
          <cell r="C1825">
            <v>92000</v>
          </cell>
          <cell r="D1825" t="str">
            <v>A</v>
          </cell>
        </row>
        <row r="1826">
          <cell r="A1826" t="str">
            <v>UG-E5X00-E10000-4</v>
          </cell>
          <cell r="B1826" t="str">
            <v>CHASSIS UPGRADE TO E10000-4</v>
          </cell>
          <cell r="C1826">
            <v>268800</v>
          </cell>
          <cell r="D1826" t="str">
            <v>A</v>
          </cell>
        </row>
        <row r="1827">
          <cell r="A1827" t="str">
            <v>UG-E6X00-E10000-4</v>
          </cell>
          <cell r="B1827" t="str">
            <v>CHASSIS UPGRADE TO E10000-4</v>
          </cell>
          <cell r="C1827">
            <v>212800</v>
          </cell>
          <cell r="D1827" t="str">
            <v>A</v>
          </cell>
        </row>
        <row r="1828">
          <cell r="A1828" t="str">
            <v>UG-E6X00-E10000-D</v>
          </cell>
          <cell r="B1828" t="str">
            <v>E6K UG TO E10K PWR EXPRSS CAB</v>
          </cell>
          <cell r="C1828">
            <v>212800</v>
          </cell>
          <cell r="D1828" t="str">
            <v>A</v>
          </cell>
        </row>
        <row r="1829">
          <cell r="A1829" t="str">
            <v>UG-FFB-AFB2-M3-V</v>
          </cell>
          <cell r="B1829" t="str">
            <v>GPX UPG TO ELITE3D M3 VERTICAL</v>
          </cell>
          <cell r="C1829">
            <v>1944</v>
          </cell>
          <cell r="D1829" t="str">
            <v>H</v>
          </cell>
        </row>
        <row r="1830">
          <cell r="A1830" t="str">
            <v>UG-FFB-AFB2-M6-H</v>
          </cell>
          <cell r="B1830" t="str">
            <v>GPX UPG TO ELITE3D M6 HORIZON</v>
          </cell>
          <cell r="C1830">
            <v>3374</v>
          </cell>
          <cell r="D1830" t="str">
            <v>H</v>
          </cell>
        </row>
        <row r="1831">
          <cell r="A1831" t="str">
            <v>UG-FFB-AFB2-M6-V</v>
          </cell>
          <cell r="B1831" t="str">
            <v>GPX UPG TO ELITE3D M6 VERTICAL</v>
          </cell>
          <cell r="C1831">
            <v>2334</v>
          </cell>
          <cell r="D1831" t="str">
            <v>H</v>
          </cell>
        </row>
        <row r="1832">
          <cell r="A1832" t="str">
            <v>UG-FFB-FFB3-DB-1-H</v>
          </cell>
          <cell r="B1832" t="str">
            <v>GPX UPG TO CREATOR3D SER 3 HOR</v>
          </cell>
          <cell r="C1832">
            <v>803</v>
          </cell>
          <cell r="D1832" t="str">
            <v>H</v>
          </cell>
        </row>
        <row r="1833">
          <cell r="A1833" t="str">
            <v>UG-FFB-FFB3-DB-1-V</v>
          </cell>
          <cell r="B1833" t="str">
            <v>GPX UPG TO CREATOR3D SER 3 VER</v>
          </cell>
          <cell r="C1833">
            <v>803</v>
          </cell>
          <cell r="D1833" t="str">
            <v>H</v>
          </cell>
        </row>
        <row r="1834">
          <cell r="A1834" t="str">
            <v>UG-FFBV-3678A</v>
          </cell>
          <cell r="B1834" t="str">
            <v>Upgrade to Expert3D Graphics</v>
          </cell>
          <cell r="C1834">
            <v>4313</v>
          </cell>
          <cell r="D1834" t="str">
            <v>H</v>
          </cell>
        </row>
        <row r="1835">
          <cell r="A1835" t="str">
            <v>UG-L11000</v>
          </cell>
          <cell r="B1835" t="str">
            <v>UPGRADE, L11000 TAPE LIBRARY</v>
          </cell>
          <cell r="C1835">
            <v>210000</v>
          </cell>
          <cell r="D1835" t="str">
            <v>A</v>
          </cell>
        </row>
        <row r="1836">
          <cell r="A1836" t="str">
            <v>UG-L11000-L700-4</v>
          </cell>
          <cell r="B1836" t="str">
            <v>UPGRADE to L700 w/4 DLT7000</v>
          </cell>
          <cell r="C1836">
            <v>172800</v>
          </cell>
          <cell r="D1836" t="str">
            <v>A</v>
          </cell>
        </row>
        <row r="1837">
          <cell r="A1837" t="str">
            <v>UG-L3500-2</v>
          </cell>
          <cell r="B1837" t="str">
            <v>UG TO L3500, TWO DRIVES</v>
          </cell>
          <cell r="C1837">
            <v>75600</v>
          </cell>
          <cell r="D1837" t="str">
            <v>A</v>
          </cell>
        </row>
        <row r="1838">
          <cell r="A1838" t="str">
            <v>UG-M11XX-M1194</v>
          </cell>
          <cell r="B1838" t="str">
            <v>UG 300 to 400MHz CPU Ent 250</v>
          </cell>
          <cell r="C1838">
            <v>5940</v>
          </cell>
          <cell r="D1838" t="str">
            <v>H</v>
          </cell>
        </row>
        <row r="1839">
          <cell r="A1839" t="str">
            <v>UG-M1XXX-M1300</v>
          </cell>
          <cell r="B1839" t="str">
            <v>UG TO U2 300MHZ MODULE</v>
          </cell>
          <cell r="C1839">
            <v>1799</v>
          </cell>
          <cell r="D1839" t="str">
            <v>H</v>
          </cell>
        </row>
        <row r="1840">
          <cell r="A1840" t="str">
            <v>UG-M1XXX-M1400</v>
          </cell>
          <cell r="B1840" t="str">
            <v>UG TO 400MHZ MODULE</v>
          </cell>
          <cell r="C1840">
            <v>5940</v>
          </cell>
          <cell r="D1840" t="str">
            <v>H</v>
          </cell>
        </row>
        <row r="1841">
          <cell r="A1841" t="str">
            <v>UG-M22XX-M2244</v>
          </cell>
          <cell r="B1841" t="str">
            <v>UG TO E450 400MHZ CPU MODULE</v>
          </cell>
          <cell r="C1841">
            <v>6885</v>
          </cell>
          <cell r="D1841" t="str">
            <v>H</v>
          </cell>
        </row>
        <row r="1842">
          <cell r="A1842" t="str">
            <v>UG-M2510-M2550</v>
          </cell>
          <cell r="B1842" t="str">
            <v>UG US 250MHZ/4MB</v>
          </cell>
          <cell r="C1842">
            <v>11250</v>
          </cell>
          <cell r="D1842" t="str">
            <v>A</v>
          </cell>
        </row>
        <row r="1843">
          <cell r="A1843" t="str">
            <v>UG-M2510-M2550E10K</v>
          </cell>
          <cell r="B1843" t="str">
            <v>UG US 250MHZ/4MB E10000</v>
          </cell>
          <cell r="C1843">
            <v>11250</v>
          </cell>
          <cell r="D1843" t="str">
            <v>A</v>
          </cell>
        </row>
        <row r="1844">
          <cell r="A1844" t="str">
            <v>UG-M2510-M2560</v>
          </cell>
          <cell r="B1844" t="str">
            <v>UG US 336MHZ/4MB</v>
          </cell>
          <cell r="C1844">
            <v>18750</v>
          </cell>
          <cell r="D1844" t="str">
            <v>A</v>
          </cell>
        </row>
        <row r="1845">
          <cell r="A1845" t="str">
            <v>UG-M2510-M2580</v>
          </cell>
          <cell r="B1845" t="str">
            <v>UG 167Mhz to 400MHz/8MB</v>
          </cell>
          <cell r="C1845">
            <v>18000</v>
          </cell>
          <cell r="D1845" t="str">
            <v>A</v>
          </cell>
        </row>
        <row r="1846">
          <cell r="A1846" t="str">
            <v>UG-M2530-M2560</v>
          </cell>
          <cell r="B1846" t="str">
            <v>UG US 336MHZ/4MB</v>
          </cell>
          <cell r="C1846">
            <v>14250</v>
          </cell>
          <cell r="D1846" t="str">
            <v>A</v>
          </cell>
        </row>
        <row r="1847">
          <cell r="A1847" t="str">
            <v>UG-M2550-M2580</v>
          </cell>
          <cell r="B1847" t="str">
            <v>UG 250Mhz to 400MHz/8MB-Field</v>
          </cell>
          <cell r="C1847">
            <v>15750</v>
          </cell>
          <cell r="D1847" t="str">
            <v>A</v>
          </cell>
        </row>
        <row r="1848">
          <cell r="A1848" t="str">
            <v>UG-M2560</v>
          </cell>
          <cell r="B1848" t="str">
            <v>UG US 336MHZ/4MB</v>
          </cell>
          <cell r="C1848">
            <v>24750</v>
          </cell>
          <cell r="D1848" t="str">
            <v>A</v>
          </cell>
        </row>
        <row r="1849">
          <cell r="A1849" t="str">
            <v>UG-M2560-M2570</v>
          </cell>
          <cell r="B1849" t="str">
            <v>UG 336MHZ TO 400MHZ/4MB-FIELD</v>
          </cell>
          <cell r="C1849">
            <v>11900</v>
          </cell>
          <cell r="D1849" t="str">
            <v>A</v>
          </cell>
        </row>
        <row r="1850">
          <cell r="A1850" t="str">
            <v>UG-M2560-M2580</v>
          </cell>
          <cell r="B1850" t="str">
            <v>UG 336/400 to 400MHz/8MB-Field</v>
          </cell>
          <cell r="C1850">
            <v>13500</v>
          </cell>
          <cell r="D1850" t="str">
            <v>A</v>
          </cell>
        </row>
        <row r="1851">
          <cell r="A1851" t="str">
            <v>UG-M2580</v>
          </cell>
          <cell r="B1851" t="str">
            <v>UG SunSPARC to 400MHz/8MB</v>
          </cell>
          <cell r="C1851">
            <v>22500</v>
          </cell>
          <cell r="D1851" t="str">
            <v>A</v>
          </cell>
        </row>
        <row r="1852">
          <cell r="A1852" t="str">
            <v>UG-M300-M360-U60</v>
          </cell>
          <cell r="B1852" t="str">
            <v>ULTRA 60 MODULE UPG TO 360MHZ</v>
          </cell>
          <cell r="C1852">
            <v>5188</v>
          </cell>
          <cell r="D1852" t="str">
            <v>H</v>
          </cell>
        </row>
        <row r="1853">
          <cell r="A1853" t="str">
            <v>UG-M300-M400</v>
          </cell>
          <cell r="B1853" t="str">
            <v>Upgr 300 to 400MHz/2Mb - E2/U2</v>
          </cell>
          <cell r="C1853">
            <v>5265</v>
          </cell>
          <cell r="D1853" t="str">
            <v>H</v>
          </cell>
        </row>
        <row r="1854">
          <cell r="A1854" t="str">
            <v>UG-M400-M450</v>
          </cell>
          <cell r="B1854" t="str">
            <v>CPU UPGRADE 400MHZ TO 450MHZ</v>
          </cell>
          <cell r="C1854">
            <v>6062</v>
          </cell>
          <cell r="D1854" t="str">
            <v>H</v>
          </cell>
        </row>
        <row r="1855">
          <cell r="A1855" t="str">
            <v>UG-MEM128-MEM512</v>
          </cell>
          <cell r="B1855" t="str">
            <v>UG TO 512MB (4X128MB) MEMORY</v>
          </cell>
          <cell r="C1855">
            <v>5405</v>
          </cell>
          <cell r="D1855" t="str">
            <v>H</v>
          </cell>
        </row>
        <row r="1856">
          <cell r="A1856" t="str">
            <v>UG-MEM1GB-MEM2GB</v>
          </cell>
          <cell r="B1856" t="str">
            <v>7023A to 7026A MEM UPGRADE-2GB</v>
          </cell>
          <cell r="C1856">
            <v>25800</v>
          </cell>
          <cell r="D1856" t="str">
            <v>A</v>
          </cell>
        </row>
        <row r="1857">
          <cell r="A1857" t="str">
            <v>UG-MEM256-MEM1GB</v>
          </cell>
          <cell r="B1857" t="str">
            <v>7022A TO 7023A MEM UPGRADE-1GB</v>
          </cell>
          <cell r="C1857">
            <v>17990</v>
          </cell>
          <cell r="D1857" t="str">
            <v>A</v>
          </cell>
        </row>
        <row r="1858">
          <cell r="A1858" t="str">
            <v>UG-MEM256MB-MEM1GB</v>
          </cell>
          <cell r="B1858" t="str">
            <v>UG TO 1GB (4x256MB) MEM FIELD</v>
          </cell>
          <cell r="C1858">
            <v>12200</v>
          </cell>
          <cell r="D1858" t="str">
            <v>H</v>
          </cell>
        </row>
        <row r="1859">
          <cell r="A1859" t="str">
            <v>UG-MEM512-MEM1GB</v>
          </cell>
          <cell r="B1859" t="str">
            <v>UG 512MB - 1GB MEM(4x256) FIELD</v>
          </cell>
          <cell r="C1859">
            <v>10400</v>
          </cell>
          <cell r="D1859" t="str">
            <v>H</v>
          </cell>
        </row>
        <row r="1860">
          <cell r="A1860" t="str">
            <v>UG-MON-FP</v>
          </cell>
          <cell r="B1860" t="str">
            <v>Upg to 18.1" TFT LCD Color Mon</v>
          </cell>
          <cell r="C1860">
            <v>3080</v>
          </cell>
          <cell r="D1860" t="str">
            <v>H</v>
          </cell>
        </row>
        <row r="1861">
          <cell r="A1861" t="str">
            <v>UG-MXXX-M300</v>
          </cell>
          <cell r="B1861" t="str">
            <v>UG US-I TO 300MHZ US-II MODULE</v>
          </cell>
          <cell r="C1861">
            <v>6075</v>
          </cell>
          <cell r="D1861" t="str">
            <v>H</v>
          </cell>
        </row>
        <row r="1862">
          <cell r="A1862" t="str">
            <v>UG-MXXX-M440</v>
          </cell>
          <cell r="B1862" t="str">
            <v>UG TO U10 440MHZ CPU MODULE</v>
          </cell>
          <cell r="C1862">
            <v>6150</v>
          </cell>
          <cell r="D1862" t="str">
            <v>H</v>
          </cell>
        </row>
        <row r="1863">
          <cell r="A1863" t="str">
            <v>UG-MXXX-M450</v>
          </cell>
          <cell r="B1863" t="str">
            <v>CPU MODULE UPG TO 450MHZ</v>
          </cell>
          <cell r="C1863">
            <v>6210</v>
          </cell>
          <cell r="D1863" t="str">
            <v>H</v>
          </cell>
        </row>
        <row r="1864">
          <cell r="A1864" t="str">
            <v>UG-MXXXX-M1194</v>
          </cell>
          <cell r="B1864" t="str">
            <v>UG 167/200/250 CPU to 400/2MHz</v>
          </cell>
          <cell r="C1864">
            <v>6757</v>
          </cell>
          <cell r="D1864" t="str">
            <v>H</v>
          </cell>
        </row>
        <row r="1865">
          <cell r="A1865" t="str">
            <v>UG-MXXXX-M2244</v>
          </cell>
          <cell r="B1865" t="str">
            <v>UG TO E450 400MHZ CPU MODULE</v>
          </cell>
          <cell r="C1865">
            <v>8775</v>
          </cell>
          <cell r="D1865" t="str">
            <v>H</v>
          </cell>
        </row>
        <row r="1866">
          <cell r="A1866" t="str">
            <v>UG-RM-541A-400G</v>
          </cell>
          <cell r="B1866" t="str">
            <v>UPG 400GB Sun StorEdge A5200</v>
          </cell>
          <cell r="C1866">
            <v>108750</v>
          </cell>
          <cell r="D1866" t="str">
            <v>A</v>
          </cell>
        </row>
        <row r="1867">
          <cell r="A1867" t="str">
            <v>UG-RM-551A-509G</v>
          </cell>
          <cell r="B1867" t="str">
            <v>UPG 509GB Sun StorEdge A5100</v>
          </cell>
          <cell r="C1867">
            <v>69000</v>
          </cell>
          <cell r="D1867" t="str">
            <v>A</v>
          </cell>
        </row>
        <row r="1868">
          <cell r="A1868" t="str">
            <v>UG-RMA</v>
          </cell>
          <cell r="B1868" t="str">
            <v>RMA DOC KIT</v>
          </cell>
          <cell r="C1868">
            <v>0</v>
          </cell>
          <cell r="D1868" t="str">
            <v>D</v>
          </cell>
        </row>
        <row r="1869">
          <cell r="A1869" t="str">
            <v>UG-SBIO-DSBIO</v>
          </cell>
          <cell r="B1869" t="str">
            <v>UG E10000 I/O BOARD</v>
          </cell>
          <cell r="C1869">
            <v>9600</v>
          </cell>
          <cell r="D1869" t="str">
            <v>A</v>
          </cell>
        </row>
        <row r="1870">
          <cell r="A1870" t="str">
            <v>UG-SF-BEZEL-KIT</v>
          </cell>
          <cell r="B1870" t="str">
            <v>UG E5x00/E6x00 Bezel - Field</v>
          </cell>
          <cell r="C1870">
            <v>800</v>
          </cell>
          <cell r="D1870" t="str">
            <v>A</v>
          </cell>
        </row>
        <row r="1871">
          <cell r="A1871" t="str">
            <v>UG-SUNSV-E3501-C62</v>
          </cell>
          <cell r="B1871" t="str">
            <v>UG TO E3500 2x336MHZ/4MB</v>
          </cell>
          <cell r="C1871">
            <v>43200</v>
          </cell>
          <cell r="D1871" t="str">
            <v>A</v>
          </cell>
        </row>
        <row r="1872">
          <cell r="A1872" t="str">
            <v>UG-SUNSV-E3501-C82</v>
          </cell>
          <cell r="B1872" t="str">
            <v>UG TO E3500 2x400MHZ/8MB</v>
          </cell>
          <cell r="C1872">
            <v>53700</v>
          </cell>
          <cell r="D1872" t="str">
            <v>A</v>
          </cell>
        </row>
        <row r="1873">
          <cell r="A1873" t="str">
            <v>UG-SUNSV-E4501</v>
          </cell>
          <cell r="B1873" t="str">
            <v>UG TO E4500</v>
          </cell>
          <cell r="C1873">
            <v>55200</v>
          </cell>
          <cell r="D1873" t="str">
            <v>A</v>
          </cell>
        </row>
        <row r="1874">
          <cell r="A1874" t="str">
            <v>UG-SUNSV-E4501-R</v>
          </cell>
          <cell r="B1874" t="str">
            <v>Upgrade to E4500 Rackmounted</v>
          </cell>
          <cell r="C1874">
            <v>68400</v>
          </cell>
          <cell r="D1874" t="str">
            <v>A</v>
          </cell>
        </row>
        <row r="1875">
          <cell r="A1875" t="str">
            <v>UG-SUNSV-E5501</v>
          </cell>
          <cell r="B1875" t="str">
            <v>UG TO E5500</v>
          </cell>
          <cell r="C1875">
            <v>72800</v>
          </cell>
          <cell r="D1875" t="str">
            <v>A</v>
          </cell>
        </row>
        <row r="1876">
          <cell r="A1876" t="str">
            <v>UG-T3ES-RR-22-327G</v>
          </cell>
          <cell r="B1876" t="str">
            <v>UPGRADE TO T3ES 327GB RR</v>
          </cell>
          <cell r="C1876">
            <v>159000</v>
          </cell>
          <cell r="D1876" t="str">
            <v>A</v>
          </cell>
        </row>
        <row r="1877">
          <cell r="A1877" t="str">
            <v>UG-T3ES-RR-22-655G</v>
          </cell>
          <cell r="B1877" t="str">
            <v>UPGRADE TO T3ES 655GB RR</v>
          </cell>
          <cell r="C1877">
            <v>197000</v>
          </cell>
          <cell r="D1877" t="str">
            <v>A</v>
          </cell>
        </row>
        <row r="1878">
          <cell r="A1878" t="str">
            <v>UG-T3ES-TT-22-327G</v>
          </cell>
          <cell r="B1878" t="str">
            <v>UPGRADE TO T3ES 655GB TT</v>
          </cell>
          <cell r="C1878">
            <v>159000</v>
          </cell>
          <cell r="D1878" t="str">
            <v>A</v>
          </cell>
        </row>
        <row r="1879">
          <cell r="A1879" t="str">
            <v>UG-T3ES-TT-22-655G</v>
          </cell>
          <cell r="B1879" t="str">
            <v>UPGRADE TO T3ES 655GB TT</v>
          </cell>
          <cell r="C1879">
            <v>197000</v>
          </cell>
          <cell r="D1879" t="str">
            <v>A</v>
          </cell>
        </row>
        <row r="1880">
          <cell r="A1880" t="str">
            <v>UG-T3WG-RR-11-163G</v>
          </cell>
          <cell r="B1880" t="str">
            <v>UPG to StorEdge T3WG 163GB RR</v>
          </cell>
          <cell r="C1880">
            <v>52000</v>
          </cell>
          <cell r="D1880" t="str">
            <v>A</v>
          </cell>
        </row>
        <row r="1881">
          <cell r="A1881" t="str">
            <v>UG-T3WG-RR-11-327G</v>
          </cell>
          <cell r="B1881" t="str">
            <v>UPG to StorEdge T3WG 327GB RR</v>
          </cell>
          <cell r="C1881">
            <v>67000</v>
          </cell>
          <cell r="D1881" t="str">
            <v>A</v>
          </cell>
        </row>
        <row r="1882">
          <cell r="A1882" t="str">
            <v>UG-T3WG-TT-11-163G</v>
          </cell>
          <cell r="B1882" t="str">
            <v xml:space="preserve">UPG to StorEdge T3WG 163GB </v>
          </cell>
          <cell r="C1882">
            <v>52000</v>
          </cell>
          <cell r="D1882" t="str">
            <v>A</v>
          </cell>
        </row>
        <row r="1883">
          <cell r="A1883" t="str">
            <v>UG-T3WG-TT-11-327G</v>
          </cell>
          <cell r="B1883" t="str">
            <v xml:space="preserve">UPG to StorEdge T3WG 327GB </v>
          </cell>
          <cell r="C1883">
            <v>67000</v>
          </cell>
          <cell r="D1883" t="str">
            <v>A</v>
          </cell>
        </row>
        <row r="1884">
          <cell r="A1884" t="str">
            <v>UG-TAPE-SLR</v>
          </cell>
          <cell r="B1884" t="str">
            <v>UG TO EXT. 4GB SLR TAPE</v>
          </cell>
          <cell r="C1884">
            <v>945</v>
          </cell>
          <cell r="D1884" t="str">
            <v>H</v>
          </cell>
        </row>
        <row r="1885">
          <cell r="A1885" t="str">
            <v>UG-TT-540A-127G</v>
          </cell>
          <cell r="B1885" t="str">
            <v>UPG 127GB Sun StorEdge A5200</v>
          </cell>
          <cell r="C1885">
            <v>58500</v>
          </cell>
          <cell r="D1885" t="str">
            <v>A</v>
          </cell>
        </row>
        <row r="1886">
          <cell r="A1886" t="str">
            <v>UG-TT-540A-400G</v>
          </cell>
          <cell r="B1886" t="str">
            <v>UPG 400GB StorEdge A5200 TT</v>
          </cell>
          <cell r="C1886">
            <v>108750</v>
          </cell>
          <cell r="D1886" t="str">
            <v>A</v>
          </cell>
        </row>
        <row r="1887">
          <cell r="A1887" t="str">
            <v>UG-TT-550A-182G</v>
          </cell>
          <cell r="B1887" t="str">
            <v>UPGRADE TO 182GB A5100 (TT)</v>
          </cell>
          <cell r="C1887">
            <v>39000</v>
          </cell>
          <cell r="D1887" t="str">
            <v>A</v>
          </cell>
        </row>
        <row r="1888">
          <cell r="A1888" t="str">
            <v>UG-TT-550A-509G</v>
          </cell>
          <cell r="B1888" t="str">
            <v>UPGRADE TO 509GB A5100 (TT)</v>
          </cell>
          <cell r="C1888">
            <v>69000</v>
          </cell>
          <cell r="D1888" t="str">
            <v>A</v>
          </cell>
        </row>
        <row r="1889">
          <cell r="A1889" t="str">
            <v>UG-WRKGP-E3501-C62</v>
          </cell>
          <cell r="B1889" t="str">
            <v>UG Wkgrp SV TO E3500 2x336MHz</v>
          </cell>
          <cell r="C1889">
            <v>46800</v>
          </cell>
          <cell r="D1889" t="str">
            <v>A</v>
          </cell>
        </row>
        <row r="1890">
          <cell r="A1890" t="str">
            <v>UG-WRKGP-E3501-C82</v>
          </cell>
          <cell r="B1890" t="str">
            <v>UG Wkgrp SV TO E3500 2x400/8MB</v>
          </cell>
          <cell r="C1890">
            <v>57300</v>
          </cell>
          <cell r="D1890" t="str">
            <v>A</v>
          </cell>
        </row>
        <row r="1891">
          <cell r="A1891" t="str">
            <v>UG-X5239A</v>
          </cell>
          <cell r="B1891" t="str">
            <v>UPG NEBS L3 Disk 18.2GB/10K</v>
          </cell>
          <cell r="C1891">
            <v>1500</v>
          </cell>
          <cell r="D1891" t="str">
            <v>H</v>
          </cell>
        </row>
        <row r="1892">
          <cell r="A1892" t="str">
            <v>UG-XDSKD130-36GAC</v>
          </cell>
          <cell r="B1892" t="str">
            <v>UPG Netra st D130, 2x18GB, AC</v>
          </cell>
          <cell r="C1892">
            <v>5843</v>
          </cell>
          <cell r="D1892" t="str">
            <v>A</v>
          </cell>
        </row>
        <row r="1893">
          <cell r="A1893" t="str">
            <v>UG-XLIBDLT16-11TB4</v>
          </cell>
          <cell r="B1893" t="str">
            <v>Upgrade PACKAGE for L11000</v>
          </cell>
          <cell r="C1893">
            <v>420960</v>
          </cell>
          <cell r="D1893" t="str">
            <v>A</v>
          </cell>
        </row>
        <row r="1894">
          <cell r="A1894" t="str">
            <v>UG-XLIBDLT16-11TB5</v>
          </cell>
          <cell r="B1894" t="str">
            <v>Upgrade PACKAGE for L11000</v>
          </cell>
          <cell r="C1894">
            <v>435000</v>
          </cell>
          <cell r="D1894" t="str">
            <v>A</v>
          </cell>
        </row>
        <row r="1895">
          <cell r="A1895" t="str">
            <v>UG-XLIBDLT4-11TB6</v>
          </cell>
          <cell r="B1895" t="str">
            <v>Upgrade Package for L11000</v>
          </cell>
          <cell r="C1895">
            <v>227616</v>
          </cell>
          <cell r="D1895" t="str">
            <v>A</v>
          </cell>
        </row>
        <row r="1896">
          <cell r="A1896" t="str">
            <v>UG-XLIBDLT4-11TB7</v>
          </cell>
          <cell r="B1896" t="str">
            <v>Upgrade Package for L11000</v>
          </cell>
          <cell r="C1896">
            <v>240900</v>
          </cell>
          <cell r="D1896" t="str">
            <v>A</v>
          </cell>
        </row>
        <row r="1897">
          <cell r="A1897" t="str">
            <v>UG-XLIBL700-BASE4A</v>
          </cell>
          <cell r="B1897" t="str">
            <v>Upgrade Package for L700</v>
          </cell>
          <cell r="C1897">
            <v>543960</v>
          </cell>
          <cell r="D1897" t="str">
            <v>A</v>
          </cell>
        </row>
        <row r="1898">
          <cell r="A1898" t="str">
            <v>UG-XLIBL700-BASE4B</v>
          </cell>
          <cell r="B1898" t="str">
            <v>Upgrade Package for L700</v>
          </cell>
          <cell r="C1898">
            <v>625824</v>
          </cell>
          <cell r="D1898" t="str">
            <v>A</v>
          </cell>
        </row>
        <row r="1899">
          <cell r="A1899" t="str">
            <v>UG-XLIBL700-BASE5A</v>
          </cell>
          <cell r="B1899" t="str">
            <v>Upgrade Package for L700</v>
          </cell>
          <cell r="C1899">
            <v>558000</v>
          </cell>
          <cell r="D1899" t="str">
            <v>A</v>
          </cell>
        </row>
        <row r="1900">
          <cell r="A1900" t="str">
            <v>UG-XLIBL700-BASE5B</v>
          </cell>
          <cell r="B1900" t="str">
            <v>Upgrade Package for L700</v>
          </cell>
          <cell r="C1900">
            <v>639864</v>
          </cell>
          <cell r="D1900" t="str">
            <v>A</v>
          </cell>
        </row>
        <row r="1901">
          <cell r="A1901" t="str">
            <v>UG-XLIBL700-BASE6A</v>
          </cell>
          <cell r="B1901" t="str">
            <v>Upgrade Package for the L700</v>
          </cell>
          <cell r="C1901">
            <v>307968</v>
          </cell>
          <cell r="D1901" t="str">
            <v>A</v>
          </cell>
        </row>
        <row r="1902">
          <cell r="A1902" t="str">
            <v>UG-XLIBL700-BASE6B</v>
          </cell>
          <cell r="B1902" t="str">
            <v>Upgrade Package for the L700</v>
          </cell>
          <cell r="C1902">
            <v>366288</v>
          </cell>
          <cell r="D1902" t="str">
            <v>A</v>
          </cell>
        </row>
        <row r="1903">
          <cell r="A1903" t="str">
            <v>UG-XLIBL700-BASE7A</v>
          </cell>
          <cell r="B1903" t="str">
            <v>Upgrade Package for the L700</v>
          </cell>
          <cell r="C1903">
            <v>321240</v>
          </cell>
          <cell r="D1903" t="str">
            <v>A</v>
          </cell>
        </row>
        <row r="1904">
          <cell r="A1904" t="str">
            <v>UG-XLIBL700-BASE7B</v>
          </cell>
          <cell r="B1904" t="str">
            <v>Upgrade Package to the L700</v>
          </cell>
          <cell r="C1904">
            <v>379560</v>
          </cell>
          <cell r="D1904" t="str">
            <v>A</v>
          </cell>
        </row>
        <row r="1905">
          <cell r="A1905" t="str">
            <v>UG1-2UKC1Z9LC128CP</v>
          </cell>
          <cell r="B1905" t="str">
            <v>UG WS U10/440,FFB2+,128MB/9G</v>
          </cell>
          <cell r="C1905">
            <v>4583</v>
          </cell>
          <cell r="D1905" t="str">
            <v>H</v>
          </cell>
        </row>
        <row r="1906">
          <cell r="A1906" t="str">
            <v>UG1-2UKC1Z9LC512CP</v>
          </cell>
          <cell r="B1906" t="str">
            <v>UG WS U10/440,FFB2+,512MB/9G</v>
          </cell>
          <cell r="C1906">
            <v>5933</v>
          </cell>
          <cell r="D1906" t="str">
            <v>H</v>
          </cell>
        </row>
        <row r="1907">
          <cell r="A1907" t="str">
            <v>UG1-2UKC1Z9PC128CP</v>
          </cell>
          <cell r="B1907" t="str">
            <v>UG WS U10/440,PGX24,128MB/9G</v>
          </cell>
          <cell r="C1907">
            <v>3638</v>
          </cell>
          <cell r="D1907" t="str">
            <v>H</v>
          </cell>
        </row>
        <row r="1908">
          <cell r="A1908" t="str">
            <v>UG1-2UKC1Z9PC512CP</v>
          </cell>
          <cell r="B1908" t="str">
            <v>UG WS U10/440,PGX24,512MB/9G</v>
          </cell>
          <cell r="C1908">
            <v>4988</v>
          </cell>
          <cell r="D1908" t="str">
            <v>H</v>
          </cell>
        </row>
        <row r="1909">
          <cell r="A1909" t="str">
            <v>UG1-2UKC1Z9YC256CP</v>
          </cell>
          <cell r="B1909" t="str">
            <v>UG WS U10/440,AFBM3,256MB/9G</v>
          </cell>
          <cell r="C1909">
            <v>6338</v>
          </cell>
          <cell r="D1909" t="str">
            <v>H</v>
          </cell>
        </row>
        <row r="1910">
          <cell r="A1910" t="str">
            <v>UG1-2UKC1Z9YC512CP</v>
          </cell>
          <cell r="B1910" t="str">
            <v>UG WS U10/440,AFBM3,512MB/9G</v>
          </cell>
          <cell r="C1910">
            <v>7283</v>
          </cell>
          <cell r="D1910" t="str">
            <v>H</v>
          </cell>
        </row>
        <row r="1911">
          <cell r="A1911" t="str">
            <v>UG1-2UKC1Z9ZC256CP</v>
          </cell>
          <cell r="B1911" t="str">
            <v>UG WS U10/440,AFBM6,256MB/9G</v>
          </cell>
          <cell r="C1911">
            <v>6878</v>
          </cell>
          <cell r="D1911" t="str">
            <v>H</v>
          </cell>
        </row>
        <row r="1912">
          <cell r="A1912" t="str">
            <v>UG1-2UKC1Z9ZC512CP</v>
          </cell>
          <cell r="B1912" t="str">
            <v>UG WS U10/440,AFBM6,512MB/9G</v>
          </cell>
          <cell r="C1912">
            <v>7823</v>
          </cell>
          <cell r="D1912" t="str">
            <v>H</v>
          </cell>
        </row>
        <row r="1913">
          <cell r="A1913" t="str">
            <v>UG10-A25-BA</v>
          </cell>
          <cell r="B1913" t="str">
            <v>UG TO E450 400MHZ ENABLED BASE</v>
          </cell>
          <cell r="C1913">
            <v>10861</v>
          </cell>
          <cell r="D1913" t="str">
            <v>H</v>
          </cell>
        </row>
        <row r="1914">
          <cell r="A1914" t="str">
            <v>UG10-A26-AA</v>
          </cell>
          <cell r="B1914" t="str">
            <v>UG S10/SERVR TO E250 ZERO BASE</v>
          </cell>
          <cell r="C1914">
            <v>4158</v>
          </cell>
          <cell r="D1914" t="str">
            <v>H</v>
          </cell>
        </row>
        <row r="1915">
          <cell r="A1915" t="str">
            <v>UG10-A26-AA-R</v>
          </cell>
          <cell r="B1915" t="str">
            <v>UG S10 TO E250 RACK BASE</v>
          </cell>
          <cell r="C1915">
            <v>4158</v>
          </cell>
          <cell r="D1915" t="str">
            <v>H</v>
          </cell>
        </row>
        <row r="1916">
          <cell r="A1916" t="str">
            <v>UG10-N03-AA</v>
          </cell>
          <cell r="B1916" t="str">
            <v>UPG S10/20 to Netra t 1125 bas</v>
          </cell>
          <cell r="C1916">
            <v>8533</v>
          </cell>
          <cell r="D1916" t="str">
            <v>A</v>
          </cell>
        </row>
        <row r="1917">
          <cell r="A1917" t="str">
            <v>UG10-N04-AA</v>
          </cell>
          <cell r="B1917" t="str">
            <v>UPG S10/20 to Netra t 1120 bas</v>
          </cell>
          <cell r="C1917">
            <v>8533</v>
          </cell>
          <cell r="D1917" t="str">
            <v>A</v>
          </cell>
        </row>
        <row r="1918">
          <cell r="A1918" t="str">
            <v>UG11-A33-AA</v>
          </cell>
          <cell r="B1918" t="str">
            <v>UG Ent1 to E420R Server Base</v>
          </cell>
          <cell r="C1918">
            <v>6769</v>
          </cell>
          <cell r="D1918" t="str">
            <v>H</v>
          </cell>
        </row>
        <row r="1919">
          <cell r="A1919" t="str">
            <v>UG11-A34-AA</v>
          </cell>
          <cell r="B1919" t="str">
            <v>UG Ent1 to E220R server base</v>
          </cell>
          <cell r="C1919">
            <v>1491</v>
          </cell>
          <cell r="D1919" t="str">
            <v>H</v>
          </cell>
        </row>
        <row r="1920">
          <cell r="A1920" t="str">
            <v>UG14-3UGD19L-000AQ</v>
          </cell>
          <cell r="B1920" t="str">
            <v>CHASSIS UPG TO ULT 60, 360MHZ</v>
          </cell>
          <cell r="C1920">
            <v>9443</v>
          </cell>
          <cell r="D1920" t="str">
            <v>H</v>
          </cell>
        </row>
        <row r="1921">
          <cell r="A1921" t="str">
            <v>UG14-3UGD19L-000AV</v>
          </cell>
          <cell r="B1921" t="str">
            <v>CHASSIS UPG TO ULT 60, 360MHZ</v>
          </cell>
          <cell r="C1921">
            <v>9443</v>
          </cell>
          <cell r="D1921" t="str">
            <v>H</v>
          </cell>
        </row>
        <row r="1922">
          <cell r="A1922" t="str">
            <v>UG14-5UNC-9S-000NK</v>
          </cell>
          <cell r="B1922" t="str">
            <v>UG E2/300MHZ TO E450</v>
          </cell>
          <cell r="C1922">
            <v>13696</v>
          </cell>
          <cell r="D1922" t="str">
            <v>H</v>
          </cell>
        </row>
        <row r="1923">
          <cell r="A1923" t="str">
            <v>UG14-6UNC-9S-000NK</v>
          </cell>
          <cell r="B1923" t="str">
            <v>UG E2/300MHZ TO E250 BASE</v>
          </cell>
          <cell r="C1923">
            <v>5913</v>
          </cell>
          <cell r="D1923" t="str">
            <v>H</v>
          </cell>
        </row>
        <row r="1924">
          <cell r="A1924" t="str">
            <v>UG14-A25-9S-000-BA</v>
          </cell>
          <cell r="B1924" t="str">
            <v>UG SS20/UE1/UE2 TO E450 CHASSI</v>
          </cell>
          <cell r="C1924">
            <v>11536</v>
          </cell>
          <cell r="D1924" t="str">
            <v>H</v>
          </cell>
        </row>
        <row r="1925">
          <cell r="A1925" t="str">
            <v>UG14-A25-9S-000NK</v>
          </cell>
          <cell r="B1925" t="str">
            <v>UG E2-&gt;E450 400MH ENABLED BASE</v>
          </cell>
          <cell r="C1925">
            <v>12076</v>
          </cell>
          <cell r="D1925" t="str">
            <v>H</v>
          </cell>
        </row>
        <row r="1926">
          <cell r="A1926" t="str">
            <v>UG14-A26-9S-000-AA</v>
          </cell>
          <cell r="B1926" t="str">
            <v>UG E1/SS20-&gt;E250(CPU/DISK RQD)</v>
          </cell>
          <cell r="C1926">
            <v>3213</v>
          </cell>
          <cell r="D1926" t="str">
            <v>H</v>
          </cell>
        </row>
        <row r="1927">
          <cell r="A1927" t="str">
            <v>UG14-A26-9S-000NK</v>
          </cell>
          <cell r="B1927" t="str">
            <v>UG E1 OR E2 TO E250 (CPU REQD)</v>
          </cell>
          <cell r="C1927">
            <v>3888</v>
          </cell>
          <cell r="D1927" t="str">
            <v>H</v>
          </cell>
        </row>
        <row r="1928">
          <cell r="A1928" t="str">
            <v>UG14-A33-000-CX</v>
          </cell>
          <cell r="B1928" t="str">
            <v>UG Ent2 - E420R no mem 18GB dr</v>
          </cell>
          <cell r="C1928">
            <v>8869</v>
          </cell>
          <cell r="D1928" t="str">
            <v>H</v>
          </cell>
        </row>
        <row r="1929">
          <cell r="A1929" t="str">
            <v>UG14-A34-000-AA</v>
          </cell>
          <cell r="B1929" t="str">
            <v>UG E2-E220R BASE NO MEMORY</v>
          </cell>
          <cell r="C1929">
            <v>3186</v>
          </cell>
          <cell r="D1929" t="str">
            <v>H</v>
          </cell>
        </row>
        <row r="1930">
          <cell r="A1930" t="str">
            <v>UG14-N03-AA</v>
          </cell>
          <cell r="B1930" t="str">
            <v>UP E1/E2/t1100 to Netra1125 ba</v>
          </cell>
          <cell r="C1930">
            <v>6293</v>
          </cell>
          <cell r="D1930" t="str">
            <v>A</v>
          </cell>
        </row>
        <row r="1931">
          <cell r="A1931" t="str">
            <v>UG14-N04-AA</v>
          </cell>
          <cell r="B1931" t="str">
            <v>UP E1/E2/t1100 to Netra1120 ba</v>
          </cell>
          <cell r="C1931">
            <v>6293</v>
          </cell>
          <cell r="D1931" t="str">
            <v>A</v>
          </cell>
        </row>
        <row r="1932">
          <cell r="A1932" t="str">
            <v>UG14-N14-AA</v>
          </cell>
          <cell r="B1932" t="str">
            <v>UG E1or2 - Netra t1405 AC Base</v>
          </cell>
          <cell r="C1932">
            <v>10493</v>
          </cell>
          <cell r="D1932" t="str">
            <v>A</v>
          </cell>
        </row>
        <row r="1933">
          <cell r="A1933" t="str">
            <v>UG14-N15-AA</v>
          </cell>
          <cell r="B1933" t="str">
            <v>UG E1or2 - Netra t1400 DC Base</v>
          </cell>
          <cell r="C1933">
            <v>10493</v>
          </cell>
          <cell r="D1933" t="str">
            <v>A</v>
          </cell>
        </row>
        <row r="1934">
          <cell r="A1934" t="str">
            <v>UG16-3ULD19L-000AV</v>
          </cell>
          <cell r="B1934" t="str">
            <v>CHASSIS UPG TO ULT 60, 450MHZ</v>
          </cell>
          <cell r="C1934">
            <v>8228</v>
          </cell>
          <cell r="D1934" t="str">
            <v>H</v>
          </cell>
        </row>
        <row r="1935">
          <cell r="A1935" t="str">
            <v>UG16-3ULD19Y-000AV</v>
          </cell>
          <cell r="B1935" t="str">
            <v>CHASSIS UPG TO ULT 60, 450MHZ</v>
          </cell>
          <cell r="C1935">
            <v>9173</v>
          </cell>
          <cell r="D1935" t="str">
            <v>H</v>
          </cell>
        </row>
        <row r="1936">
          <cell r="A1936" t="str">
            <v>UG16-3ULD19Z-000AV</v>
          </cell>
          <cell r="B1936" t="str">
            <v>CHASSIS UPG TO ULT 60, 450MHZ</v>
          </cell>
          <cell r="C1936">
            <v>9848</v>
          </cell>
          <cell r="D1936" t="str">
            <v>H</v>
          </cell>
        </row>
        <row r="1937">
          <cell r="A1937" t="str">
            <v>UG16-3ULD29Y-000AV</v>
          </cell>
          <cell r="B1937" t="str">
            <v>CHASSIS UPG TO U60, 2×450MHZ</v>
          </cell>
          <cell r="C1937">
            <v>14573</v>
          </cell>
          <cell r="D1937" t="str">
            <v>H</v>
          </cell>
        </row>
        <row r="1938">
          <cell r="A1938" t="str">
            <v>UG16-3ULD29Z-000AV</v>
          </cell>
          <cell r="B1938" t="str">
            <v>CHASSIS UPG TO U60, 2×450MHZ</v>
          </cell>
          <cell r="C1938">
            <v>15248</v>
          </cell>
          <cell r="D1938" t="str">
            <v>H</v>
          </cell>
        </row>
        <row r="1939">
          <cell r="A1939" t="str">
            <v>UG16-3UGD19L-512AQ</v>
          </cell>
          <cell r="B1939" t="str">
            <v>CHASSIS UPG TO ULT 60, 360MHZ</v>
          </cell>
          <cell r="C1939">
            <v>7418</v>
          </cell>
          <cell r="D1939" t="str">
            <v>H</v>
          </cell>
        </row>
        <row r="1940">
          <cell r="A1940" t="str">
            <v>UG16-3ULD19L-000AQ</v>
          </cell>
          <cell r="B1940" t="str">
            <v>CHASSIS UPG TO ULT 60, 450MHZ</v>
          </cell>
          <cell r="C1940">
            <v>8228</v>
          </cell>
          <cell r="D1940" t="str">
            <v>H</v>
          </cell>
        </row>
        <row r="1941">
          <cell r="A1941" t="str">
            <v>UG16-3ULD19L-512AQ</v>
          </cell>
          <cell r="B1941" t="str">
            <v>CHASSIS UPG TO ULT 60, 450MHZ</v>
          </cell>
          <cell r="C1941">
            <v>11468</v>
          </cell>
          <cell r="D1941" t="str">
            <v>H</v>
          </cell>
        </row>
        <row r="1942">
          <cell r="A1942" t="str">
            <v>UG16-3ULD19V-512AQ</v>
          </cell>
          <cell r="B1942" t="str">
            <v>CHASSIS UPG TO ULT 60, 450MHZ</v>
          </cell>
          <cell r="C1942">
            <v>15248</v>
          </cell>
          <cell r="D1942" t="str">
            <v>H</v>
          </cell>
        </row>
        <row r="1943">
          <cell r="A1943" t="str">
            <v>UG16-3ULD19Y-000AQ</v>
          </cell>
          <cell r="B1943" t="str">
            <v>CHASSIS UPG TO ULT 60, 450MHZ</v>
          </cell>
          <cell r="C1943">
            <v>9173</v>
          </cell>
          <cell r="D1943" t="str">
            <v>H</v>
          </cell>
        </row>
        <row r="1944">
          <cell r="A1944" t="str">
            <v>UG16-3ULD19Z-000AQ</v>
          </cell>
          <cell r="B1944" t="str">
            <v>CHASSIS UPG TO ULT 60, 450MHZ</v>
          </cell>
          <cell r="C1944">
            <v>9848</v>
          </cell>
          <cell r="D1944" t="str">
            <v>H</v>
          </cell>
        </row>
        <row r="1945">
          <cell r="A1945" t="str">
            <v>UG16-3ULD29V-512AQ</v>
          </cell>
          <cell r="B1945" t="str">
            <v>CHASSIS UPG TO ULT 60, 2x450MHZ</v>
          </cell>
          <cell r="C1945">
            <v>20648</v>
          </cell>
          <cell r="D1945" t="str">
            <v>H</v>
          </cell>
        </row>
        <row r="1946">
          <cell r="A1946" t="str">
            <v>UG16-3ULD29Y-000AQ</v>
          </cell>
          <cell r="B1946" t="str">
            <v>CHASSIS UPG TO U60, 2x450MHz</v>
          </cell>
          <cell r="C1946">
            <v>14573</v>
          </cell>
          <cell r="D1946" t="str">
            <v>H</v>
          </cell>
        </row>
        <row r="1947">
          <cell r="A1947" t="str">
            <v>UG16-3ULD29Z-000AQ</v>
          </cell>
          <cell r="B1947" t="str">
            <v>CHASSIS UPG TO U60, 2x450MHz</v>
          </cell>
          <cell r="C1947">
            <v>15248</v>
          </cell>
          <cell r="D1947" t="str">
            <v>H</v>
          </cell>
        </row>
        <row r="1948">
          <cell r="A1948" t="str">
            <v>UG16-7ULD19T1024AQ</v>
          </cell>
          <cell r="B1948" t="str">
            <v>Upg to U80/450, PGX32, 1024MB</v>
          </cell>
          <cell r="C1948">
            <v>18893</v>
          </cell>
          <cell r="D1948" t="str">
            <v>H</v>
          </cell>
        </row>
        <row r="1949">
          <cell r="A1949" t="str">
            <v>UG16-7ULD19V1024AQ</v>
          </cell>
          <cell r="B1949" t="str">
            <v>Upg to U80/450, Exp3D, 1GB</v>
          </cell>
          <cell r="C1949">
            <v>22673</v>
          </cell>
          <cell r="D1949" t="str">
            <v>H</v>
          </cell>
        </row>
        <row r="1950">
          <cell r="A1950" t="str">
            <v>UG16-7ULD19Z1024AQ</v>
          </cell>
          <cell r="B1950" t="str">
            <v>Upg to U80/450, AFBm6, 1024MB</v>
          </cell>
          <cell r="C1950">
            <v>20918</v>
          </cell>
          <cell r="D1950" t="str">
            <v>H</v>
          </cell>
        </row>
        <row r="1951">
          <cell r="A1951" t="str">
            <v>UG16-7ULD29T1024AQ</v>
          </cell>
          <cell r="B1951" t="str">
            <v>Upg to U80/2x450, PGX, 1024MB</v>
          </cell>
          <cell r="C1951">
            <v>24293</v>
          </cell>
          <cell r="D1951" t="str">
            <v>H</v>
          </cell>
        </row>
        <row r="1952">
          <cell r="A1952" t="str">
            <v>UG16-7ULD29V1024AQ</v>
          </cell>
          <cell r="B1952" t="str">
            <v>Upg to U80/2x450, Exp3D, 1GB</v>
          </cell>
          <cell r="C1952">
            <v>28073</v>
          </cell>
          <cell r="D1952" t="str">
            <v>H</v>
          </cell>
        </row>
        <row r="1953">
          <cell r="A1953" t="str">
            <v>UG16-7ULD29Z1024AQ</v>
          </cell>
          <cell r="B1953" t="str">
            <v>Upg to U80/2x450, AFBm6, 1024MB</v>
          </cell>
          <cell r="C1953">
            <v>26318</v>
          </cell>
          <cell r="D1953" t="str">
            <v>H</v>
          </cell>
        </row>
        <row r="1954">
          <cell r="A1954" t="str">
            <v>UG20-3UGD19L-512AQ</v>
          </cell>
          <cell r="B1954" t="str">
            <v>UPG TO ULT 60, 360MHZ, 512MB</v>
          </cell>
          <cell r="C1954">
            <v>7823</v>
          </cell>
          <cell r="D1954" t="str">
            <v>H</v>
          </cell>
        </row>
        <row r="1955">
          <cell r="A1955" t="str">
            <v>UG20-3ULD19L-512AQ</v>
          </cell>
          <cell r="B1955" t="str">
            <v>CHASSIS UPG TO ULT 60, 450MHZ</v>
          </cell>
          <cell r="C1955">
            <v>11873</v>
          </cell>
          <cell r="D1955" t="str">
            <v>H</v>
          </cell>
        </row>
        <row r="1956">
          <cell r="A1956" t="str">
            <v>UG20-3ULD19V-512AQ</v>
          </cell>
          <cell r="B1956" t="str">
            <v>CHASSIS UPG TO ULT 60, 450MHZ</v>
          </cell>
          <cell r="C1956">
            <v>15653</v>
          </cell>
          <cell r="D1956" t="str">
            <v>H</v>
          </cell>
        </row>
        <row r="1957">
          <cell r="A1957" t="str">
            <v>UG20-3ULD19Y-512AQ</v>
          </cell>
          <cell r="B1957" t="str">
            <v>CHASSIS UPG TO ULT 60, 450MHZ</v>
          </cell>
          <cell r="C1957">
            <v>13223</v>
          </cell>
          <cell r="D1957" t="str">
            <v>H</v>
          </cell>
        </row>
        <row r="1958">
          <cell r="A1958" t="str">
            <v>UG20-3ULD19Z-512AQ</v>
          </cell>
          <cell r="B1958" t="str">
            <v>CHASSIS UPG TO ULT 60, 450MHZ</v>
          </cell>
          <cell r="C1958">
            <v>13898</v>
          </cell>
          <cell r="D1958" t="str">
            <v>H</v>
          </cell>
        </row>
        <row r="1959">
          <cell r="A1959" t="str">
            <v>UG20-3ULD29V-512AQ</v>
          </cell>
          <cell r="B1959" t="str">
            <v>CHASSIS UPG TO ULT 60, 2x450MHZ</v>
          </cell>
          <cell r="C1959">
            <v>21053</v>
          </cell>
          <cell r="D1959" t="str">
            <v>H</v>
          </cell>
        </row>
        <row r="1960">
          <cell r="A1960" t="str">
            <v>UG20-3ULD29Y-512AQ</v>
          </cell>
          <cell r="B1960" t="str">
            <v>CHASSIS UPG TO ULT 60, 450MHZ</v>
          </cell>
          <cell r="C1960">
            <v>18623</v>
          </cell>
          <cell r="D1960" t="str">
            <v>H</v>
          </cell>
        </row>
        <row r="1961">
          <cell r="A1961" t="str">
            <v>UG20-3ULD29Z-512AQ</v>
          </cell>
          <cell r="B1961" t="str">
            <v>CHASSIS UPG TO ULT 60, 2x450MHZ</v>
          </cell>
          <cell r="C1961">
            <v>19298</v>
          </cell>
          <cell r="D1961" t="str">
            <v>H</v>
          </cell>
        </row>
        <row r="1962">
          <cell r="A1962" t="str">
            <v>UG20-7ULD19T1024AQ</v>
          </cell>
          <cell r="B1962" t="str">
            <v>Upg to U80/450, PGX32, 1024MB</v>
          </cell>
          <cell r="C1962">
            <v>19568</v>
          </cell>
          <cell r="D1962" t="str">
            <v>H</v>
          </cell>
        </row>
        <row r="1963">
          <cell r="A1963" t="str">
            <v>UG20-7ULD19V1024AQ</v>
          </cell>
          <cell r="B1963" t="str">
            <v>Upg to U80/450, Exp3D, 1024MB</v>
          </cell>
          <cell r="C1963">
            <v>23348</v>
          </cell>
          <cell r="D1963" t="str">
            <v>H</v>
          </cell>
        </row>
        <row r="1964">
          <cell r="A1964" t="str">
            <v>UG20-7ULD19Z1024AQ</v>
          </cell>
          <cell r="B1964" t="str">
            <v>Upg to U80/450, AFBm6, 1024MB</v>
          </cell>
          <cell r="C1964">
            <v>21593</v>
          </cell>
          <cell r="D1964" t="str">
            <v>H</v>
          </cell>
        </row>
        <row r="1965">
          <cell r="A1965" t="str">
            <v>UG20-7ULD29T1024AQ</v>
          </cell>
          <cell r="B1965" t="str">
            <v>Upg to U80/2x450, PGX32, 1024MB</v>
          </cell>
          <cell r="C1965">
            <v>24968</v>
          </cell>
          <cell r="D1965" t="str">
            <v>H</v>
          </cell>
        </row>
        <row r="1966">
          <cell r="A1966" t="str">
            <v>UG20-7ULD29V1024AQ</v>
          </cell>
          <cell r="B1966" t="str">
            <v>Upg to U80/2x450, Exp3D, 1024MB</v>
          </cell>
          <cell r="C1966">
            <v>28748</v>
          </cell>
          <cell r="D1966" t="str">
            <v>H</v>
          </cell>
        </row>
        <row r="1967">
          <cell r="A1967" t="str">
            <v>UG20-7ULD29Z1024AQ</v>
          </cell>
          <cell r="B1967" t="str">
            <v>Upg to U80/2x450, AFBm6, 1024MB</v>
          </cell>
          <cell r="C1967">
            <v>26993</v>
          </cell>
          <cell r="D1967" t="str">
            <v>H</v>
          </cell>
        </row>
        <row r="1968">
          <cell r="A1968" t="str">
            <v>UG20-A33-AA</v>
          </cell>
          <cell r="B1968" t="str">
            <v>UG SS20 to E420R Server Base</v>
          </cell>
          <cell r="C1968">
            <v>9009</v>
          </cell>
          <cell r="D1968" t="str">
            <v>H</v>
          </cell>
        </row>
        <row r="1969">
          <cell r="A1969" t="str">
            <v>UG20-A34-AA</v>
          </cell>
          <cell r="B1969" t="str">
            <v>UG SS20 to E220R server base</v>
          </cell>
          <cell r="C1969">
            <v>3731</v>
          </cell>
          <cell r="D1969" t="str">
            <v>H</v>
          </cell>
        </row>
        <row r="1970">
          <cell r="A1970" t="str">
            <v>UG20-N14-AA</v>
          </cell>
          <cell r="B1970" t="str">
            <v>UG SS20 - Netra t1405 AC Base</v>
          </cell>
          <cell r="C1970">
            <v>12733</v>
          </cell>
          <cell r="D1970" t="str">
            <v>A</v>
          </cell>
        </row>
        <row r="1971">
          <cell r="A1971" t="str">
            <v>UG20-N15-AA</v>
          </cell>
          <cell r="B1971" t="str">
            <v>UG SS20 - Netra t1400 DC Base</v>
          </cell>
          <cell r="C1971">
            <v>12733</v>
          </cell>
          <cell r="D1971" t="str">
            <v>A</v>
          </cell>
        </row>
        <row r="1972">
          <cell r="A1972" t="str">
            <v>UG23-7ULD19N1024AV</v>
          </cell>
          <cell r="B1972" t="str">
            <v>UPG to U80/450, 1GB Memory</v>
          </cell>
          <cell r="C1972">
            <v>17132</v>
          </cell>
          <cell r="D1972" t="str">
            <v>H</v>
          </cell>
        </row>
        <row r="1973">
          <cell r="A1973" t="str">
            <v>UG23-7ULD19T-000AQ</v>
          </cell>
          <cell r="B1973" t="str">
            <v>UPG to U80/450, PGX32, No Mem</v>
          </cell>
          <cell r="C1973">
            <v>9443</v>
          </cell>
          <cell r="D1973" t="str">
            <v>H</v>
          </cell>
        </row>
        <row r="1974">
          <cell r="A1974" t="str">
            <v>UG23-7ULD19T-256AQ</v>
          </cell>
          <cell r="B1974" t="str">
            <v>UPG to U80/450, PGX32, 256MB</v>
          </cell>
          <cell r="C1974">
            <v>16382</v>
          </cell>
          <cell r="D1974" t="str">
            <v>H</v>
          </cell>
        </row>
        <row r="1975">
          <cell r="A1975" t="str">
            <v>UG23-7ULD19T1024AQ</v>
          </cell>
          <cell r="B1975" t="str">
            <v>UPG to U80/450, PGX32, 1GB Mem</v>
          </cell>
          <cell r="C1975">
            <v>17543</v>
          </cell>
          <cell r="D1975" t="str">
            <v>H</v>
          </cell>
        </row>
        <row r="1976">
          <cell r="A1976" t="str">
            <v>UG23-7ULD19V1024AQ</v>
          </cell>
          <cell r="B1976" t="str">
            <v>UPG to U80/450, Exp3D, 1GB Mem</v>
          </cell>
          <cell r="C1976">
            <v>21323</v>
          </cell>
          <cell r="D1976" t="str">
            <v>H</v>
          </cell>
        </row>
        <row r="1977">
          <cell r="A1977" t="str">
            <v>UG23-7ULD19Z1024AQ</v>
          </cell>
          <cell r="B1977" t="str">
            <v>UPG to U80/450, AFBm6, 1GB Mem</v>
          </cell>
          <cell r="C1977">
            <v>19568</v>
          </cell>
          <cell r="D1977" t="str">
            <v>H</v>
          </cell>
        </row>
        <row r="1978">
          <cell r="A1978" t="str">
            <v>UG23-7ULD29N1024AV</v>
          </cell>
          <cell r="B1978" t="str">
            <v>UPG to U80/2450, 1GB Memory</v>
          </cell>
          <cell r="C1978">
            <v>22532</v>
          </cell>
          <cell r="D1978" t="str">
            <v>H</v>
          </cell>
        </row>
        <row r="1979">
          <cell r="A1979" t="str">
            <v>UG23-7ULD29T1024AQ</v>
          </cell>
          <cell r="B1979" t="str">
            <v>UPG to U80/2x450, PGX32,1GB Mem</v>
          </cell>
          <cell r="C1979">
            <v>22943</v>
          </cell>
          <cell r="D1979" t="str">
            <v>H</v>
          </cell>
        </row>
        <row r="1980">
          <cell r="A1980" t="str">
            <v>UG23-7ULD29V1024AQ</v>
          </cell>
          <cell r="B1980" t="str">
            <v xml:space="preserve">UPG to U80/2x450, Exp3D,1GB </v>
          </cell>
          <cell r="C1980">
            <v>26723</v>
          </cell>
          <cell r="D1980" t="str">
            <v>H</v>
          </cell>
        </row>
        <row r="1981">
          <cell r="A1981" t="str">
            <v>UG23-7ULD29Z1024AQ</v>
          </cell>
          <cell r="B1981" t="str">
            <v>UPG to U80/2x450, AFBm6,1GB Mem</v>
          </cell>
          <cell r="C1981">
            <v>24968</v>
          </cell>
          <cell r="D1981" t="str">
            <v>H</v>
          </cell>
        </row>
        <row r="1982">
          <cell r="A1982" t="str">
            <v>UG25-A33-000-NK</v>
          </cell>
          <cell r="B1982" t="str">
            <v>UG Ent450 - E420R no mem/drive</v>
          </cell>
          <cell r="C1982">
            <v>3969</v>
          </cell>
          <cell r="D1982" t="str">
            <v>H</v>
          </cell>
        </row>
        <row r="1983">
          <cell r="A1983" t="str">
            <v>UG25-N14-AA</v>
          </cell>
          <cell r="B1983" t="str">
            <v>UG E450 - Netra t1405 AC Base</v>
          </cell>
          <cell r="C1983">
            <v>7693</v>
          </cell>
          <cell r="D1983" t="str">
            <v>A</v>
          </cell>
        </row>
        <row r="1984">
          <cell r="A1984" t="str">
            <v>UG25-N15-AA</v>
          </cell>
          <cell r="B1984" t="str">
            <v>UG E450 - Netra t1400 DC Base</v>
          </cell>
          <cell r="C1984">
            <v>7693</v>
          </cell>
          <cell r="D1984" t="str">
            <v>A</v>
          </cell>
        </row>
        <row r="1985">
          <cell r="A1985" t="str">
            <v>UG26-A33-000-NK</v>
          </cell>
          <cell r="B1985" t="str">
            <v>UG Ent250 - E420R no mem/drive</v>
          </cell>
          <cell r="C1985">
            <v>5369</v>
          </cell>
          <cell r="D1985" t="str">
            <v>H</v>
          </cell>
        </row>
        <row r="1986">
          <cell r="A1986" t="str">
            <v>UG26-N03-AA</v>
          </cell>
          <cell r="B1986" t="str">
            <v>UP Ent 250 to Netra1125 base</v>
          </cell>
          <cell r="C1986">
            <v>4893</v>
          </cell>
          <cell r="D1986" t="str">
            <v>A</v>
          </cell>
        </row>
        <row r="1987">
          <cell r="A1987" t="str">
            <v>UG26-N04-AA</v>
          </cell>
          <cell r="B1987" t="str">
            <v>UP Ent 250 to Netra1120 base</v>
          </cell>
          <cell r="C1987">
            <v>4893</v>
          </cell>
          <cell r="D1987" t="str">
            <v>A</v>
          </cell>
        </row>
        <row r="1988">
          <cell r="A1988" t="str">
            <v>UG26-N14-AA</v>
          </cell>
          <cell r="B1988" t="str">
            <v>UG E250 - Netra t1405 AC Base</v>
          </cell>
          <cell r="C1988">
            <v>9093</v>
          </cell>
          <cell r="D1988" t="str">
            <v>A</v>
          </cell>
        </row>
        <row r="1989">
          <cell r="A1989" t="str">
            <v>UG26-N15-AA</v>
          </cell>
          <cell r="B1989" t="str">
            <v>UG E250 - Netra t1400 DC Base</v>
          </cell>
          <cell r="C1989">
            <v>9093</v>
          </cell>
          <cell r="D1989" t="str">
            <v>A</v>
          </cell>
        </row>
        <row r="1990">
          <cell r="A1990" t="str">
            <v>UGES-3UGD19L-512AQ</v>
          </cell>
          <cell r="B1990" t="str">
            <v>UG TO U60 360 512MB/18GB</v>
          </cell>
          <cell r="C1990">
            <v>8093</v>
          </cell>
          <cell r="D1990" t="str">
            <v>H</v>
          </cell>
        </row>
        <row r="1991">
          <cell r="A1991" t="str">
            <v>UGES-3ULD19L-512AQ</v>
          </cell>
          <cell r="B1991" t="str">
            <v>CHASSIS UPG TO ULT 60, 450MHz</v>
          </cell>
          <cell r="C1991">
            <v>12143</v>
          </cell>
          <cell r="D1991" t="str">
            <v>H</v>
          </cell>
        </row>
        <row r="1992">
          <cell r="A1992" t="str">
            <v>UGES-3ULD19V-512AQ</v>
          </cell>
          <cell r="B1992" t="str">
            <v>CHASSIS UPG TO U60, 450MHz</v>
          </cell>
          <cell r="C1992">
            <v>15923</v>
          </cell>
          <cell r="D1992" t="str">
            <v>H</v>
          </cell>
        </row>
        <row r="1993">
          <cell r="A1993" t="str">
            <v>UGES-3ULD19Y-512AQ</v>
          </cell>
          <cell r="B1993" t="str">
            <v>CHASSIS UPG TO U60, 450MHz</v>
          </cell>
          <cell r="C1993">
            <v>13493</v>
          </cell>
          <cell r="D1993" t="str">
            <v>H</v>
          </cell>
        </row>
        <row r="1994">
          <cell r="A1994" t="str">
            <v>UGES-3ULD19Z-512AQ</v>
          </cell>
          <cell r="B1994" t="str">
            <v>CHASSIS UPG TO U60, 450MHz</v>
          </cell>
          <cell r="C1994">
            <v>14168</v>
          </cell>
          <cell r="D1994" t="str">
            <v>H</v>
          </cell>
        </row>
        <row r="1995">
          <cell r="A1995" t="str">
            <v>UGES-3ULD29V-512AQ</v>
          </cell>
          <cell r="B1995" t="str">
            <v>CHASSIS UPG TO U60, 2x450MHz</v>
          </cell>
          <cell r="C1995">
            <v>21323</v>
          </cell>
          <cell r="D1995" t="str">
            <v>H</v>
          </cell>
        </row>
        <row r="1996">
          <cell r="A1996" t="str">
            <v>UGES-3ULD29Y-512AQ</v>
          </cell>
          <cell r="B1996" t="str">
            <v>CHASSIS UPG TO U60, 450MHz</v>
          </cell>
          <cell r="C1996">
            <v>18893</v>
          </cell>
          <cell r="D1996" t="str">
            <v>H</v>
          </cell>
        </row>
        <row r="1997">
          <cell r="A1997" t="str">
            <v>UGES-3ULD29Z-512AQ</v>
          </cell>
          <cell r="B1997" t="str">
            <v>CHASSIS UPG TO U60, 2x450MHz</v>
          </cell>
          <cell r="C1997">
            <v>19568</v>
          </cell>
          <cell r="D1997" t="str">
            <v>H</v>
          </cell>
        </row>
        <row r="1998">
          <cell r="A1998" t="str">
            <v>UGES-7ULD19T1024AQ</v>
          </cell>
          <cell r="B1998" t="str">
            <v>Upg to U80/450, PGX32, 1024MB</v>
          </cell>
          <cell r="C1998">
            <v>20243</v>
          </cell>
          <cell r="D1998" t="str">
            <v>H</v>
          </cell>
        </row>
        <row r="1999">
          <cell r="A1999" t="str">
            <v>UGES-7ULD19V1024AQ</v>
          </cell>
          <cell r="B1999" t="str">
            <v>Upg to U80/450, Exp3D, 1GB</v>
          </cell>
          <cell r="C1999">
            <v>24023</v>
          </cell>
          <cell r="D1999" t="str">
            <v>H</v>
          </cell>
        </row>
        <row r="2000">
          <cell r="A2000" t="str">
            <v>UGES-7ULD19Z1024AQ</v>
          </cell>
          <cell r="B2000" t="str">
            <v>Upg to U80/450, AFBm6, 1GB</v>
          </cell>
          <cell r="C2000">
            <v>22268</v>
          </cell>
          <cell r="D2000" t="str">
            <v>H</v>
          </cell>
        </row>
        <row r="2001">
          <cell r="A2001" t="str">
            <v>UGES-7ULD29T1024AQ</v>
          </cell>
          <cell r="B2001" t="str">
            <v>Upg to U80/2x450, PGX32, 1024MB</v>
          </cell>
          <cell r="C2001">
            <v>25643</v>
          </cell>
          <cell r="D2001" t="str">
            <v>H</v>
          </cell>
        </row>
        <row r="2002">
          <cell r="A2002" t="str">
            <v>UGES-7ULD29V1024AQ</v>
          </cell>
          <cell r="B2002" t="str">
            <v>Upg to U80/2x450, Exp3D, 1GB</v>
          </cell>
          <cell r="C2002">
            <v>29423</v>
          </cell>
          <cell r="D2002" t="str">
            <v>H</v>
          </cell>
        </row>
        <row r="2003">
          <cell r="A2003" t="str">
            <v>UGES-7ULD29Z1024AQ</v>
          </cell>
          <cell r="B2003" t="str">
            <v>Upg to U80/2x450, AFBm6, 1024MB</v>
          </cell>
          <cell r="C2003">
            <v>27668</v>
          </cell>
          <cell r="D2003" t="str">
            <v>H</v>
          </cell>
        </row>
        <row r="2004">
          <cell r="A2004" t="str">
            <v>UGFA-147A-36GR4</v>
          </cell>
          <cell r="B2004" t="str">
            <v>UPGRADE, 36GB D1000 (FACTORY)</v>
          </cell>
          <cell r="C2004">
            <v>9225</v>
          </cell>
          <cell r="D2004" t="str">
            <v>H</v>
          </cell>
        </row>
        <row r="2005">
          <cell r="A2005" t="str">
            <v>UGFA-147A-36GR5</v>
          </cell>
          <cell r="B2005" t="str">
            <v>UPGRADE, 36GB D1000 (FACTORY)</v>
          </cell>
          <cell r="C2005">
            <v>9225</v>
          </cell>
          <cell r="D2005" t="str">
            <v>H</v>
          </cell>
        </row>
        <row r="2006">
          <cell r="A2006" t="str">
            <v>UGFA-162A-145GR5</v>
          </cell>
          <cell r="B2006" t="str">
            <v>UPG A1000 145GB (FACTORY)</v>
          </cell>
          <cell r="C2006">
            <v>17963</v>
          </cell>
          <cell r="D2006" t="str">
            <v>H</v>
          </cell>
        </row>
        <row r="2007">
          <cell r="A2007" t="str">
            <v>UGFA-164A-145GR5</v>
          </cell>
          <cell r="B2007" t="str">
            <v>UPG D1000 145GB (FACTORY)</v>
          </cell>
          <cell r="C2007">
            <v>14925</v>
          </cell>
          <cell r="D2007" t="str">
            <v>H</v>
          </cell>
        </row>
        <row r="2008">
          <cell r="A2008" t="str">
            <v>UGFA-366A-72GR5</v>
          </cell>
          <cell r="B2008" t="str">
            <v>UPG A3500 LITE 72GB (FACTORY)</v>
          </cell>
          <cell r="C2008">
            <v>60000</v>
          </cell>
          <cell r="D2008" t="str">
            <v>A</v>
          </cell>
        </row>
        <row r="2009">
          <cell r="A2009" t="str">
            <v>UGFA-522A-200GR4</v>
          </cell>
          <cell r="B2009" t="str">
            <v>UG, 200GB StorEdge A5200 (FAC)</v>
          </cell>
          <cell r="C2009">
            <v>84750</v>
          </cell>
          <cell r="D2009" t="str">
            <v>A</v>
          </cell>
        </row>
        <row r="2010">
          <cell r="A2010" t="str">
            <v>UGFA-542A-400GR4</v>
          </cell>
          <cell r="B2010" t="str">
            <v>UPG 400GB StorEdge A5200 (FAC)</v>
          </cell>
          <cell r="C2010">
            <v>108750</v>
          </cell>
          <cell r="D2010" t="str">
            <v>A</v>
          </cell>
        </row>
        <row r="2011">
          <cell r="A2011" t="str">
            <v>UGFA-552A-509GR4</v>
          </cell>
          <cell r="B2011" t="str">
            <v>UPGRADE to 509GB A5100 (FAC)</v>
          </cell>
          <cell r="C2011">
            <v>69000</v>
          </cell>
          <cell r="D2011" t="str">
            <v>A</v>
          </cell>
        </row>
        <row r="2012">
          <cell r="A2012" t="str">
            <v>UGFA-A3500-1092G</v>
          </cell>
          <cell r="B2012" t="str">
            <v>Upgrade to 1092GB A3500 (FAC)</v>
          </cell>
          <cell r="C2012">
            <v>248250</v>
          </cell>
          <cell r="D2012" t="str">
            <v>A</v>
          </cell>
        </row>
        <row r="2013">
          <cell r="A2013" t="str">
            <v>UGFA-A3500-182G</v>
          </cell>
          <cell r="B2013" t="str">
            <v>UPG 182-GB A3500 (FACTORY)</v>
          </cell>
          <cell r="C2013">
            <v>87750</v>
          </cell>
          <cell r="D2013" t="str">
            <v>A</v>
          </cell>
        </row>
        <row r="2014">
          <cell r="A2014" t="str">
            <v>UGFA-A3500-273G</v>
          </cell>
          <cell r="B2014" t="str">
            <v>UPG 273-GB A3500  (FACTORY)</v>
          </cell>
          <cell r="C2014">
            <v>191400</v>
          </cell>
          <cell r="D2014" t="str">
            <v>A</v>
          </cell>
        </row>
        <row r="2015">
          <cell r="A2015" t="str">
            <v>UGFA-A3500-364G</v>
          </cell>
          <cell r="B2015" t="str">
            <v>Upgrade to 364-GB A3500 (FAC)</v>
          </cell>
          <cell r="C2015">
            <v>89250</v>
          </cell>
          <cell r="D2015" t="str">
            <v>A</v>
          </cell>
        </row>
        <row r="2016">
          <cell r="A2016" t="str">
            <v>UGFA-A3500-728G</v>
          </cell>
          <cell r="B2016" t="str">
            <v>Upgrade to 728GB A3500 (FAC)</v>
          </cell>
          <cell r="C2016">
            <v>137250</v>
          </cell>
          <cell r="D2016" t="str">
            <v>A</v>
          </cell>
        </row>
        <row r="2017">
          <cell r="A2017" t="str">
            <v>UGFA-A3500-91G</v>
          </cell>
          <cell r="B2017" t="str">
            <v>UPGRADE 91-GB A3500 (1x5x9-GB)</v>
          </cell>
          <cell r="C2017">
            <v>61050</v>
          </cell>
          <cell r="D2017" t="str">
            <v>A</v>
          </cell>
        </row>
        <row r="2018">
          <cell r="A2018" t="str">
            <v>UGFA-A3500-CTRL</v>
          </cell>
          <cell r="B2018" t="str">
            <v>UPG A3500 CONTROLLER (FACTORY)</v>
          </cell>
          <cell r="C2018">
            <v>23850</v>
          </cell>
          <cell r="D2018" t="str">
            <v>A</v>
          </cell>
        </row>
        <row r="2019">
          <cell r="A2019" t="str">
            <v>UGFA-A3500-FCAL</v>
          </cell>
          <cell r="B2019" t="str">
            <v>UPGRADE A3500FC CTRL (FACTORY)</v>
          </cell>
          <cell r="C2019">
            <v>37350</v>
          </cell>
          <cell r="D2019" t="str">
            <v>A</v>
          </cell>
        </row>
        <row r="2020">
          <cell r="A2020" t="str">
            <v>UGFA-A5200-200G</v>
          </cell>
          <cell r="B2020" t="str">
            <v>Upg, 200G A5200 Direct Connect</v>
          </cell>
          <cell r="C2020">
            <v>121575</v>
          </cell>
          <cell r="D2020" t="str">
            <v>A</v>
          </cell>
        </row>
        <row r="2021">
          <cell r="A2021" t="str">
            <v>UGFA-A5200-DSK-18G</v>
          </cell>
          <cell r="B2021" t="str">
            <v>UPG FC-AL 18.2GB DISK (FAC)</v>
          </cell>
          <cell r="C2021">
            <v>3000</v>
          </cell>
          <cell r="D2021" t="str">
            <v>A</v>
          </cell>
        </row>
        <row r="2022">
          <cell r="A2022" t="str">
            <v>UGFA-AX000-DSK-18G</v>
          </cell>
          <cell r="B2022" t="str">
            <v>UPGRADE 18GB 10KRPM (FACTORY)</v>
          </cell>
          <cell r="C2022">
            <v>1500</v>
          </cell>
          <cell r="D2022" t="str">
            <v>H</v>
          </cell>
        </row>
        <row r="2023">
          <cell r="A2023" t="str">
            <v>UGFA-AX000-DSK-36G</v>
          </cell>
          <cell r="B2023" t="str">
            <v>UPGRADE 36GB 10KRPM (FACTORY)</v>
          </cell>
          <cell r="C2023">
            <v>2625</v>
          </cell>
          <cell r="D2023" t="str">
            <v>H</v>
          </cell>
        </row>
        <row r="2024">
          <cell r="A2024" t="str">
            <v>UGFA-CAB-543A-400G</v>
          </cell>
          <cell r="B2024" t="str">
            <v>UPG 400GB StorEdge A5200 72"</v>
          </cell>
          <cell r="C2024">
            <v>118575</v>
          </cell>
          <cell r="D2024" t="str">
            <v>A</v>
          </cell>
        </row>
        <row r="2025">
          <cell r="A2025" t="str">
            <v>UGFA-CAB-553A-509G</v>
          </cell>
          <cell r="B2025" t="str">
            <v>UPGRADE TO 509GB A5100 (FAC)</v>
          </cell>
          <cell r="C2025">
            <v>82500</v>
          </cell>
          <cell r="D2025" t="str">
            <v>A</v>
          </cell>
        </row>
        <row r="2026">
          <cell r="A2026" t="str">
            <v>UGFA-M11XX-M1194</v>
          </cell>
          <cell r="B2026" t="str">
            <v>UG 300 to 400MHz CPU E250 FACT</v>
          </cell>
          <cell r="C2026">
            <v>5940</v>
          </cell>
          <cell r="D2026" t="str">
            <v>H</v>
          </cell>
        </row>
        <row r="2027">
          <cell r="A2027" t="str">
            <v>UGFA-M22XX-M2244</v>
          </cell>
          <cell r="B2027" t="str">
            <v>UG To E450 400Mhz CPU FACTY IN</v>
          </cell>
          <cell r="C2027">
            <v>5940</v>
          </cell>
          <cell r="D2027" t="str">
            <v>H</v>
          </cell>
        </row>
        <row r="2028">
          <cell r="A2028" t="str">
            <v>UGFA-M2510-M2560</v>
          </cell>
          <cell r="B2028" t="str">
            <v>UG FACTORY INSTALL 336MHZ/4MB</v>
          </cell>
          <cell r="C2028">
            <v>14250</v>
          </cell>
          <cell r="D2028" t="str">
            <v>A</v>
          </cell>
        </row>
        <row r="2029">
          <cell r="A2029" t="str">
            <v>UGFA-M2510-M2580</v>
          </cell>
          <cell r="B2029" t="str">
            <v>UG 167Mhz to 400MHz/8MB-Factry</v>
          </cell>
          <cell r="C2029">
            <v>18000</v>
          </cell>
          <cell r="D2029" t="str">
            <v>A</v>
          </cell>
        </row>
        <row r="2030">
          <cell r="A2030" t="str">
            <v>UGFA-M2530-M2560</v>
          </cell>
          <cell r="B2030" t="str">
            <v>UG FACTORY INSTALL 336MHZ/4MB</v>
          </cell>
          <cell r="C2030">
            <v>11250</v>
          </cell>
          <cell r="D2030" t="str">
            <v>A</v>
          </cell>
        </row>
        <row r="2031">
          <cell r="A2031" t="str">
            <v>UGFA-M2550-M2580</v>
          </cell>
          <cell r="B2031" t="str">
            <v>UG 250Mhz to 400MHz/8MB-FACTY</v>
          </cell>
          <cell r="C2031">
            <v>15750</v>
          </cell>
          <cell r="D2031" t="str">
            <v>A</v>
          </cell>
        </row>
        <row r="2032">
          <cell r="A2032" t="str">
            <v>UGFA-M2560-M2580</v>
          </cell>
          <cell r="B2032" t="str">
            <v>UG 336/400 to 400MHz/8MB-Facty</v>
          </cell>
          <cell r="C2032">
            <v>13500</v>
          </cell>
          <cell r="D2032" t="str">
            <v>A</v>
          </cell>
        </row>
        <row r="2033">
          <cell r="A2033" t="str">
            <v>UGFA-M400-M450</v>
          </cell>
          <cell r="B2033" t="str">
            <v>CPU UPGRADE 400 to 450MHZ Fact</v>
          </cell>
          <cell r="C2033">
            <v>6062</v>
          </cell>
          <cell r="D2033" t="str">
            <v>H</v>
          </cell>
        </row>
        <row r="2034">
          <cell r="A2034" t="str">
            <v>UGFA-MEM128-MEM512</v>
          </cell>
          <cell r="B2034" t="str">
            <v>UG TO 512MB (4X128MB) MEM FACT</v>
          </cell>
          <cell r="C2034">
            <v>5405</v>
          </cell>
          <cell r="D2034" t="str">
            <v>A</v>
          </cell>
        </row>
        <row r="2035">
          <cell r="A2035" t="str">
            <v>UGFA-MEM1GB-MEM2GB</v>
          </cell>
          <cell r="B2035" t="str">
            <v>7023A TO 7026A MEM UPGRADE-2GB</v>
          </cell>
          <cell r="C2035">
            <v>25800</v>
          </cell>
          <cell r="D2035" t="str">
            <v>A</v>
          </cell>
        </row>
        <row r="2036">
          <cell r="A2036" t="str">
            <v>UGFA-MEM256-MEM1GB</v>
          </cell>
          <cell r="B2036" t="str">
            <v>7022A TO 7023A MEM UPGRADE-1GB</v>
          </cell>
          <cell r="C2036">
            <v>17990</v>
          </cell>
          <cell r="D2036" t="str">
            <v>A</v>
          </cell>
        </row>
        <row r="2037">
          <cell r="A2037" t="str">
            <v>UGFA-MEM256-MEM2GB</v>
          </cell>
          <cell r="B2037" t="str">
            <v>7022A TO 7026A MEM UPGRADE-2GB</v>
          </cell>
          <cell r="C2037">
            <v>36600</v>
          </cell>
          <cell r="D2037" t="str">
            <v>A</v>
          </cell>
        </row>
        <row r="2038">
          <cell r="A2038" t="str">
            <v>UGFA-MXXX-M1197</v>
          </cell>
          <cell r="B2038" t="str">
            <v>Upgrade CPU - Netra 440MHz CPU</v>
          </cell>
          <cell r="C2038">
            <v>5320</v>
          </cell>
          <cell r="D2038" t="str">
            <v>H</v>
          </cell>
        </row>
        <row r="2039">
          <cell r="A2039" t="str">
            <v>UGFA-MXXX-M450</v>
          </cell>
          <cell r="B2039" t="str">
            <v>CPU Upgrade TO 450MHz Factory</v>
          </cell>
          <cell r="C2039">
            <v>6440</v>
          </cell>
          <cell r="D2039" t="str">
            <v>H</v>
          </cell>
        </row>
        <row r="2040">
          <cell r="A2040" t="str">
            <v>UGFA-MXXXX-M1194</v>
          </cell>
          <cell r="B2040" t="str">
            <v>UG 167/200/250 CPU to 400/2MHz</v>
          </cell>
          <cell r="C2040">
            <v>6757</v>
          </cell>
          <cell r="D2040" t="str">
            <v>H</v>
          </cell>
        </row>
        <row r="2041">
          <cell r="A2041" t="str">
            <v>UGFA-MXXXX-M2244</v>
          </cell>
          <cell r="B2041" t="str">
            <v>UG 167/200/250MHz to 400/4 FAC</v>
          </cell>
          <cell r="C2041">
            <v>6757</v>
          </cell>
          <cell r="D2041" t="str">
            <v>H</v>
          </cell>
        </row>
        <row r="2042">
          <cell r="A2042" t="str">
            <v>UGFA-RM-327GR4</v>
          </cell>
          <cell r="B2042" t="str">
            <v>UPGRADE TO T3ES 327GB RR (FAC)</v>
          </cell>
          <cell r="C2042">
            <v>159000</v>
          </cell>
          <cell r="D2042" t="str">
            <v>A</v>
          </cell>
        </row>
        <row r="2043">
          <cell r="A2043" t="str">
            <v>UGFA-RM-655GR4</v>
          </cell>
          <cell r="B2043" t="str">
            <v>UPGRADE TO T3ES 655GB RR (FAC)</v>
          </cell>
          <cell r="C2043">
            <v>197000</v>
          </cell>
          <cell r="D2043" t="str">
            <v>A</v>
          </cell>
        </row>
        <row r="2044">
          <cell r="A2044" t="str">
            <v>UGFA-RM541A-400GR5</v>
          </cell>
          <cell r="B2044" t="str">
            <v>UPG 400GB StorEdge A5200 (FAC)</v>
          </cell>
          <cell r="C2044">
            <v>108750</v>
          </cell>
          <cell r="D2044" t="str">
            <v>A</v>
          </cell>
        </row>
        <row r="2045">
          <cell r="A2045" t="str">
            <v>UGFA-RM551A-509GR5</v>
          </cell>
          <cell r="B2045" t="str">
            <v>UPGRADE to 509GB A5100 (FAC)</v>
          </cell>
          <cell r="C2045">
            <v>69000</v>
          </cell>
          <cell r="D2045" t="str">
            <v>A</v>
          </cell>
        </row>
        <row r="2046">
          <cell r="A2046" t="str">
            <v>UGFA-SB261X-2612</v>
          </cell>
          <cell r="B2046" t="str">
            <v>UG 261X TO 2612 I/O BD W/FC-AL</v>
          </cell>
          <cell r="C2046">
            <v>4900</v>
          </cell>
          <cell r="D2046" t="str">
            <v>A</v>
          </cell>
        </row>
        <row r="2047">
          <cell r="A2047" t="str">
            <v>UGFA-SB262X-2622</v>
          </cell>
          <cell r="B2047" t="str">
            <v>UG 262X TO 2622 G I/O BD:FC-AL</v>
          </cell>
          <cell r="C2047">
            <v>5600</v>
          </cell>
          <cell r="D2047" t="str">
            <v>A</v>
          </cell>
        </row>
        <row r="2048">
          <cell r="A2048" t="str">
            <v>UGFA-SB263X-2632</v>
          </cell>
          <cell r="B2048" t="str">
            <v>UG 263X TO 2632 PCI I/O BD</v>
          </cell>
          <cell r="C2048">
            <v>7000</v>
          </cell>
          <cell r="D2048" t="str">
            <v>A</v>
          </cell>
        </row>
        <row r="2049">
          <cell r="A2049" t="str">
            <v>UGFA-T3ESRR-327GR4</v>
          </cell>
          <cell r="B2049" t="str">
            <v>UPGRADE TO T3ES 327GB RR (FAC)</v>
          </cell>
          <cell r="C2049">
            <v>159000</v>
          </cell>
          <cell r="D2049" t="str">
            <v>A</v>
          </cell>
        </row>
        <row r="2050">
          <cell r="A2050" t="str">
            <v>UGFA-T3ESRR-655GR4</v>
          </cell>
          <cell r="B2050" t="str">
            <v>UPGRADE TO T3ES 655GB RR (FAC)</v>
          </cell>
          <cell r="C2050">
            <v>197000</v>
          </cell>
          <cell r="D2050" t="str">
            <v>A</v>
          </cell>
        </row>
        <row r="2051">
          <cell r="A2051" t="str">
            <v>UGMB-A25AA-A25BA</v>
          </cell>
          <cell r="B2051" t="str">
            <v>UG E450 250/300 Board to 400MHz</v>
          </cell>
          <cell r="C2051">
            <v>4590</v>
          </cell>
          <cell r="D2051" t="str">
            <v>H</v>
          </cell>
        </row>
        <row r="2052">
          <cell r="A2052" t="str">
            <v>UGMB-A25XA-A25CA</v>
          </cell>
          <cell r="B2052" t="str">
            <v>UG E450 BOARD TO 480MHz BOARD</v>
          </cell>
          <cell r="C2052">
            <v>4590</v>
          </cell>
          <cell r="D2052" t="str">
            <v>H</v>
          </cell>
        </row>
        <row r="2053">
          <cell r="A2053" t="str">
            <v>UGN6XXN-I-3.1-1145</v>
          </cell>
          <cell r="B2053" t="str">
            <v>UPG. TO SUN NETRA ULTRA1,143MH</v>
          </cell>
          <cell r="C2053">
            <v>15253</v>
          </cell>
          <cell r="D2053" t="str">
            <v>A</v>
          </cell>
        </row>
        <row r="2054">
          <cell r="A2054" t="str">
            <v>UGN6XXN-I-3.1-1170</v>
          </cell>
          <cell r="B2054" t="str">
            <v>UPG. TO SUN NETRA ULTRA1,167MH</v>
          </cell>
          <cell r="C2054">
            <v>25053</v>
          </cell>
          <cell r="D2054" t="str">
            <v>A</v>
          </cell>
        </row>
        <row r="2055">
          <cell r="A2055" t="str">
            <v>USS2-3ULD19L-256AQ</v>
          </cell>
          <cell r="B2055" t="str">
            <v>CHASSIS UPG TO ULT 60, 450MHz</v>
          </cell>
          <cell r="C2055">
            <v>13493</v>
          </cell>
          <cell r="D2055" t="str">
            <v>H</v>
          </cell>
        </row>
        <row r="2056">
          <cell r="A2056" t="str">
            <v>UGS2000-E6501</v>
          </cell>
          <cell r="B2056" t="str">
            <v>UG TO E6500</v>
          </cell>
          <cell r="C2056">
            <v>125600</v>
          </cell>
          <cell r="D2056" t="str">
            <v>A</v>
          </cell>
        </row>
        <row r="2057">
          <cell r="A2057" t="str">
            <v>UGSB1000-X-256M-C</v>
          </cell>
          <cell r="B2057" t="str">
            <v>UG SS1000 TO 2602CPU/MEM+256MB</v>
          </cell>
          <cell r="C2057">
            <v>14250</v>
          </cell>
          <cell r="D2057" t="str">
            <v>A</v>
          </cell>
        </row>
        <row r="2058">
          <cell r="A2058" t="str">
            <v>UGSB2000-X-0M-C</v>
          </cell>
          <cell r="B2058" t="str">
            <v>UG 1000/2000 BD TO2602 CPU/MEM</v>
          </cell>
          <cell r="C2058">
            <v>9000</v>
          </cell>
          <cell r="D2058" t="str">
            <v>A</v>
          </cell>
        </row>
        <row r="2059">
          <cell r="A2059" t="str">
            <v>UGSB2000-X-256M-C</v>
          </cell>
          <cell r="B2059" t="str">
            <v>UG SC2000 TO 2602CPU/MEM+256MB</v>
          </cell>
          <cell r="C2059">
            <v>13500</v>
          </cell>
          <cell r="D2059" t="str">
            <v>A</v>
          </cell>
        </row>
        <row r="2060">
          <cell r="A2060" t="str">
            <v>UGSB260X-2602</v>
          </cell>
          <cell r="B2060" t="str">
            <v>UG 260X TO 2602 CPU/MEM BOARD</v>
          </cell>
          <cell r="C2060">
            <v>6750</v>
          </cell>
          <cell r="D2060" t="str">
            <v>A</v>
          </cell>
        </row>
        <row r="2061">
          <cell r="A2061" t="str">
            <v>UGSB260X-C2602</v>
          </cell>
          <cell r="B2061" t="str">
            <v>UG 260X to CTO 2602 CPU Brd</v>
          </cell>
          <cell r="C2061">
            <v>6750</v>
          </cell>
          <cell r="D2061" t="str">
            <v>A</v>
          </cell>
        </row>
        <row r="2062">
          <cell r="A2062" t="str">
            <v>UGSB261X-2612</v>
          </cell>
          <cell r="B2062" t="str">
            <v>UG 261X TO 2612 I/O BD W/FC-AL</v>
          </cell>
          <cell r="C2062">
            <v>4900</v>
          </cell>
          <cell r="D2062" t="str">
            <v>A</v>
          </cell>
        </row>
        <row r="2063">
          <cell r="A2063" t="str">
            <v>UGSB261X-2632</v>
          </cell>
          <cell r="B2063" t="str">
            <v>UG 261X SBus to 2632 PCI I/O B</v>
          </cell>
          <cell r="C2063">
            <v>7700</v>
          </cell>
          <cell r="D2063" t="str">
            <v>A</v>
          </cell>
        </row>
        <row r="2064">
          <cell r="A2064" t="str">
            <v>UGSB262X-2622</v>
          </cell>
          <cell r="B2064" t="str">
            <v>UG 262X to 2622 G I/O Bd:FC-AL</v>
          </cell>
          <cell r="C2064">
            <v>5600</v>
          </cell>
          <cell r="D2064" t="str">
            <v>A</v>
          </cell>
        </row>
        <row r="2065">
          <cell r="A2065" t="str">
            <v>UGSB263X-2632</v>
          </cell>
          <cell r="B2065" t="str">
            <v>UG 263X TO 2632 PCI I/O BD</v>
          </cell>
          <cell r="C2065">
            <v>7000</v>
          </cell>
          <cell r="D2065" t="str">
            <v>A</v>
          </cell>
        </row>
        <row r="2066">
          <cell r="A2066" t="str">
            <v>UGSS2UHC1Z9PB128CP</v>
          </cell>
          <cell r="B2066" t="str">
            <v>UG WS U5/333,PGX24,128/9GB/CD</v>
          </cell>
          <cell r="C2066">
            <v>4043</v>
          </cell>
          <cell r="D2066" t="str">
            <v>H</v>
          </cell>
        </row>
        <row r="2067">
          <cell r="A2067" t="str">
            <v>US20A25UJD29S002EJ</v>
          </cell>
          <cell r="B2067" t="str">
            <v>UG S20-A25 2x400MH 2GB 2-18GB</v>
          </cell>
          <cell r="C2067">
            <v>41843</v>
          </cell>
          <cell r="D2067" t="str">
            <v>H</v>
          </cell>
        </row>
        <row r="2068">
          <cell r="A2068" t="str">
            <v>US20A26UJC29S001EJ</v>
          </cell>
          <cell r="B2068" t="str">
            <v>UG S20-E250 2x400MH 1GB 2-18GB</v>
          </cell>
          <cell r="C2068">
            <v>20473</v>
          </cell>
          <cell r="D2068" t="str">
            <v>H</v>
          </cell>
        </row>
        <row r="2069">
          <cell r="A2069" t="str">
            <v>US20A26UJC29S002FA</v>
          </cell>
          <cell r="B2069" t="str">
            <v>UG S20-E250 2x400MH/2GB/4-18GB</v>
          </cell>
          <cell r="C2069">
            <v>27938</v>
          </cell>
          <cell r="D2069" t="str">
            <v>H</v>
          </cell>
        </row>
        <row r="2070">
          <cell r="A2070" t="str">
            <v>US20A33ULD29S002EJ</v>
          </cell>
          <cell r="B2070" t="str">
            <v>UG S20-A33 2-450MH/2GB/2-18GB</v>
          </cell>
          <cell r="C2070">
            <v>38468</v>
          </cell>
          <cell r="D2070" t="str">
            <v>H</v>
          </cell>
        </row>
        <row r="2071">
          <cell r="A2071" t="str">
            <v>US20A33ULD49S004EJ</v>
          </cell>
          <cell r="B2071" t="str">
            <v>UG S20-A33 4-450MH/4GB/2-18GB</v>
          </cell>
          <cell r="C2071">
            <v>62768</v>
          </cell>
          <cell r="D2071" t="str">
            <v>H</v>
          </cell>
        </row>
        <row r="2072">
          <cell r="A2072" t="str">
            <v>US20A34ULD19S001EJ</v>
          </cell>
          <cell r="B2072" t="str">
            <v>UG S20-E220R/1-450MH/1GB/2-18GB</v>
          </cell>
          <cell r="C2072">
            <v>17138</v>
          </cell>
          <cell r="D2072" t="str">
            <v>H</v>
          </cell>
        </row>
        <row r="2073">
          <cell r="A2073" t="str">
            <v>US20A34ULD29S002EJ</v>
          </cell>
          <cell r="B2073" t="str">
            <v>UG S20-E220R/2-450MH/2GB/2-18GB</v>
          </cell>
          <cell r="C2073">
            <v>30368</v>
          </cell>
          <cell r="D2073" t="str">
            <v>H</v>
          </cell>
        </row>
        <row r="2074">
          <cell r="A2074" t="str">
            <v>US5-1UGE1Z9PC256CR</v>
          </cell>
          <cell r="B2074" t="str">
            <v>UG WS U5/360,PGX24,256MB/8GB</v>
          </cell>
          <cell r="C2074">
            <v>2761</v>
          </cell>
          <cell r="D2074" t="str">
            <v>H</v>
          </cell>
        </row>
        <row r="2075">
          <cell r="A2075" t="str">
            <v>US5-1UJC1Z9PC128CP</v>
          </cell>
          <cell r="B2075" t="str">
            <v>UG WS U5/400,PGX24,128MB/9GB</v>
          </cell>
          <cell r="C2075">
            <v>3503</v>
          </cell>
          <cell r="D2075" t="str">
            <v>H</v>
          </cell>
        </row>
        <row r="2076">
          <cell r="A2076" t="str">
            <v>US5-1UJC1Z9PC256CP</v>
          </cell>
          <cell r="B2076" t="str">
            <v>UG WS U5/400,PGX24,256MB/9GB</v>
          </cell>
          <cell r="C2076">
            <v>3976</v>
          </cell>
          <cell r="D2076" t="str">
            <v>H</v>
          </cell>
        </row>
        <row r="2077">
          <cell r="A2077" t="str">
            <v>US5-2UKC1Z9LC128CP</v>
          </cell>
          <cell r="B2077" t="str">
            <v>UG WS U10/440,Creator,128MB/9G</v>
          </cell>
          <cell r="C2077">
            <v>5258</v>
          </cell>
          <cell r="D2077" t="str">
            <v>H</v>
          </cell>
        </row>
        <row r="2078">
          <cell r="A2078" t="str">
            <v>US5-2UKC1Z9LC512CP</v>
          </cell>
          <cell r="B2078" t="str">
            <v>UG WS U10/440,Creator,512MB/9G</v>
          </cell>
          <cell r="C2078">
            <v>6608</v>
          </cell>
          <cell r="D2078" t="str">
            <v>H</v>
          </cell>
        </row>
        <row r="2079">
          <cell r="A2079" t="str">
            <v>US5-2UKC1Z9PC128CP</v>
          </cell>
          <cell r="B2079" t="str">
            <v>UG WS U10/440,PGX24,128MB/9GB</v>
          </cell>
          <cell r="C2079">
            <v>4313</v>
          </cell>
          <cell r="D2079" t="str">
            <v>H</v>
          </cell>
        </row>
        <row r="2080">
          <cell r="A2080" t="str">
            <v>US5-2UKC1Z9PC512CP</v>
          </cell>
          <cell r="B2080" t="str">
            <v>UG WS U10/440,PGX24,512MB/9GB</v>
          </cell>
          <cell r="C2080">
            <v>5663</v>
          </cell>
          <cell r="D2080" t="str">
            <v>H</v>
          </cell>
        </row>
        <row r="2081">
          <cell r="A2081" t="str">
            <v>US5-2UKC1Z9YC128CP</v>
          </cell>
          <cell r="B2081" t="str">
            <v>UG WS U10/440,AFBM3,128MB/9G</v>
          </cell>
          <cell r="C2081">
            <v>6608</v>
          </cell>
          <cell r="D2081" t="str">
            <v>H</v>
          </cell>
        </row>
        <row r="2082">
          <cell r="A2082" t="str">
            <v>US5-2UKC1Z9YC256CP</v>
          </cell>
          <cell r="B2082" t="str">
            <v>UG WS U10/440,AFBM3,256MB/9G</v>
          </cell>
          <cell r="C2082">
            <v>7013</v>
          </cell>
          <cell r="D2082" t="str">
            <v>H</v>
          </cell>
        </row>
        <row r="2083">
          <cell r="A2083" t="str">
            <v>US5-2UKC1Z9ZC256CP</v>
          </cell>
          <cell r="B2083" t="str">
            <v>UG WS U10/440,AFBM6,256MB/9G</v>
          </cell>
          <cell r="C2083">
            <v>7553</v>
          </cell>
          <cell r="D2083" t="str">
            <v>H</v>
          </cell>
        </row>
        <row r="2084">
          <cell r="A2084" t="str">
            <v>USS-2UKC1Z9LC128CP</v>
          </cell>
          <cell r="B2084" t="str">
            <v>UG WS U10/440,FFB2+,128MB/9G</v>
          </cell>
          <cell r="C2084">
            <v>4853</v>
          </cell>
          <cell r="D2084" t="str">
            <v>H</v>
          </cell>
        </row>
        <row r="2085">
          <cell r="A2085" t="str">
            <v>USS-2UKC1Z9LC512CP</v>
          </cell>
          <cell r="B2085" t="str">
            <v>UG WS U10/440,FFB2+,512MB/9G</v>
          </cell>
          <cell r="C2085">
            <v>6203</v>
          </cell>
          <cell r="D2085" t="str">
            <v>H</v>
          </cell>
        </row>
        <row r="2086">
          <cell r="A2086" t="str">
            <v>USS-2UKC1Z9PC128CP</v>
          </cell>
          <cell r="B2086" t="str">
            <v>UG WS U10/440,PGX24,128MB/9G</v>
          </cell>
          <cell r="C2086">
            <v>3908</v>
          </cell>
          <cell r="D2086" t="str">
            <v>H</v>
          </cell>
        </row>
        <row r="2087">
          <cell r="A2087" t="str">
            <v>USS-2UKC1Z9PC512CP</v>
          </cell>
          <cell r="B2087" t="str">
            <v>UG WS U10/440,PGX24,512MB/9G</v>
          </cell>
          <cell r="C2087">
            <v>5258</v>
          </cell>
          <cell r="D2087" t="str">
            <v>H</v>
          </cell>
        </row>
        <row r="2088">
          <cell r="A2088" t="str">
            <v>USS-2UKC1ZYQC256CP</v>
          </cell>
          <cell r="B2088" t="str">
            <v>UG WS U10/440,AFBM3,256MB/9G</v>
          </cell>
          <cell r="C2088">
            <v>6608</v>
          </cell>
          <cell r="D2088" t="str">
            <v>H</v>
          </cell>
        </row>
        <row r="2089">
          <cell r="A2089" t="str">
            <v>USS-2UKC1Z9YC512CP</v>
          </cell>
          <cell r="B2089" t="str">
            <v>UG WS U10/440,AFBM3,512MB/9G</v>
          </cell>
          <cell r="C2089">
            <v>7553</v>
          </cell>
          <cell r="D2089" t="str">
            <v>H</v>
          </cell>
        </row>
        <row r="2090">
          <cell r="A2090" t="str">
            <v>USS-2UKC1Z9ZC256CP</v>
          </cell>
          <cell r="B2090" t="str">
            <v>UG WS U10/440,AFBM6,256MB/9G</v>
          </cell>
          <cell r="C2090">
            <v>7148</v>
          </cell>
          <cell r="D2090" t="str">
            <v>H</v>
          </cell>
        </row>
        <row r="2091">
          <cell r="A2091" t="str">
            <v>USS-2UKC1Z9ZC512CP</v>
          </cell>
          <cell r="B2091" t="str">
            <v>UG WS U10/440,AFBM6,512MB/9G</v>
          </cell>
          <cell r="C2091">
            <v>8093</v>
          </cell>
          <cell r="D2091" t="str">
            <v>H</v>
          </cell>
        </row>
        <row r="2092">
          <cell r="A2092" t="str">
            <v>USS2-3ULD19L-256AQ</v>
          </cell>
          <cell r="B2092" t="str">
            <v>CHASSIS UPG TO ULT 60, 450MHZ</v>
          </cell>
          <cell r="C2092">
            <v>13493</v>
          </cell>
          <cell r="D2092" t="str">
            <v>H</v>
          </cell>
        </row>
        <row r="2093">
          <cell r="A2093" t="str">
            <v>VBCLP-999-9999</v>
          </cell>
          <cell r="B2093" t="str">
            <v>NBU BS Client Expansion Pack</v>
          </cell>
          <cell r="C2093">
            <v>1813</v>
          </cell>
          <cell r="D2093" t="str">
            <v>B</v>
          </cell>
        </row>
        <row r="2094">
          <cell r="A2094" t="str">
            <v>VBEDS-999-9999</v>
          </cell>
          <cell r="B2094" t="str">
            <v>NBU BS 56-bit Encryption</v>
          </cell>
          <cell r="C2094">
            <v>973</v>
          </cell>
          <cell r="D2094" t="str">
            <v>B</v>
          </cell>
        </row>
        <row r="2095">
          <cell r="A2095" t="str">
            <v>VBEIS-999-9999</v>
          </cell>
          <cell r="B2095" t="str">
            <v>NBU BS 40-bit Encryption</v>
          </cell>
          <cell r="C2095">
            <v>973</v>
          </cell>
          <cell r="D2095" t="str">
            <v>B</v>
          </cell>
        </row>
        <row r="2096">
          <cell r="A2096" t="str">
            <v>VBIDR-999-9999</v>
          </cell>
          <cell r="B2096" t="str">
            <v>NBU BS IDR Option License</v>
          </cell>
          <cell r="C2096">
            <v>973</v>
          </cell>
          <cell r="D2096" t="str">
            <v>B</v>
          </cell>
        </row>
        <row r="2097">
          <cell r="A2097" t="str">
            <v>VBNAS-999-9999</v>
          </cell>
          <cell r="B2097" t="str">
            <v>NBU BS NDMP Option License</v>
          </cell>
          <cell r="C2097">
            <v>1813</v>
          </cell>
          <cell r="D2097" t="str">
            <v>B</v>
          </cell>
        </row>
        <row r="2098">
          <cell r="A2098" t="str">
            <v>VBOTM-999-9999</v>
          </cell>
          <cell r="B2098" t="str">
            <v>NBU BS OTM Option License</v>
          </cell>
          <cell r="C2098">
            <v>973</v>
          </cell>
          <cell r="D2098" t="str">
            <v>B</v>
          </cell>
        </row>
        <row r="2099">
          <cell r="A2099" t="str">
            <v>VBRTS-999-9999</v>
          </cell>
          <cell r="B2099" t="str">
            <v>NBU BS Robotic/2nd. Drive Lic</v>
          </cell>
          <cell r="C2099">
            <v>2793</v>
          </cell>
          <cell r="D2099" t="str">
            <v>B</v>
          </cell>
        </row>
        <row r="2100">
          <cell r="A2100" t="str">
            <v>VBSNN-999-9999</v>
          </cell>
          <cell r="B2100" t="str">
            <v>NBU BS on Win NT/2000</v>
          </cell>
          <cell r="C2100">
            <v>2793</v>
          </cell>
          <cell r="D2100" t="str">
            <v>B</v>
          </cell>
        </row>
        <row r="2101">
          <cell r="A2101" t="str">
            <v>VBSNS-999-9999</v>
          </cell>
          <cell r="B2101" t="str">
            <v>NBU BusinesServer on Solaris</v>
          </cell>
          <cell r="C2101">
            <v>5593</v>
          </cell>
          <cell r="D2101" t="str">
            <v>B</v>
          </cell>
        </row>
        <row r="2102">
          <cell r="A2102" t="str">
            <v>VDARS-999-9999</v>
          </cell>
          <cell r="B2102" t="str">
            <v>NBU DC Advanced Reporter</v>
          </cell>
          <cell r="C2102">
            <v>21000</v>
          </cell>
          <cell r="D2102" t="str">
            <v>B</v>
          </cell>
        </row>
        <row r="2103">
          <cell r="A2103" t="str">
            <v>VDCLP-999-P999</v>
          </cell>
          <cell r="B2103" t="str">
            <v>NBU DC PC Client Pack Lic</v>
          </cell>
          <cell r="C2103">
            <v>700</v>
          </cell>
          <cell r="D2103" t="str">
            <v>B</v>
          </cell>
        </row>
        <row r="2104">
          <cell r="A2104" t="str">
            <v>VDCLS-999-D999</v>
          </cell>
          <cell r="B2104" t="str">
            <v>DC Single Client - Server</v>
          </cell>
          <cell r="C2104">
            <v>1120</v>
          </cell>
          <cell r="D2104" t="str">
            <v>B</v>
          </cell>
        </row>
        <row r="2105">
          <cell r="A2105" t="str">
            <v>VDCLS-999-W999</v>
          </cell>
          <cell r="B2105" t="str">
            <v>DC Single Client - Wrkstn</v>
          </cell>
          <cell r="C2105">
            <v>280</v>
          </cell>
          <cell r="D2105" t="str">
            <v>B</v>
          </cell>
        </row>
        <row r="2106">
          <cell r="A2106" t="str">
            <v>VDDBN-999-D999</v>
          </cell>
          <cell r="B2106" t="str">
            <v>DC NT/2000 DB Agent DB2-DEP</v>
          </cell>
          <cell r="C2106">
            <v>2373</v>
          </cell>
          <cell r="D2106" t="str">
            <v>B</v>
          </cell>
        </row>
        <row r="2107">
          <cell r="A2107" t="str">
            <v>VDDBN-999-E999</v>
          </cell>
          <cell r="B2107" t="str">
            <v>DC NT/2000 DB Agent DB2-ENT</v>
          </cell>
          <cell r="C2107">
            <v>3073</v>
          </cell>
          <cell r="D2107" t="str">
            <v>B</v>
          </cell>
        </row>
        <row r="2108">
          <cell r="A2108" t="str">
            <v>VDDBN-999-S999</v>
          </cell>
          <cell r="B2108" t="str">
            <v>DC NT/2000 DB Agent DB2-E10K</v>
          </cell>
          <cell r="C2108">
            <v>4613</v>
          </cell>
          <cell r="D2108" t="str">
            <v>B</v>
          </cell>
        </row>
        <row r="2109">
          <cell r="A2109" t="str">
            <v>VDDBN-999-W999</v>
          </cell>
          <cell r="B2109" t="str">
            <v>DC NT/2000 DB Agent DB2-WRK</v>
          </cell>
          <cell r="C2109">
            <v>1813</v>
          </cell>
          <cell r="D2109" t="str">
            <v>B</v>
          </cell>
        </row>
        <row r="2110">
          <cell r="A2110" t="str">
            <v>VDDBU-999-D999</v>
          </cell>
          <cell r="B2110" t="str">
            <v>DC UNIX DB Agent DB2-DEP</v>
          </cell>
          <cell r="C2110">
            <v>11200</v>
          </cell>
          <cell r="D2110" t="str">
            <v>B</v>
          </cell>
        </row>
        <row r="2111">
          <cell r="A2111" t="str">
            <v>VDDBU-999-E999</v>
          </cell>
          <cell r="B2111" t="str">
            <v>DC UNIX DB Agent DB2-ENT</v>
          </cell>
          <cell r="C2111">
            <v>14000</v>
          </cell>
          <cell r="D2111" t="str">
            <v>B</v>
          </cell>
        </row>
        <row r="2112">
          <cell r="A2112" t="str">
            <v>VDDBU-999-S999</v>
          </cell>
          <cell r="B2112" t="str">
            <v>DC UNIX DB Agent DB2-E10K</v>
          </cell>
          <cell r="C2112">
            <v>21000</v>
          </cell>
          <cell r="D2112" t="str">
            <v>B</v>
          </cell>
        </row>
        <row r="2113">
          <cell r="A2113" t="str">
            <v>VDDBU-999-W999</v>
          </cell>
          <cell r="B2113" t="str">
            <v>DC UNIX DB Agent DB2-WRK</v>
          </cell>
          <cell r="C2113">
            <v>9100</v>
          </cell>
          <cell r="D2113" t="str">
            <v>B</v>
          </cell>
        </row>
        <row r="2114">
          <cell r="A2114" t="str">
            <v>VDEDS-999-D999</v>
          </cell>
          <cell r="B2114" t="str">
            <v>DC 56-bit - Server</v>
          </cell>
          <cell r="C2114">
            <v>1120</v>
          </cell>
          <cell r="D2114" t="str">
            <v>B</v>
          </cell>
        </row>
        <row r="2115">
          <cell r="A2115" t="str">
            <v>VDEDS-999-W999</v>
          </cell>
          <cell r="B2115" t="str">
            <v>DC 56-bit - Wrkstn</v>
          </cell>
          <cell r="C2115">
            <v>280</v>
          </cell>
          <cell r="D2115" t="str">
            <v>B</v>
          </cell>
        </row>
        <row r="2116">
          <cell r="A2116" t="str">
            <v>VDEIS-999-D999</v>
          </cell>
          <cell r="B2116" t="str">
            <v>DC 40-bit - Server</v>
          </cell>
          <cell r="C2116">
            <v>1120</v>
          </cell>
          <cell r="D2116" t="str">
            <v>B</v>
          </cell>
        </row>
        <row r="2117">
          <cell r="A2117" t="str">
            <v>VDEIS-999-W999</v>
          </cell>
          <cell r="B2117" t="str">
            <v>DC 40-bit - Wrkstn</v>
          </cell>
          <cell r="C2117">
            <v>280</v>
          </cell>
          <cell r="D2117" t="str">
            <v>B</v>
          </cell>
        </row>
        <row r="2118">
          <cell r="A2118" t="str">
            <v>VDEXN-999-D999</v>
          </cell>
          <cell r="B2118" t="str">
            <v>DC NT/2000 DB Agent Exchge-DEP</v>
          </cell>
          <cell r="C2118">
            <v>2373</v>
          </cell>
          <cell r="D2118" t="str">
            <v>B</v>
          </cell>
        </row>
        <row r="2119">
          <cell r="A2119" t="str">
            <v>VDEXN-999-E999</v>
          </cell>
          <cell r="B2119" t="str">
            <v>DC NT/2000 DB Agent Exchge-ENT</v>
          </cell>
          <cell r="C2119">
            <v>3073</v>
          </cell>
          <cell r="D2119" t="str">
            <v>B</v>
          </cell>
        </row>
        <row r="2120">
          <cell r="A2120" t="str">
            <v>VDEXN-999-S999</v>
          </cell>
          <cell r="B2120" t="str">
            <v>DC NT DB Agent Exchge-E10K</v>
          </cell>
          <cell r="C2120">
            <v>4613</v>
          </cell>
          <cell r="D2120" t="str">
            <v>B</v>
          </cell>
        </row>
        <row r="2121">
          <cell r="A2121" t="str">
            <v>VDEXN-999-W999</v>
          </cell>
          <cell r="B2121" t="str">
            <v>DC NT/2000 DB Agent Exchge-WRK</v>
          </cell>
          <cell r="C2121">
            <v>1813</v>
          </cell>
          <cell r="D2121" t="str">
            <v>B</v>
          </cell>
        </row>
        <row r="2122">
          <cell r="A2122" t="str">
            <v>VDFBS-999-D999</v>
          </cell>
          <cell r="B2122" t="str">
            <v>NBU DC FlashBackup License</v>
          </cell>
          <cell r="C2122">
            <v>11200</v>
          </cell>
          <cell r="D2122" t="str">
            <v>B</v>
          </cell>
        </row>
        <row r="2123">
          <cell r="A2123" t="str">
            <v>VDFBS-999-E999</v>
          </cell>
          <cell r="B2123" t="str">
            <v>NBU DC FlashBackup License</v>
          </cell>
          <cell r="C2123">
            <v>14000</v>
          </cell>
          <cell r="D2123" t="str">
            <v>B</v>
          </cell>
        </row>
        <row r="2124">
          <cell r="A2124" t="str">
            <v>VDFBS-999-S999</v>
          </cell>
          <cell r="B2124" t="str">
            <v>NBU DC FlashBackup License</v>
          </cell>
          <cell r="C2124">
            <v>21000</v>
          </cell>
          <cell r="D2124" t="str">
            <v>B</v>
          </cell>
        </row>
        <row r="2125">
          <cell r="A2125" t="str">
            <v>VDFBS-999-W999</v>
          </cell>
          <cell r="B2125" t="str">
            <v>NBU DC FlashBackup License</v>
          </cell>
          <cell r="C2125">
            <v>9100</v>
          </cell>
          <cell r="D2125" t="str">
            <v>B</v>
          </cell>
        </row>
        <row r="2126">
          <cell r="A2126" t="str">
            <v>VDINU-999-D999</v>
          </cell>
          <cell r="B2126" t="str">
            <v>DC UNIX DB Agent Infrmx-DEP</v>
          </cell>
          <cell r="C2126">
            <v>11200</v>
          </cell>
          <cell r="D2126" t="str">
            <v>B</v>
          </cell>
        </row>
        <row r="2127">
          <cell r="A2127" t="str">
            <v>VDINU-999-E999</v>
          </cell>
          <cell r="B2127" t="str">
            <v>DC UNIX DB Agent Infrmx-ENT</v>
          </cell>
          <cell r="C2127">
            <v>14000</v>
          </cell>
          <cell r="D2127" t="str">
            <v>B</v>
          </cell>
        </row>
        <row r="2128">
          <cell r="A2128" t="str">
            <v>VDINU-999-S999</v>
          </cell>
          <cell r="B2128" t="str">
            <v>DC UNIX DB Agent Infrmx-E10K</v>
          </cell>
          <cell r="C2128">
            <v>21000</v>
          </cell>
          <cell r="D2128" t="str">
            <v>B</v>
          </cell>
        </row>
        <row r="2129">
          <cell r="A2129" t="str">
            <v>VDINU-999-W999</v>
          </cell>
          <cell r="B2129" t="str">
            <v>DC UNIX DB Agent Infrmx-WRK</v>
          </cell>
          <cell r="C2129">
            <v>9100</v>
          </cell>
          <cell r="D2129" t="str">
            <v>B</v>
          </cell>
        </row>
        <row r="2130">
          <cell r="A2130" t="str">
            <v>VDLNN-999-D999</v>
          </cell>
          <cell r="B2130" t="str">
            <v>DC NT/2000 DB Agent Notes-DEP</v>
          </cell>
          <cell r="C2130">
            <v>2373</v>
          </cell>
          <cell r="D2130" t="str">
            <v>B</v>
          </cell>
        </row>
        <row r="2131">
          <cell r="A2131" t="str">
            <v>VDLNN-999-E999</v>
          </cell>
          <cell r="B2131" t="str">
            <v>DC NT/2000 DB Agent Notes-ENT</v>
          </cell>
          <cell r="C2131">
            <v>3073</v>
          </cell>
          <cell r="D2131" t="str">
            <v>B</v>
          </cell>
        </row>
        <row r="2132">
          <cell r="A2132" t="str">
            <v>VDLNN-999-S999</v>
          </cell>
          <cell r="B2132" t="str">
            <v>DC NT/2000 DB Agent Notes-E10K</v>
          </cell>
          <cell r="C2132">
            <v>4613</v>
          </cell>
          <cell r="D2132" t="str">
            <v>B</v>
          </cell>
        </row>
        <row r="2133">
          <cell r="A2133" t="str">
            <v>VDLNN-999-W999</v>
          </cell>
          <cell r="B2133" t="str">
            <v>DC NT/2000 DB Agent Notes-WRK</v>
          </cell>
          <cell r="C2133">
            <v>1813</v>
          </cell>
          <cell r="D2133" t="str">
            <v>B</v>
          </cell>
        </row>
        <row r="2134">
          <cell r="A2134" t="str">
            <v>VDLNU-999-D999</v>
          </cell>
          <cell r="B2134" t="str">
            <v>DC UNIX DB Agent Notes-DEP</v>
          </cell>
          <cell r="C2134">
            <v>11200</v>
          </cell>
          <cell r="D2134" t="str">
            <v>B</v>
          </cell>
        </row>
        <row r="2135">
          <cell r="A2135" t="str">
            <v>VDLNU-999-E999</v>
          </cell>
          <cell r="B2135" t="str">
            <v>DC UNIX DB Agent Notes-ENT</v>
          </cell>
          <cell r="C2135">
            <v>14000</v>
          </cell>
          <cell r="D2135" t="str">
            <v>B</v>
          </cell>
        </row>
        <row r="2136">
          <cell r="A2136" t="str">
            <v>VDLNU-999-S999</v>
          </cell>
          <cell r="B2136" t="str">
            <v>DC UNIX DB Agent Notes-E10K</v>
          </cell>
          <cell r="C2136">
            <v>21000</v>
          </cell>
          <cell r="D2136" t="str">
            <v>B</v>
          </cell>
        </row>
        <row r="2137">
          <cell r="A2137" t="str">
            <v>VDLNU-999-W999</v>
          </cell>
          <cell r="B2137" t="str">
            <v>DC UNIX DB Agent Notes-WRK</v>
          </cell>
          <cell r="C2137">
            <v>9100</v>
          </cell>
          <cell r="D2137" t="str">
            <v>B</v>
          </cell>
        </row>
        <row r="2138">
          <cell r="A2138" t="str">
            <v>VDNAS-999-9999</v>
          </cell>
          <cell r="B2138" t="str">
            <v>NBU DC NDMP Option License</v>
          </cell>
          <cell r="C2138">
            <v>11900</v>
          </cell>
          <cell r="D2138" t="str">
            <v>B</v>
          </cell>
        </row>
        <row r="2139">
          <cell r="A2139" t="str">
            <v>VDNWS-999-D999</v>
          </cell>
          <cell r="B2139" t="str">
            <v>DC Single Client Netware</v>
          </cell>
          <cell r="C2139">
            <v>1120</v>
          </cell>
          <cell r="D2139" t="str">
            <v>B</v>
          </cell>
        </row>
        <row r="2140">
          <cell r="A2140" t="str">
            <v>VDOBL-999-D999</v>
          </cell>
          <cell r="B2140" t="str">
            <v>DC DB Agent Oracle BLI-DEP</v>
          </cell>
          <cell r="C2140">
            <v>15680</v>
          </cell>
          <cell r="D2140" t="str">
            <v>B</v>
          </cell>
        </row>
        <row r="2141">
          <cell r="A2141" t="str">
            <v>VDOBL-999-E999</v>
          </cell>
          <cell r="B2141" t="str">
            <v>DC DB Agent Oracle BLI-ENT</v>
          </cell>
          <cell r="C2141">
            <v>19600</v>
          </cell>
          <cell r="D2141" t="str">
            <v>B</v>
          </cell>
        </row>
        <row r="2142">
          <cell r="A2142" t="str">
            <v>VDOBL-999-S999</v>
          </cell>
          <cell r="B2142" t="str">
            <v>DC DB Agent Oracle BLI-E10K</v>
          </cell>
          <cell r="C2142">
            <v>29400</v>
          </cell>
          <cell r="D2142" t="str">
            <v>B</v>
          </cell>
        </row>
        <row r="2143">
          <cell r="A2143" t="str">
            <v>VDOBL-999-W999</v>
          </cell>
          <cell r="B2143" t="str">
            <v>DC DB Agent Oracle BLI-WRK</v>
          </cell>
          <cell r="C2143">
            <v>12600</v>
          </cell>
          <cell r="D2143" t="str">
            <v>B</v>
          </cell>
        </row>
        <row r="2144">
          <cell r="A2144" t="str">
            <v>VDOCN-340-9999</v>
          </cell>
          <cell r="B2144" t="str">
            <v>NBU BS 3.4 Sup NT/2000 Docs</v>
          </cell>
          <cell r="C2144">
            <v>280</v>
          </cell>
          <cell r="D2144" t="str">
            <v>D</v>
          </cell>
        </row>
        <row r="2145">
          <cell r="A2145" t="str">
            <v>VDOCN-341-9999</v>
          </cell>
          <cell r="B2145" t="str">
            <v>NBU BS 3.4.1 NT Supp Doc</v>
          </cell>
          <cell r="C2145">
            <v>280</v>
          </cell>
          <cell r="D2145" t="str">
            <v>B</v>
          </cell>
        </row>
        <row r="2146">
          <cell r="A2146" t="str">
            <v>VDOCU-340-9999</v>
          </cell>
          <cell r="B2146" t="str">
            <v>NBU BS 3.4 Sup NT Docs</v>
          </cell>
          <cell r="C2146">
            <v>280</v>
          </cell>
          <cell r="D2146" t="str">
            <v>D</v>
          </cell>
        </row>
        <row r="2147">
          <cell r="A2147" t="str">
            <v>VDOCU-341-9999</v>
          </cell>
          <cell r="B2147" t="str">
            <v>NBU BS 3.4.1 UNIX Supp Doc</v>
          </cell>
          <cell r="C2147">
            <v>280</v>
          </cell>
          <cell r="D2147" t="str">
            <v>B</v>
          </cell>
        </row>
        <row r="2148">
          <cell r="A2148" t="str">
            <v>VDORN-999-D999</v>
          </cell>
          <cell r="B2148" t="str">
            <v>DC NT/2000 DB Agent Oracle-DEP</v>
          </cell>
          <cell r="C2148">
            <v>2373</v>
          </cell>
          <cell r="D2148" t="str">
            <v>B</v>
          </cell>
        </row>
        <row r="2149">
          <cell r="A2149" t="str">
            <v>VDORN-999-E999</v>
          </cell>
          <cell r="B2149" t="str">
            <v>DC NT/2000 DB Agent Oracle-ENT</v>
          </cell>
          <cell r="C2149">
            <v>3073</v>
          </cell>
          <cell r="D2149" t="str">
            <v>B</v>
          </cell>
        </row>
        <row r="2150">
          <cell r="A2150" t="str">
            <v>VDORN-999-S999</v>
          </cell>
          <cell r="B2150" t="str">
            <v>DC NT DB Agent Oracle-E10</v>
          </cell>
          <cell r="C2150">
            <v>4613</v>
          </cell>
          <cell r="D2150" t="str">
            <v>B</v>
          </cell>
        </row>
        <row r="2151">
          <cell r="A2151" t="str">
            <v>VDORN-999-W999</v>
          </cell>
          <cell r="B2151" t="str">
            <v>DC NT/2000 DB Agent Oracle-WRK</v>
          </cell>
          <cell r="C2151">
            <v>1813</v>
          </cell>
          <cell r="D2151" t="str">
            <v>B</v>
          </cell>
        </row>
        <row r="2152">
          <cell r="A2152" t="str">
            <v>VDORU-999-D999</v>
          </cell>
          <cell r="B2152" t="str">
            <v>DC UNIX DB Agent Oracle-DEP</v>
          </cell>
          <cell r="C2152">
            <v>11200</v>
          </cell>
          <cell r="D2152" t="str">
            <v>B</v>
          </cell>
        </row>
        <row r="2153">
          <cell r="A2153" t="str">
            <v>VDORU-999-E999</v>
          </cell>
          <cell r="B2153" t="str">
            <v>DC UNIX DB Agent Oracle-ENT</v>
          </cell>
          <cell r="C2153">
            <v>14000</v>
          </cell>
          <cell r="D2153" t="str">
            <v>B</v>
          </cell>
        </row>
        <row r="2154">
          <cell r="A2154" t="str">
            <v>VDORU-999-S999</v>
          </cell>
          <cell r="B2154" t="str">
            <v>DC UNIX DB Agent Oracle-E10K</v>
          </cell>
          <cell r="C2154">
            <v>21000</v>
          </cell>
          <cell r="D2154" t="str">
            <v>B</v>
          </cell>
        </row>
        <row r="2155">
          <cell r="A2155" t="str">
            <v>VDORU-999-W999</v>
          </cell>
          <cell r="B2155" t="str">
            <v>DC UNIX DB Agent Oracle-WRK</v>
          </cell>
          <cell r="C2155">
            <v>9100</v>
          </cell>
          <cell r="D2155" t="str">
            <v>B</v>
          </cell>
        </row>
        <row r="2156">
          <cell r="A2156" t="str">
            <v>VDSDS-999-9999</v>
          </cell>
          <cell r="B2156" t="str">
            <v>NBU DC Shared Storage Option</v>
          </cell>
          <cell r="C2156">
            <v>2800</v>
          </cell>
          <cell r="D2156" t="str">
            <v>B</v>
          </cell>
        </row>
        <row r="2157">
          <cell r="A2157" t="str">
            <v>VDSPN-999-D999</v>
          </cell>
          <cell r="B2157" t="str">
            <v>DC NT/2000 DB Agent SAP-DEP</v>
          </cell>
          <cell r="C2157">
            <v>4753</v>
          </cell>
          <cell r="D2157" t="str">
            <v>B</v>
          </cell>
        </row>
        <row r="2158">
          <cell r="A2158" t="str">
            <v>VDSPN-999-E999</v>
          </cell>
          <cell r="B2158" t="str">
            <v>DC NT/2000 DB Agent SAP-ENT</v>
          </cell>
          <cell r="C2158">
            <v>6153</v>
          </cell>
          <cell r="D2158" t="str">
            <v>B</v>
          </cell>
        </row>
        <row r="2159">
          <cell r="A2159" t="str">
            <v>VDSPN-999-S999</v>
          </cell>
          <cell r="B2159" t="str">
            <v>DC NT/2000 DB Agent SAP-E10K</v>
          </cell>
          <cell r="C2159">
            <v>9233</v>
          </cell>
          <cell r="D2159" t="str">
            <v>B</v>
          </cell>
        </row>
        <row r="2160">
          <cell r="A2160" t="str">
            <v>VDSPN-999-W999</v>
          </cell>
          <cell r="B2160" t="str">
            <v>DC NT/2000 DB Agent SAP-WRK</v>
          </cell>
          <cell r="C2160">
            <v>3633</v>
          </cell>
          <cell r="D2160" t="str">
            <v>B</v>
          </cell>
        </row>
        <row r="2161">
          <cell r="A2161" t="str">
            <v>VDSPU-999-D999</v>
          </cell>
          <cell r="B2161" t="str">
            <v>DC UNIX DB Agent SAP-DEP</v>
          </cell>
          <cell r="C2161">
            <v>22400</v>
          </cell>
          <cell r="D2161" t="str">
            <v>B</v>
          </cell>
        </row>
        <row r="2162">
          <cell r="A2162" t="str">
            <v>VDSPU-999-E999</v>
          </cell>
          <cell r="B2162" t="str">
            <v>DC UNIX DB Agent SAP-ENT</v>
          </cell>
          <cell r="C2162">
            <v>28000</v>
          </cell>
          <cell r="D2162" t="str">
            <v>B</v>
          </cell>
        </row>
        <row r="2163">
          <cell r="A2163" t="str">
            <v>VDSPU-999-S999</v>
          </cell>
          <cell r="B2163" t="str">
            <v>DC UNIX DB Agent SAP-E10K</v>
          </cell>
          <cell r="C2163">
            <v>42000</v>
          </cell>
          <cell r="D2163" t="str">
            <v>B</v>
          </cell>
        </row>
        <row r="2164">
          <cell r="A2164" t="str">
            <v>VDSPU-999-W999</v>
          </cell>
          <cell r="B2164" t="str">
            <v>DC UNIX DB Agent SAP-WPK</v>
          </cell>
          <cell r="C2164">
            <v>18200</v>
          </cell>
          <cell r="D2164" t="str">
            <v>B</v>
          </cell>
        </row>
        <row r="2165">
          <cell r="A2165" t="str">
            <v>VDSQN-999-D999</v>
          </cell>
          <cell r="B2165" t="str">
            <v>DC NT/2000 DB Agent SAP-DEP</v>
          </cell>
          <cell r="C2165">
            <v>2373</v>
          </cell>
          <cell r="D2165" t="str">
            <v>B</v>
          </cell>
        </row>
        <row r="2166">
          <cell r="A2166" t="str">
            <v>VDSQN-999-E999</v>
          </cell>
          <cell r="B2166" t="str">
            <v>DC NT/2000 DB Agent SAP-ENT</v>
          </cell>
          <cell r="C2166">
            <v>3073</v>
          </cell>
          <cell r="D2166" t="str">
            <v>B</v>
          </cell>
        </row>
        <row r="2167">
          <cell r="A2167" t="str">
            <v>VDSQN-999-S999</v>
          </cell>
          <cell r="B2167" t="str">
            <v>DC NT/2000 DB Agent SAP-E10K</v>
          </cell>
          <cell r="C2167">
            <v>4613</v>
          </cell>
          <cell r="D2167" t="str">
            <v>B</v>
          </cell>
        </row>
        <row r="2168">
          <cell r="A2168" t="str">
            <v>VDSQN-999-W999</v>
          </cell>
          <cell r="B2168" t="str">
            <v>DC NT/2000 DB Agent SAP-WRK</v>
          </cell>
          <cell r="C2168">
            <v>1813</v>
          </cell>
          <cell r="D2168" t="str">
            <v>B</v>
          </cell>
        </row>
        <row r="2169">
          <cell r="A2169" t="str">
            <v>VDSYU-999-D999</v>
          </cell>
          <cell r="B2169" t="str">
            <v>DC UNIX DB Agent Sybase-DEP</v>
          </cell>
          <cell r="C2169">
            <v>11200</v>
          </cell>
          <cell r="D2169" t="str">
            <v>B</v>
          </cell>
        </row>
        <row r="2170">
          <cell r="A2170" t="str">
            <v>VDSYU-999-E999</v>
          </cell>
          <cell r="B2170" t="str">
            <v>DC UNIX DB Agent Sybase-ENT</v>
          </cell>
          <cell r="C2170">
            <v>14000</v>
          </cell>
          <cell r="D2170" t="str">
            <v>B</v>
          </cell>
        </row>
        <row r="2171">
          <cell r="A2171" t="str">
            <v>VDSYU-999-S999</v>
          </cell>
          <cell r="B2171" t="str">
            <v>DC UNIX DB Agent Sybase-E10K</v>
          </cell>
          <cell r="C2171">
            <v>21000</v>
          </cell>
          <cell r="D2171" t="str">
            <v>B</v>
          </cell>
        </row>
        <row r="2172">
          <cell r="A2172" t="str">
            <v>VDSYU-999-W999</v>
          </cell>
          <cell r="B2172" t="str">
            <v>DC UNIX DB Agent Sybase-WRK</v>
          </cell>
          <cell r="C2172">
            <v>9100</v>
          </cell>
          <cell r="D2172" t="str">
            <v>B</v>
          </cell>
        </row>
        <row r="2173">
          <cell r="A2173" t="str">
            <v>VFS-3.2-B</v>
          </cell>
          <cell r="B2173" t="str">
            <v>VERITAS FS 3.2, CD DOC</v>
          </cell>
          <cell r="C2173">
            <v>140</v>
          </cell>
          <cell r="D2173" t="str">
            <v>D</v>
          </cell>
        </row>
        <row r="2174">
          <cell r="A2174" t="str">
            <v>VFSSS-999-D999</v>
          </cell>
          <cell r="B2174" t="str">
            <v>VERITAS FS DEPARTMENTAL LIC</v>
          </cell>
          <cell r="C2174">
            <v>9793</v>
          </cell>
          <cell r="D2174" t="str">
            <v>B</v>
          </cell>
        </row>
        <row r="2175">
          <cell r="A2175" t="str">
            <v>VFSSS-999-DEU9</v>
          </cell>
          <cell r="B2175" t="str">
            <v>VERITAS FS Upgrade Dep-Entprse</v>
          </cell>
          <cell r="C2175">
            <v>8400</v>
          </cell>
          <cell r="D2175" t="str">
            <v>B</v>
          </cell>
        </row>
        <row r="2176">
          <cell r="A2176" t="str">
            <v>VFSSS-999-E999</v>
          </cell>
          <cell r="B2176" t="str">
            <v>VERITAS FS ENTERPRISE LIC</v>
          </cell>
          <cell r="C2176">
            <v>18193</v>
          </cell>
          <cell r="D2176" t="str">
            <v>B</v>
          </cell>
        </row>
        <row r="2177">
          <cell r="A2177" t="str">
            <v>VFSSS-999-ESU9</v>
          </cell>
          <cell r="B2177" t="str">
            <v>VERITAS FS Ugrade Enterps-E10K</v>
          </cell>
          <cell r="C2177">
            <v>42000</v>
          </cell>
          <cell r="D2177" t="str">
            <v>B</v>
          </cell>
        </row>
        <row r="2178">
          <cell r="A2178" t="str">
            <v>VFSSS-999-S999</v>
          </cell>
          <cell r="B2178" t="str">
            <v>VERITAS FS E10000 LIC</v>
          </cell>
          <cell r="C2178">
            <v>60193</v>
          </cell>
          <cell r="D2178" t="str">
            <v>B</v>
          </cell>
        </row>
        <row r="2179">
          <cell r="A2179" t="str">
            <v>VFSSS-999-W999</v>
          </cell>
          <cell r="B2179" t="str">
            <v>VERITAS FS WORKGROUP LIC</v>
          </cell>
          <cell r="C2179">
            <v>4193</v>
          </cell>
          <cell r="D2179" t="str">
            <v>B</v>
          </cell>
        </row>
        <row r="2180">
          <cell r="A2180" t="str">
            <v>VFSSS-999-WDU9</v>
          </cell>
          <cell r="B2180" t="str">
            <v>VERITAS FS Upgrade Wkgrp-Dep</v>
          </cell>
          <cell r="C2180">
            <v>5600</v>
          </cell>
          <cell r="D2180" t="str">
            <v>B</v>
          </cell>
        </row>
        <row r="2181">
          <cell r="A2181" t="str">
            <v>VFSTS-304-9999</v>
          </cell>
          <cell r="B2181" t="str">
            <v>Veritas VM 3.0.4 Media &amp; Docs</v>
          </cell>
          <cell r="C2181">
            <v>210</v>
          </cell>
          <cell r="D2181" t="str">
            <v>D</v>
          </cell>
        </row>
        <row r="2182">
          <cell r="A2182" t="str">
            <v>VFSTS-310-9999</v>
          </cell>
          <cell r="B2182" t="str">
            <v>VxVM 3.1 Media &amp; Doc</v>
          </cell>
          <cell r="C2182">
            <v>210</v>
          </cell>
          <cell r="D2182" t="str">
            <v>D</v>
          </cell>
        </row>
        <row r="2183">
          <cell r="A2183" t="str">
            <v>VFSTS-333-9999</v>
          </cell>
          <cell r="B2183" t="str">
            <v>VERITAS FS 3.3.3 Media &amp; Doc</v>
          </cell>
          <cell r="C2183">
            <v>210</v>
          </cell>
          <cell r="D2183" t="str">
            <v>D</v>
          </cell>
        </row>
        <row r="2184">
          <cell r="A2184" t="str">
            <v>VGBSN-999-9999</v>
          </cell>
          <cell r="B2184" t="str">
            <v>NBU BS GDM NT Master License</v>
          </cell>
          <cell r="C2184">
            <v>1113</v>
          </cell>
          <cell r="D2184" t="str">
            <v>B</v>
          </cell>
        </row>
        <row r="2185">
          <cell r="A2185" t="str">
            <v>VGBSU-999-9999</v>
          </cell>
          <cell r="B2185" t="str">
            <v>NBU BS GDM UNIX Master License</v>
          </cell>
          <cell r="C2185">
            <v>2093</v>
          </cell>
          <cell r="D2185" t="str">
            <v>B</v>
          </cell>
        </row>
        <row r="2186">
          <cell r="A2186" t="str">
            <v>VMEDN-999-D999</v>
          </cell>
          <cell r="B2186" t="str">
            <v>NBU SAN NT/2000 Media License</v>
          </cell>
          <cell r="C2186">
            <v>3850</v>
          </cell>
          <cell r="D2186" t="str">
            <v>B</v>
          </cell>
        </row>
        <row r="2187">
          <cell r="A2187" t="str">
            <v>VMEDN-999-E999</v>
          </cell>
          <cell r="B2187" t="str">
            <v>NBU SAN NT/2000 Media License</v>
          </cell>
          <cell r="C2187">
            <v>5600</v>
          </cell>
          <cell r="D2187" t="str">
            <v>B</v>
          </cell>
        </row>
        <row r="2188">
          <cell r="A2188" t="str">
            <v>VMEDN-999-S999</v>
          </cell>
          <cell r="B2188" t="str">
            <v>NBU SAN NT Media License</v>
          </cell>
          <cell r="C2188">
            <v>8400</v>
          </cell>
          <cell r="D2188" t="str">
            <v>B</v>
          </cell>
        </row>
        <row r="2189">
          <cell r="A2189" t="str">
            <v>VMEDN-999-W999</v>
          </cell>
          <cell r="B2189" t="str">
            <v>NBU SAN NT/2000 Media License</v>
          </cell>
          <cell r="C2189">
            <v>3500</v>
          </cell>
          <cell r="D2189" t="str">
            <v>B</v>
          </cell>
        </row>
        <row r="2190">
          <cell r="A2190" t="str">
            <v>VMEDU-999-D999</v>
          </cell>
          <cell r="B2190" t="str">
            <v>NBU SAN UNIX Media License</v>
          </cell>
          <cell r="C2190">
            <v>9100</v>
          </cell>
          <cell r="D2190" t="str">
            <v>B</v>
          </cell>
        </row>
        <row r="2191">
          <cell r="A2191" t="str">
            <v>VMEDU-999-E999</v>
          </cell>
          <cell r="B2191" t="str">
            <v>NBU SAN UNIX Media License</v>
          </cell>
          <cell r="C2191">
            <v>11900</v>
          </cell>
          <cell r="D2191" t="str">
            <v>B</v>
          </cell>
        </row>
        <row r="2192">
          <cell r="A2192" t="str">
            <v>VMEDU-999-S999</v>
          </cell>
          <cell r="B2192" t="str">
            <v>NBU SAN UNIX Media License</v>
          </cell>
          <cell r="C2192">
            <v>18900</v>
          </cell>
          <cell r="D2192" t="str">
            <v>B</v>
          </cell>
        </row>
        <row r="2193">
          <cell r="A2193" t="str">
            <v>VMEDU-999-W999</v>
          </cell>
          <cell r="B2193" t="str">
            <v>NBU SAN UNIX Media License</v>
          </cell>
          <cell r="C2193">
            <v>7000</v>
          </cell>
          <cell r="D2193" t="str">
            <v>B</v>
          </cell>
        </row>
        <row r="2194">
          <cell r="A2194" t="str">
            <v>VMGSN-999-WDES</v>
          </cell>
          <cell r="B2194" t="str">
            <v>VERITAS - MIGRATION TO SUN</v>
          </cell>
          <cell r="C2194">
            <v>0</v>
          </cell>
          <cell r="D2194" t="str">
            <v>D</v>
          </cell>
        </row>
        <row r="2195">
          <cell r="A2195" t="str">
            <v>VMR9S-260-R999</v>
          </cell>
          <cell r="B2195" t="str">
            <v>SW SVM 2.6 MEDIA DOCUMENTATION</v>
          </cell>
          <cell r="C2195">
            <v>140</v>
          </cell>
          <cell r="D2195" t="str">
            <v>D</v>
          </cell>
        </row>
        <row r="2196">
          <cell r="A2196" t="str">
            <v>VMS9S-260-R999</v>
          </cell>
          <cell r="B2196" t="str">
            <v>SW SVM 2.6 FOR A5000S</v>
          </cell>
          <cell r="C2196">
            <v>0</v>
          </cell>
          <cell r="D2196" t="str">
            <v>D</v>
          </cell>
        </row>
        <row r="2197">
          <cell r="A2197" t="str">
            <v>VNBCS-999-9999</v>
          </cell>
          <cell r="B2197" t="str">
            <v>GDM Console Lic for NBU BS</v>
          </cell>
          <cell r="C2197">
            <v>7000</v>
          </cell>
          <cell r="D2197" t="str">
            <v>B</v>
          </cell>
        </row>
        <row r="2198">
          <cell r="A2198" t="str">
            <v>VNBIN-999-9999</v>
          </cell>
          <cell r="B2198" t="str">
            <v>BS UNIX DB Agent Informix</v>
          </cell>
          <cell r="C2198">
            <v>2793</v>
          </cell>
          <cell r="D2198" t="str">
            <v>B</v>
          </cell>
        </row>
        <row r="2199">
          <cell r="A2199" t="str">
            <v>VNBLN-999-9999</v>
          </cell>
          <cell r="B2199" t="str">
            <v>BS UNIX DB Agent Notes</v>
          </cell>
          <cell r="C2199">
            <v>2793</v>
          </cell>
          <cell r="D2199" t="str">
            <v>B</v>
          </cell>
        </row>
        <row r="2200">
          <cell r="A2200" t="str">
            <v>VNBOR-320-9999</v>
          </cell>
          <cell r="B2200" t="str">
            <v>BS UNIX DB Agent for Oracle</v>
          </cell>
          <cell r="C2200">
            <v>2793</v>
          </cell>
          <cell r="D2200" t="str">
            <v>B</v>
          </cell>
        </row>
        <row r="2201">
          <cell r="A2201" t="str">
            <v>VNBSL-999-9999</v>
          </cell>
          <cell r="B2201" t="str">
            <v>NBU BS License on Linux</v>
          </cell>
          <cell r="C2201">
            <v>2793</v>
          </cell>
          <cell r="D2201" t="str">
            <v>B</v>
          </cell>
        </row>
        <row r="2202">
          <cell r="A2202" t="str">
            <v>VNBSU-340-9999</v>
          </cell>
          <cell r="B2202" t="str">
            <v xml:space="preserve">NBU BS Server Media Kit </v>
          </cell>
          <cell r="C2202">
            <v>105</v>
          </cell>
          <cell r="D2202" t="str">
            <v>D</v>
          </cell>
        </row>
        <row r="2203">
          <cell r="A2203" t="str">
            <v>VNBSU-341-9999</v>
          </cell>
          <cell r="B2203" t="str">
            <v xml:space="preserve">NBU BS 3.4.1 UNIX/NT Media Kit </v>
          </cell>
          <cell r="C2203">
            <v>105</v>
          </cell>
          <cell r="D2203" t="str">
            <v>B</v>
          </cell>
        </row>
        <row r="2204">
          <cell r="A2204" t="str">
            <v>VNBSU-999-9999</v>
          </cell>
          <cell r="B2204" t="str">
            <v>NBU Business Server on HP-UX</v>
          </cell>
          <cell r="C2204">
            <v>5593</v>
          </cell>
          <cell r="D2204" t="str">
            <v>B</v>
          </cell>
        </row>
        <row r="2205">
          <cell r="A2205" t="str">
            <v>VNBSY-999-9999</v>
          </cell>
          <cell r="B2205" t="str">
            <v>BS UNIX DB Agent Sybase</v>
          </cell>
          <cell r="C2205">
            <v>2793</v>
          </cell>
          <cell r="D2205" t="str">
            <v>B</v>
          </cell>
        </row>
        <row r="2206">
          <cell r="A2206" t="str">
            <v>VNBUE-999-S999</v>
          </cell>
          <cell r="B2206" t="str">
            <v>NetBackup 3.2 Pkg for E6500</v>
          </cell>
          <cell r="C2206">
            <v>71400</v>
          </cell>
          <cell r="D2206" t="str">
            <v>B</v>
          </cell>
        </row>
        <row r="2207">
          <cell r="A2207" t="str">
            <v>VNBUS-999-S999</v>
          </cell>
          <cell r="B2207" t="str">
            <v>NetBackup 3.2 Pkg for E10000</v>
          </cell>
          <cell r="C2207">
            <v>93800</v>
          </cell>
          <cell r="D2207" t="str">
            <v>B</v>
          </cell>
        </row>
        <row r="2208">
          <cell r="A2208" t="str">
            <v>VNDCN-340-9999</v>
          </cell>
          <cell r="B2208" t="str">
            <v>NBU DC 3.4 NT Media Kit, Doc</v>
          </cell>
          <cell r="C2208">
            <v>280</v>
          </cell>
          <cell r="D2208" t="str">
            <v>D</v>
          </cell>
        </row>
        <row r="2209">
          <cell r="A2209" t="str">
            <v>VNDCN-341-9999</v>
          </cell>
          <cell r="B2209" t="str">
            <v>NBU DC 3.4.1 NT Media Kit</v>
          </cell>
          <cell r="C2209">
            <v>280</v>
          </cell>
          <cell r="D2209" t="str">
            <v>B</v>
          </cell>
        </row>
        <row r="2210">
          <cell r="A2210" t="str">
            <v>VNDCN-999-D999</v>
          </cell>
          <cell r="B2210" t="str">
            <v>NBU DataCenter NT/2000 License</v>
          </cell>
          <cell r="C2210">
            <v>7700</v>
          </cell>
          <cell r="D2210" t="str">
            <v>B</v>
          </cell>
        </row>
        <row r="2211">
          <cell r="A2211" t="str">
            <v>VNDCN-999-E999</v>
          </cell>
          <cell r="B2211" t="str">
            <v>NBU DataCenter NT/2000 License</v>
          </cell>
          <cell r="C2211">
            <v>11200</v>
          </cell>
          <cell r="D2211" t="str">
            <v>B</v>
          </cell>
        </row>
        <row r="2212">
          <cell r="A2212" t="str">
            <v>VNDCN-999-S999</v>
          </cell>
          <cell r="B2212" t="str">
            <v>NBU DataCenter NT/2000 License</v>
          </cell>
          <cell r="C2212">
            <v>16800</v>
          </cell>
          <cell r="D2212" t="str">
            <v>B</v>
          </cell>
        </row>
        <row r="2213">
          <cell r="A2213" t="str">
            <v>VNDCN-999-W999</v>
          </cell>
          <cell r="B2213" t="str">
            <v>NBU DataCenter NT/2000 License</v>
          </cell>
          <cell r="C2213">
            <v>7000</v>
          </cell>
          <cell r="D2213" t="str">
            <v>B</v>
          </cell>
        </row>
        <row r="2214">
          <cell r="A2214" t="str">
            <v>VNDCU-340-9999</v>
          </cell>
          <cell r="B2214" t="str">
            <v>NBU DC 3.4 UNIX Media Kit, Doc</v>
          </cell>
          <cell r="C2214">
            <v>280</v>
          </cell>
          <cell r="D2214" t="str">
            <v>D</v>
          </cell>
        </row>
        <row r="2215">
          <cell r="A2215" t="str">
            <v>VNDCU-341-9999</v>
          </cell>
          <cell r="B2215" t="str">
            <v>NBU DC 3.4.1 UNIX Media Kit</v>
          </cell>
          <cell r="C2215">
            <v>280</v>
          </cell>
          <cell r="D2215" t="str">
            <v>B</v>
          </cell>
        </row>
        <row r="2216">
          <cell r="A2216" t="str">
            <v>VNDCU-999-D999</v>
          </cell>
          <cell r="B2216" t="str">
            <v>NBU DataCenter UNIX License</v>
          </cell>
          <cell r="C2216">
            <v>18200</v>
          </cell>
          <cell r="D2216" t="str">
            <v>B</v>
          </cell>
        </row>
        <row r="2217">
          <cell r="A2217" t="str">
            <v>VNDCU-999-E999</v>
          </cell>
          <cell r="B2217" t="str">
            <v>NBU DataCenter UNIX License</v>
          </cell>
          <cell r="C2217">
            <v>23800</v>
          </cell>
          <cell r="D2217" t="str">
            <v>B</v>
          </cell>
        </row>
        <row r="2218">
          <cell r="A2218" t="str">
            <v>VNDCU-999-S999</v>
          </cell>
          <cell r="B2218" t="str">
            <v>NBU DataCenter UNIX License</v>
          </cell>
          <cell r="C2218">
            <v>37800</v>
          </cell>
          <cell r="D2218" t="str">
            <v>B</v>
          </cell>
        </row>
        <row r="2219">
          <cell r="A2219" t="str">
            <v>VNDCU-999-W999</v>
          </cell>
          <cell r="B2219" t="str">
            <v>NBU DataCenter UNIX License</v>
          </cell>
          <cell r="C2219">
            <v>14000</v>
          </cell>
          <cell r="D2219" t="str">
            <v>B</v>
          </cell>
        </row>
        <row r="2220">
          <cell r="A2220" t="str">
            <v>VNDTL-999-9999</v>
          </cell>
          <cell r="B2220" t="str">
            <v>NBU DC Tape Drive License</v>
          </cell>
          <cell r="C2220">
            <v>4200</v>
          </cell>
          <cell r="D2220" t="str">
            <v>B</v>
          </cell>
        </row>
        <row r="2221">
          <cell r="A2221" t="str">
            <v>VNEDS-340-9999</v>
          </cell>
          <cell r="B2221" t="str">
            <v>NBU 56-bit Encryp Media&amp;Doc</v>
          </cell>
          <cell r="C2221">
            <v>70</v>
          </cell>
          <cell r="D2221" t="str">
            <v>D</v>
          </cell>
        </row>
        <row r="2222">
          <cell r="A2222" t="str">
            <v>VNEDS-341-9999</v>
          </cell>
          <cell r="B2222" t="str">
            <v>NBU 3.4.1 56-bit Encryp Media</v>
          </cell>
          <cell r="C2222">
            <v>70</v>
          </cell>
          <cell r="D2222" t="str">
            <v>D</v>
          </cell>
        </row>
        <row r="2223">
          <cell r="A2223" t="str">
            <v>VNEIS-340-9999</v>
          </cell>
          <cell r="B2223" t="str">
            <v>NBU 40-bit Encryp Media&amp;Doc</v>
          </cell>
          <cell r="C2223">
            <v>70</v>
          </cell>
          <cell r="D2223" t="str">
            <v>D</v>
          </cell>
        </row>
        <row r="2224">
          <cell r="A2224" t="str">
            <v>VNEIS-341-9999</v>
          </cell>
          <cell r="B2224" t="str">
            <v>NBU 3.4.1 40-bit Encryp Media</v>
          </cell>
          <cell r="C2224">
            <v>70</v>
          </cell>
          <cell r="D2224" t="str">
            <v>D</v>
          </cell>
        </row>
        <row r="2225">
          <cell r="A2225" t="str">
            <v>VNEXN-999-9999</v>
          </cell>
          <cell r="B2225" t="str">
            <v>BS NT/2000 DB Agent MS-Exchge</v>
          </cell>
          <cell r="C2225">
            <v>1393</v>
          </cell>
          <cell r="D2225" t="str">
            <v>B</v>
          </cell>
        </row>
        <row r="2226">
          <cell r="A2226" t="str">
            <v>VNGCS-999-9999</v>
          </cell>
          <cell r="B2226" t="str">
            <v>NBU DC Console License</v>
          </cell>
          <cell r="C2226">
            <v>7000</v>
          </cell>
          <cell r="D2226" t="str">
            <v>B</v>
          </cell>
        </row>
        <row r="2227">
          <cell r="A2227" t="str">
            <v>VNGMN-999-9999</v>
          </cell>
          <cell r="B2227" t="str">
            <v>NBU DC GDM NT Master License</v>
          </cell>
          <cell r="C2227">
            <v>2100</v>
          </cell>
          <cell r="D2227" t="str">
            <v>B</v>
          </cell>
        </row>
        <row r="2228">
          <cell r="A2228" t="str">
            <v>VNGMU-999-9999</v>
          </cell>
          <cell r="B2228" t="str">
            <v>NBU DC GDM UNIX Master License</v>
          </cell>
          <cell r="C2228">
            <v>4200</v>
          </cell>
          <cell r="D2228" t="str">
            <v>B</v>
          </cell>
        </row>
        <row r="2229">
          <cell r="A2229" t="str">
            <v>VNLNN-999-9999</v>
          </cell>
          <cell r="B2229" t="str">
            <v>BS NT/2000 DB Agent for Notes</v>
          </cell>
          <cell r="C2229">
            <v>1393</v>
          </cell>
          <cell r="D2229" t="str">
            <v>B</v>
          </cell>
        </row>
        <row r="2230">
          <cell r="A2230" t="str">
            <v>VNORN-999-9999</v>
          </cell>
          <cell r="B2230" t="str">
            <v>BS NT DB Agent for Oracle</v>
          </cell>
          <cell r="C2230">
            <v>1393</v>
          </cell>
          <cell r="D2230" t="str">
            <v>B</v>
          </cell>
        </row>
        <row r="2231">
          <cell r="A2231" t="str">
            <v>VNSQN-999-9999</v>
          </cell>
          <cell r="B2231" t="str">
            <v>BS NT/2000 DB Agent MS-SQL</v>
          </cell>
          <cell r="C2231">
            <v>1393</v>
          </cell>
          <cell r="D2231" t="str">
            <v>B</v>
          </cell>
        </row>
        <row r="2232">
          <cell r="A2232" t="str">
            <v>VSMAS-999-9999</v>
          </cell>
          <cell r="B2232" t="str">
            <v>SM 500 GB Option</v>
          </cell>
          <cell r="C2232">
            <v>21000</v>
          </cell>
          <cell r="D2232" t="str">
            <v>B</v>
          </cell>
        </row>
        <row r="2233">
          <cell r="A2233" t="str">
            <v>VSMBS-999-9999</v>
          </cell>
          <cell r="B2233" t="str">
            <v>SM 1TB Option</v>
          </cell>
          <cell r="C2233">
            <v>35700</v>
          </cell>
          <cell r="D2233" t="str">
            <v>B</v>
          </cell>
        </row>
        <row r="2234">
          <cell r="A2234" t="str">
            <v>VSMCS-999-9999</v>
          </cell>
          <cell r="B2234" t="str">
            <v>SM 5TB Option</v>
          </cell>
          <cell r="C2234">
            <v>84000</v>
          </cell>
          <cell r="D2234" t="str">
            <v>B</v>
          </cell>
        </row>
        <row r="2235">
          <cell r="A2235" t="str">
            <v>VSMDS-999-9999</v>
          </cell>
          <cell r="B2235" t="str">
            <v>SM 10TB Option</v>
          </cell>
          <cell r="C2235">
            <v>126000</v>
          </cell>
          <cell r="D2235" t="str">
            <v>B</v>
          </cell>
        </row>
        <row r="2236">
          <cell r="A2236" t="str">
            <v>VSMES-999-9999</v>
          </cell>
          <cell r="B2236" t="str">
            <v>SM Option License, 100TB</v>
          </cell>
          <cell r="C2236">
            <v>210000</v>
          </cell>
          <cell r="D2236" t="str">
            <v>B</v>
          </cell>
        </row>
        <row r="2237">
          <cell r="A2237" t="str">
            <v>VSMFS-999-9999</v>
          </cell>
          <cell r="B2237" t="str">
            <v>SM Option License, 100TB</v>
          </cell>
          <cell r="C2237">
            <v>210000</v>
          </cell>
          <cell r="D2237" t="str">
            <v>B</v>
          </cell>
        </row>
        <row r="2238">
          <cell r="A2238" t="str">
            <v>VSMRU-340-9999</v>
          </cell>
          <cell r="B2238" t="str">
            <v>SM Remote Base Kit</v>
          </cell>
          <cell r="C2238">
            <v>14000</v>
          </cell>
          <cell r="D2238" t="str">
            <v>D</v>
          </cell>
        </row>
        <row r="2239">
          <cell r="A2239" t="str">
            <v>VSMRU-340-ES99</v>
          </cell>
          <cell r="B2239" t="str">
            <v>SM Base Kit-ENTRPRS+E10K</v>
          </cell>
          <cell r="C2239">
            <v>35000</v>
          </cell>
          <cell r="D2239" t="str">
            <v>B</v>
          </cell>
        </row>
        <row r="2240">
          <cell r="A2240" t="str">
            <v>VSMSU-340-WD99</v>
          </cell>
          <cell r="B2240" t="str">
            <v>SM Base Kit-WRKGRP+DEPTMNTL</v>
          </cell>
          <cell r="C2240">
            <v>17500</v>
          </cell>
          <cell r="D2240" t="str">
            <v>B</v>
          </cell>
        </row>
        <row r="2241">
          <cell r="A2241" t="str">
            <v>VSMSU-341-ES99</v>
          </cell>
          <cell r="B2241" t="str">
            <v>SM 3.4.1 Base Kit Tier 3&amp;4</v>
          </cell>
          <cell r="C2241">
            <v>35000</v>
          </cell>
          <cell r="D2241" t="str">
            <v>B</v>
          </cell>
        </row>
        <row r="2242">
          <cell r="A2242" t="str">
            <v>VSMSU-341-WD99</v>
          </cell>
          <cell r="B2242" t="str">
            <v>SM 3.4.1 Base Kit Tier 1&amp;2</v>
          </cell>
          <cell r="C2242">
            <v>17500</v>
          </cell>
          <cell r="D2242" t="str">
            <v>B</v>
          </cell>
        </row>
        <row r="2243">
          <cell r="A2243" t="str">
            <v>VSSAS-999-D9U9</v>
          </cell>
          <cell r="B2243" t="str">
            <v>Veritas VM A5K Upgrd Deprtmntl</v>
          </cell>
          <cell r="C2243">
            <v>5593</v>
          </cell>
          <cell r="D2243" t="str">
            <v>B</v>
          </cell>
        </row>
        <row r="2244">
          <cell r="A2244" t="str">
            <v>VSSAS-999-E9U9</v>
          </cell>
          <cell r="B2244" t="str">
            <v>Veritas VM A5K Upgrd Entrprise</v>
          </cell>
          <cell r="C2244">
            <v>10493</v>
          </cell>
          <cell r="D2244" t="str">
            <v>B</v>
          </cell>
        </row>
        <row r="2245">
          <cell r="A2245" t="str">
            <v>VSSAS-999-S9U9</v>
          </cell>
          <cell r="B2245" t="str">
            <v>Veritas VM A5K Upgrd E10000</v>
          </cell>
          <cell r="C2245">
            <v>35693</v>
          </cell>
          <cell r="D2245" t="str">
            <v>B</v>
          </cell>
        </row>
        <row r="2246">
          <cell r="A2246" t="str">
            <v>VSSAS-999-W9U9</v>
          </cell>
          <cell r="B2246" t="str">
            <v>Veritas VM A5K Upgrd Workgrp</v>
          </cell>
          <cell r="C2246">
            <v>2513</v>
          </cell>
          <cell r="D2246" t="str">
            <v>B</v>
          </cell>
        </row>
        <row r="2247">
          <cell r="A2247" t="str">
            <v>VT-8.0.1-P</v>
          </cell>
          <cell r="B2247" t="str">
            <v>SUNLINK VT 8.0.1, CD DOC LI</v>
          </cell>
          <cell r="C2247">
            <v>2793</v>
          </cell>
          <cell r="D2247" t="str">
            <v>B</v>
          </cell>
        </row>
        <row r="2248">
          <cell r="A2248" t="str">
            <v>VVMGS-304-9999</v>
          </cell>
          <cell r="B2248" t="str">
            <v>VERITAS VM 3.0.4 for A5x00s</v>
          </cell>
          <cell r="C2248">
            <v>0</v>
          </cell>
          <cell r="D2248" t="str">
            <v>D</v>
          </cell>
        </row>
        <row r="2249">
          <cell r="A2249" t="str">
            <v>VVMGS-999-D999</v>
          </cell>
          <cell r="B2249" t="str">
            <v>Veritas VM DEPARTMENTAL SERVER</v>
          </cell>
          <cell r="C2249">
            <v>9793</v>
          </cell>
          <cell r="D2249" t="str">
            <v>B</v>
          </cell>
        </row>
        <row r="2250">
          <cell r="A2250" t="str">
            <v>VVMGS-999-DEU9</v>
          </cell>
          <cell r="B2250" t="str">
            <v>Veritas VM Upgrade Dep-Entprse</v>
          </cell>
          <cell r="C2250">
            <v>8400</v>
          </cell>
          <cell r="D2250" t="str">
            <v>B</v>
          </cell>
        </row>
        <row r="2251">
          <cell r="A2251" t="str">
            <v>VVMGS-999-E999</v>
          </cell>
          <cell r="B2251" t="str">
            <v>Veritas VM for Entrprse Server</v>
          </cell>
          <cell r="C2251">
            <v>18193</v>
          </cell>
          <cell r="D2251" t="str">
            <v>B</v>
          </cell>
        </row>
        <row r="2252">
          <cell r="A2252" t="str">
            <v>VVMGS-999-ESU9</v>
          </cell>
          <cell r="B2252" t="str">
            <v>Veritas VM Upgrade Entprs-E10K</v>
          </cell>
          <cell r="C2252">
            <v>14000</v>
          </cell>
          <cell r="D2252" t="str">
            <v>B</v>
          </cell>
        </row>
        <row r="2253">
          <cell r="A2253" t="str">
            <v>VVMGS-999-S999</v>
          </cell>
          <cell r="B2253" t="str">
            <v>Veritas VM for E10000 Server</v>
          </cell>
          <cell r="C2253">
            <v>60193</v>
          </cell>
          <cell r="D2253" t="str">
            <v>B</v>
          </cell>
        </row>
        <row r="2254">
          <cell r="A2254" t="str">
            <v>VVMGS-999-W999</v>
          </cell>
          <cell r="B2254" t="str">
            <v>Veritas VM WORKGROUP SERVERS</v>
          </cell>
          <cell r="C2254">
            <v>4193</v>
          </cell>
          <cell r="D2254" t="str">
            <v>B</v>
          </cell>
        </row>
        <row r="2255">
          <cell r="A2255" t="str">
            <v>VVMGS-999-WDU9</v>
          </cell>
          <cell r="B2255" t="str">
            <v>Veritas VM Upgrade Wrkgrp-Dep</v>
          </cell>
          <cell r="C2255">
            <v>5600</v>
          </cell>
          <cell r="D2255" t="str">
            <v>B</v>
          </cell>
        </row>
        <row r="2256">
          <cell r="A2256" t="str">
            <v>VVMT3-304-9999</v>
          </cell>
          <cell r="B2256" t="str">
            <v>VxVM 3.0.4 for T3</v>
          </cell>
          <cell r="C2256">
            <v>0</v>
          </cell>
          <cell r="D2256" t="str">
            <v>D</v>
          </cell>
        </row>
        <row r="2257">
          <cell r="A2257" t="str">
            <v>VVMT3-311-9999</v>
          </cell>
          <cell r="B2257" t="str">
            <v>VxVM 3.1.1 for T3</v>
          </cell>
          <cell r="C2257">
            <v>0</v>
          </cell>
          <cell r="D2257" t="str">
            <v>D</v>
          </cell>
        </row>
        <row r="2258">
          <cell r="A2258" t="str">
            <v>VVSLC-999-9999</v>
          </cell>
          <cell r="B2258" t="str">
            <v>VERITAS  Software Lic</v>
          </cell>
          <cell r="C2258">
            <v>13999999</v>
          </cell>
          <cell r="D2258" t="str">
            <v>B</v>
          </cell>
        </row>
        <row r="2259">
          <cell r="A2259" t="str">
            <v>VWSCI-500-TG99</v>
          </cell>
          <cell r="B2259" t="str">
            <v>VIS WKSHOP C++ 5.0 GOLD Intel</v>
          </cell>
          <cell r="C2259">
            <v>293580</v>
          </cell>
          <cell r="D2259" t="str">
            <v>B</v>
          </cell>
        </row>
        <row r="2260">
          <cell r="A2260" t="str">
            <v>VWSCS-500-TG99</v>
          </cell>
          <cell r="B2260" t="str">
            <v>VIS WKSHOP C++ 5.0 GOLD SPARC</v>
          </cell>
          <cell r="C2260">
            <v>293580</v>
          </cell>
          <cell r="D2260" t="str">
            <v>B</v>
          </cell>
        </row>
        <row r="2261">
          <cell r="A2261" t="str">
            <v>VWSEI-500-TG99</v>
          </cell>
          <cell r="B2261" t="str">
            <v>VIS WKSHOP C++ 5.0 GOLD Intel</v>
          </cell>
          <cell r="C2261">
            <v>646100</v>
          </cell>
          <cell r="D2261" t="str">
            <v>B</v>
          </cell>
        </row>
        <row r="2262">
          <cell r="A2262" t="str">
            <v>VWSES-500-TG99</v>
          </cell>
          <cell r="B2262" t="str">
            <v>VIS WKSHOP C++ 5.0 GOLD SPARC</v>
          </cell>
          <cell r="C2262">
            <v>646100</v>
          </cell>
          <cell r="D2262" t="str">
            <v>B</v>
          </cell>
        </row>
        <row r="2263">
          <cell r="A2263" t="str">
            <v>VWSII-500-T999</v>
          </cell>
          <cell r="B2263" t="str">
            <v>VIS WS C++ 5.0 one-user Intel</v>
          </cell>
          <cell r="C2263">
            <v>9786</v>
          </cell>
          <cell r="D2263" t="str">
            <v>B</v>
          </cell>
        </row>
        <row r="2264">
          <cell r="A2264" t="str">
            <v>VWSII-500-TG99</v>
          </cell>
          <cell r="B2264" t="str">
            <v>VIS WKSHOP C++ 5.0 GOLD Intel</v>
          </cell>
          <cell r="C2264">
            <v>4893</v>
          </cell>
          <cell r="D2264" t="str">
            <v>B</v>
          </cell>
        </row>
        <row r="2265">
          <cell r="A2265" t="str">
            <v>VWSIS-500-T999</v>
          </cell>
          <cell r="B2265" t="str">
            <v>Visual WS C++ 5.0 1-user SPARC</v>
          </cell>
          <cell r="C2265">
            <v>9786</v>
          </cell>
          <cell r="D2265" t="str">
            <v>B</v>
          </cell>
        </row>
        <row r="2266">
          <cell r="A2266" t="str">
            <v>VWSIS-500-TG99</v>
          </cell>
          <cell r="B2266" t="str">
            <v>VIS WKSHOP C++ 5.0 GOLD SPARC</v>
          </cell>
          <cell r="C2266">
            <v>4893</v>
          </cell>
          <cell r="D2266" t="str">
            <v>B</v>
          </cell>
        </row>
        <row r="2267">
          <cell r="A2267" t="str">
            <v>VWSMI-500-TG99</v>
          </cell>
          <cell r="B2267" t="str">
            <v>VIS WKSHOP C++ 5.0 GOLD Intel</v>
          </cell>
          <cell r="C2267">
            <v>7000</v>
          </cell>
          <cell r="D2267" t="str">
            <v>B</v>
          </cell>
        </row>
        <row r="2268">
          <cell r="A2268" t="str">
            <v>VWSMS-500-TG99</v>
          </cell>
          <cell r="B2268" t="str">
            <v>VIS WKSHOP C++ 5.0 GOLD SPARC</v>
          </cell>
          <cell r="C2268">
            <v>7000</v>
          </cell>
          <cell r="D2268" t="str">
            <v>B</v>
          </cell>
        </row>
        <row r="2269">
          <cell r="A2269" t="str">
            <v>VWSXI-500-TG99</v>
          </cell>
          <cell r="B2269" t="str">
            <v>VIS WKSHOP C++ 5.0 GOLD Intel</v>
          </cell>
          <cell r="C2269">
            <v>41580</v>
          </cell>
          <cell r="D2269" t="str">
            <v>B</v>
          </cell>
        </row>
        <row r="2270">
          <cell r="A2270" t="str">
            <v>VWSXS-500-TG99</v>
          </cell>
          <cell r="B2270" t="str">
            <v>VIS WKSHOP C++ 5.0 GOLD SPARC</v>
          </cell>
          <cell r="C2270">
            <v>41580</v>
          </cell>
          <cell r="D2270" t="str">
            <v>B</v>
          </cell>
        </row>
        <row r="2271">
          <cell r="A2271" t="str">
            <v>VWSYI-500-TG99</v>
          </cell>
          <cell r="B2271" t="str">
            <v>VIS WKSHOP C++ 5.0 GOLD Intel</v>
          </cell>
          <cell r="C2271">
            <v>97860</v>
          </cell>
          <cell r="D2271" t="str">
            <v>B</v>
          </cell>
        </row>
        <row r="2272">
          <cell r="A2272" t="str">
            <v>VWSYS-500-TG99</v>
          </cell>
          <cell r="B2272" t="str">
            <v>VIS WKSHOP C++ 5.0 GOLD SPARC</v>
          </cell>
          <cell r="C2272">
            <v>97860</v>
          </cell>
          <cell r="D2272" t="str">
            <v>B</v>
          </cell>
        </row>
        <row r="2273">
          <cell r="A2273" t="str">
            <v>VXFSS-340-9999</v>
          </cell>
          <cell r="B2273" t="str">
            <v>Veritas File System 3.4</v>
          </cell>
          <cell r="C2273">
            <v>210</v>
          </cell>
          <cell r="D2273" t="str">
            <v>D</v>
          </cell>
        </row>
        <row r="2274">
          <cell r="A2274" t="str">
            <v>VXFSS-340-SWDL</v>
          </cell>
          <cell r="B2274" t="str">
            <v>VxFS 3.4 Software and Docs</v>
          </cell>
          <cell r="C2274">
            <v>0</v>
          </cell>
          <cell r="D2274" t="str">
            <v>D</v>
          </cell>
        </row>
        <row r="2275">
          <cell r="A2275" t="str">
            <v>WABI-2.2-P</v>
          </cell>
          <cell r="B2275" t="str">
            <v>WABI 2.2, CD DOC LI</v>
          </cell>
          <cell r="C2275">
            <v>315</v>
          </cell>
          <cell r="D2275" t="str">
            <v>B</v>
          </cell>
        </row>
        <row r="2276">
          <cell r="A2276" t="str">
            <v>WCCD9-500-T999</v>
          </cell>
          <cell r="B2276" t="str">
            <v>WS Compilers C/C++ 5.0 Doc Set</v>
          </cell>
          <cell r="C2276">
            <v>350</v>
          </cell>
          <cell r="D2276" t="str">
            <v>B</v>
          </cell>
        </row>
        <row r="2277">
          <cell r="A2277" t="str">
            <v>WCCII-500-T999</v>
          </cell>
          <cell r="B2277" t="str">
            <v>WS Compilers C/C++ 5.0 Sl-1 In</v>
          </cell>
          <cell r="C2277">
            <v>1393</v>
          </cell>
          <cell r="D2277" t="str">
            <v>B</v>
          </cell>
        </row>
        <row r="2278">
          <cell r="A2278" t="str">
            <v>WCCII-500-T9U9</v>
          </cell>
          <cell r="B2278" t="str">
            <v>WS Comp. C/C++ 5.0 Upg Sl-1 In</v>
          </cell>
          <cell r="C2278">
            <v>450</v>
          </cell>
          <cell r="D2278" t="str">
            <v>B</v>
          </cell>
        </row>
        <row r="2279">
          <cell r="A2279" t="str">
            <v>WCCIS-500-T999</v>
          </cell>
          <cell r="B2279" t="str">
            <v>WS Compilers C/C++ 5.0 Sl-1 SP</v>
          </cell>
          <cell r="C2279">
            <v>1393</v>
          </cell>
          <cell r="D2279" t="str">
            <v>B</v>
          </cell>
        </row>
        <row r="2280">
          <cell r="A2280" t="str">
            <v>WCCIS-500-T9U9</v>
          </cell>
          <cell r="B2280" t="str">
            <v>WS Comp. C/C++ 5.0 Upg Sl-1 SP</v>
          </cell>
          <cell r="C2280">
            <v>450</v>
          </cell>
          <cell r="D2280" t="str">
            <v>B</v>
          </cell>
        </row>
        <row r="2281">
          <cell r="A2281" t="str">
            <v>WCFD9-500-T999</v>
          </cell>
          <cell r="B2281" t="str">
            <v>WS Compilers Fort 5.0 Doc Set</v>
          </cell>
          <cell r="C2281">
            <v>350</v>
          </cell>
          <cell r="D2281" t="str">
            <v>B</v>
          </cell>
        </row>
        <row r="2282">
          <cell r="A2282" t="str">
            <v>WCFII-500-T999</v>
          </cell>
          <cell r="B2282" t="str">
            <v>WS Compilers Fort 5.0 Sl-1 In</v>
          </cell>
          <cell r="C2282">
            <v>1813</v>
          </cell>
          <cell r="D2282" t="str">
            <v>B</v>
          </cell>
        </row>
        <row r="2283">
          <cell r="A2283" t="str">
            <v>WCFII-500-T9U9</v>
          </cell>
          <cell r="B2283" t="str">
            <v>WS Comp. Fort 5.0 Upg Sl-1 In</v>
          </cell>
          <cell r="C2283">
            <v>476</v>
          </cell>
          <cell r="D2283" t="str">
            <v>B</v>
          </cell>
        </row>
        <row r="2284">
          <cell r="A2284" t="str">
            <v>WCFIS-500-T999</v>
          </cell>
          <cell r="B2284" t="str">
            <v>WS Compilers Fort 5.0 Sl-1 SP</v>
          </cell>
          <cell r="C2284">
            <v>1813</v>
          </cell>
          <cell r="D2284" t="str">
            <v>B</v>
          </cell>
        </row>
        <row r="2285">
          <cell r="A2285" t="str">
            <v>WCFIS-500-T9U9</v>
          </cell>
          <cell r="B2285" t="str">
            <v>WS Comp. Fort 5.0 Upg Sl-1 SP</v>
          </cell>
          <cell r="C2285">
            <v>476</v>
          </cell>
          <cell r="D2285" t="str">
            <v>B</v>
          </cell>
        </row>
        <row r="2286">
          <cell r="A2286" t="str">
            <v>WPCCS-500-TG99</v>
          </cell>
          <cell r="B2286" t="str">
            <v>Gold WS Prof C 5.0 100-User SP</v>
          </cell>
          <cell r="C2286">
            <v>139580</v>
          </cell>
          <cell r="D2286" t="str">
            <v>B</v>
          </cell>
        </row>
        <row r="2287">
          <cell r="A2287" t="str">
            <v>WPCD9-500-T999</v>
          </cell>
          <cell r="B2287" t="str">
            <v>WS Professional C 5.0 Doc Set</v>
          </cell>
          <cell r="C2287">
            <v>280</v>
          </cell>
          <cell r="D2287" t="str">
            <v>B</v>
          </cell>
        </row>
        <row r="2288">
          <cell r="A2288" t="str">
            <v>WPCES-500-TG99</v>
          </cell>
          <cell r="B2288" t="str">
            <v>Gold WS Prof C 5.0 250-User SP</v>
          </cell>
          <cell r="C2288">
            <v>276500</v>
          </cell>
          <cell r="D2288" t="str">
            <v>B</v>
          </cell>
        </row>
        <row r="2289">
          <cell r="A2289" t="str">
            <v>WPCII-500-T999</v>
          </cell>
          <cell r="B2289" t="str">
            <v>WS Professional C 5.0 Sl-1 In</v>
          </cell>
          <cell r="C2289">
            <v>4199</v>
          </cell>
          <cell r="D2289" t="str">
            <v>B</v>
          </cell>
        </row>
        <row r="2290">
          <cell r="A2290" t="str">
            <v>WPCIS-500-T999</v>
          </cell>
          <cell r="B2290" t="str">
            <v>WS Professional C 5.0 Sl-1 SP</v>
          </cell>
          <cell r="C2290">
            <v>4199</v>
          </cell>
          <cell r="D2290" t="str">
            <v>B</v>
          </cell>
        </row>
        <row r="2291">
          <cell r="A2291" t="str">
            <v>WPCIS-500-TG99</v>
          </cell>
          <cell r="B2291" t="str">
            <v>Gold WS Prof C 5.0 1-User SP</v>
          </cell>
          <cell r="C2291">
            <v>2093</v>
          </cell>
          <cell r="D2291" t="str">
            <v>B</v>
          </cell>
        </row>
        <row r="2292">
          <cell r="A2292" t="str">
            <v>WPCMS-500-TG99</v>
          </cell>
          <cell r="B2292" t="str">
            <v>Gold WS Prof C 5.0 Base Pack</v>
          </cell>
          <cell r="C2292">
            <v>7000</v>
          </cell>
          <cell r="D2292" t="str">
            <v>B</v>
          </cell>
        </row>
        <row r="2293">
          <cell r="A2293" t="str">
            <v>WPCXI-500-T999</v>
          </cell>
          <cell r="B2293" t="str">
            <v>WS Professional C 5.0 Sl-10 In</v>
          </cell>
          <cell r="C2293">
            <v>17780</v>
          </cell>
          <cell r="D2293" t="str">
            <v>B</v>
          </cell>
        </row>
        <row r="2294">
          <cell r="A2294" t="str">
            <v>WPCXI-500-T9U9</v>
          </cell>
          <cell r="B2294" t="str">
            <v>WS Prof C 5.0 Slim-10 Intel</v>
          </cell>
          <cell r="C2294">
            <v>5474</v>
          </cell>
          <cell r="D2294" t="str">
            <v>B</v>
          </cell>
        </row>
        <row r="2295">
          <cell r="A2295" t="str">
            <v>WPCXS-500-T999</v>
          </cell>
          <cell r="B2295" t="str">
            <v>WS Professional C 5.0 Sl-10 SP</v>
          </cell>
          <cell r="C2295">
            <v>17780</v>
          </cell>
          <cell r="D2295" t="str">
            <v>B</v>
          </cell>
        </row>
        <row r="2296">
          <cell r="A2296" t="str">
            <v>WPCXS-500-T9U9</v>
          </cell>
          <cell r="B2296" t="str">
            <v>WS Prof C 5.0 Slim-10 SPARC</v>
          </cell>
          <cell r="C2296">
            <v>5474</v>
          </cell>
          <cell r="D2296" t="str">
            <v>B</v>
          </cell>
        </row>
        <row r="2297">
          <cell r="A2297" t="str">
            <v>WPCXS-500-TG99</v>
          </cell>
          <cell r="B2297" t="str">
            <v>Gold WS Prof C 5.0 10-User SP</v>
          </cell>
          <cell r="C2297">
            <v>17780</v>
          </cell>
          <cell r="D2297" t="str">
            <v>B</v>
          </cell>
        </row>
        <row r="2298">
          <cell r="A2298" t="str">
            <v>WPCYS-500-TG99</v>
          </cell>
          <cell r="B2298" t="str">
            <v>Gold WS Prof C 5.0 25-User SP</v>
          </cell>
          <cell r="C2298">
            <v>41860</v>
          </cell>
          <cell r="D2298" t="str">
            <v>B</v>
          </cell>
        </row>
        <row r="2299">
          <cell r="A2299" t="str">
            <v>WTWD9-210-T999</v>
          </cell>
          <cell r="B2299" t="str">
            <v>Sun WorkShop TeamWare 2.1 Doc</v>
          </cell>
          <cell r="C2299">
            <v>210</v>
          </cell>
          <cell r="D2299" t="str">
            <v>B</v>
          </cell>
        </row>
        <row r="2300">
          <cell r="A2300" t="str">
            <v>WTWII-210-T999</v>
          </cell>
          <cell r="B2300" t="str">
            <v>Sun WS TeamWare 2.1 Slim-1 In</v>
          </cell>
          <cell r="C2300">
            <v>1813</v>
          </cell>
          <cell r="D2300" t="str">
            <v>B</v>
          </cell>
        </row>
        <row r="2301">
          <cell r="A2301" t="str">
            <v>WTWII-210-T9U9</v>
          </cell>
          <cell r="B2301" t="str">
            <v>WS TeamWare 2.1 Upg. Sl-1 In</v>
          </cell>
          <cell r="C2301">
            <v>476</v>
          </cell>
          <cell r="D2301" t="str">
            <v>B</v>
          </cell>
        </row>
        <row r="2302">
          <cell r="A2302" t="str">
            <v>WTWIS-210-T999</v>
          </cell>
          <cell r="B2302" t="str">
            <v>Sun WS TeamWare 2.1 Slim-1 SP</v>
          </cell>
          <cell r="C2302">
            <v>1813</v>
          </cell>
          <cell r="D2302" t="str">
            <v>B</v>
          </cell>
        </row>
        <row r="2303">
          <cell r="A2303" t="str">
            <v>WTWIS-210-T9U9</v>
          </cell>
          <cell r="B2303" t="str">
            <v>WS TeamWare 2.1 Upg. Sl-1 SP</v>
          </cell>
          <cell r="C2303">
            <v>476</v>
          </cell>
          <cell r="D2303" t="str">
            <v>B</v>
          </cell>
        </row>
        <row r="2304">
          <cell r="A2304" t="str">
            <v>X1018A</v>
          </cell>
          <cell r="B2304" t="str">
            <v>OPT SBUS SFE FWSCSI ADAPTER</v>
          </cell>
          <cell r="C2304">
            <v>1424</v>
          </cell>
          <cell r="D2304" t="str">
            <v>A</v>
          </cell>
        </row>
        <row r="2305">
          <cell r="A2305" t="str">
            <v>X1030A</v>
          </cell>
          <cell r="B2305" t="str">
            <v>OPT SBUS PCMCIA INTERFACE</v>
          </cell>
          <cell r="C2305">
            <v>384</v>
          </cell>
          <cell r="D2305" t="str">
            <v>A</v>
          </cell>
        </row>
        <row r="2306">
          <cell r="A2306" t="str">
            <v>X1032A</v>
          </cell>
          <cell r="B2306" t="str">
            <v>OPT INT PCI 10/100BASET NIC</v>
          </cell>
          <cell r="C2306">
            <v>1294</v>
          </cell>
          <cell r="D2306" t="str">
            <v>A</v>
          </cell>
        </row>
        <row r="2307">
          <cell r="A2307" t="str">
            <v>X1033A</v>
          </cell>
          <cell r="B2307" t="str">
            <v>OPT INT PCI 10/100BASET NIC 2</v>
          </cell>
          <cell r="C2307">
            <v>904</v>
          </cell>
          <cell r="D2307" t="str">
            <v>A</v>
          </cell>
        </row>
        <row r="2308">
          <cell r="A2308" t="str">
            <v>X1034A</v>
          </cell>
          <cell r="B2308" t="str">
            <v>OPT QFE PCI CARD W/SW</v>
          </cell>
          <cell r="C2308">
            <v>2334</v>
          </cell>
          <cell r="D2308" t="str">
            <v>A</v>
          </cell>
        </row>
        <row r="2309">
          <cell r="A2309" t="str">
            <v>X1049A</v>
          </cell>
          <cell r="B2309" t="str">
            <v>OPT QUAD FASTETHERNET W/SW</v>
          </cell>
          <cell r="C2309">
            <v>2594</v>
          </cell>
          <cell r="D2309" t="str">
            <v>A</v>
          </cell>
        </row>
        <row r="2310">
          <cell r="A2310" t="str">
            <v>X1052A</v>
          </cell>
          <cell r="B2310" t="str">
            <v>SBUS FAST DFF SCSI2/BF ETH CRD</v>
          </cell>
          <cell r="C2310">
            <v>1424</v>
          </cell>
          <cell r="D2310" t="str">
            <v>A</v>
          </cell>
        </row>
        <row r="2311">
          <cell r="A2311" t="str">
            <v>X1053A</v>
          </cell>
          <cell r="B2311" t="str">
            <v>OPT SBUS FSCSI ETHER. (FSBE/S)</v>
          </cell>
          <cell r="C2311">
            <v>1424</v>
          </cell>
          <cell r="D2311" t="str">
            <v>A</v>
          </cell>
        </row>
        <row r="2312">
          <cell r="A2312" t="str">
            <v>X1055A</v>
          </cell>
          <cell r="B2312" t="str">
            <v>OPT SBUS SCSI HOST ADAPTER</v>
          </cell>
          <cell r="C2312">
            <v>644</v>
          </cell>
          <cell r="D2312" t="str">
            <v>A</v>
          </cell>
        </row>
        <row r="2313">
          <cell r="A2313" t="str">
            <v>X1059A</v>
          </cell>
          <cell r="B2313" t="str">
            <v>OPT SBUS FASTETHERNET 2.0/SW</v>
          </cell>
          <cell r="C2313">
            <v>1034</v>
          </cell>
          <cell r="D2313" t="str">
            <v>A</v>
          </cell>
        </row>
        <row r="2314">
          <cell r="A2314" t="str">
            <v>X1062A</v>
          </cell>
          <cell r="B2314" t="str">
            <v>OPT SBUS F/W DWIS/S ADAPTER</v>
          </cell>
          <cell r="C2314">
            <v>1684</v>
          </cell>
          <cell r="D2314" t="str">
            <v>A</v>
          </cell>
        </row>
        <row r="2315">
          <cell r="A2315" t="str">
            <v>X1063A</v>
          </cell>
          <cell r="B2315" t="str">
            <v>OPT SBUS F/W SWIS/S ADAPTER</v>
          </cell>
          <cell r="C2315">
            <v>1554</v>
          </cell>
          <cell r="D2315" t="str">
            <v>A</v>
          </cell>
        </row>
        <row r="2316">
          <cell r="A2316" t="str">
            <v>X1065A</v>
          </cell>
          <cell r="B2316" t="str">
            <v>OPT ULTRA DWIS/S HOST ADAPTER</v>
          </cell>
          <cell r="C2316">
            <v>1684</v>
          </cell>
          <cell r="D2316" t="str">
            <v>A</v>
          </cell>
        </row>
        <row r="2317">
          <cell r="A2317" t="str">
            <v>X1071A</v>
          </cell>
          <cell r="B2317" t="str">
            <v>HIPPI/P 1.1 Interface board</v>
          </cell>
          <cell r="C2317">
            <v>13000</v>
          </cell>
          <cell r="D2317" t="str">
            <v>A</v>
          </cell>
        </row>
        <row r="2318">
          <cell r="A2318" t="str">
            <v>X1073A</v>
          </cell>
          <cell r="B2318" t="str">
            <v>SC 2.1 SCI/SBUS BOARD</v>
          </cell>
          <cell r="C2318">
            <v>5850</v>
          </cell>
          <cell r="D2318" t="str">
            <v>A</v>
          </cell>
        </row>
        <row r="2319">
          <cell r="A2319" t="str">
            <v>X1074A</v>
          </cell>
          <cell r="B2319" t="str">
            <v>Cluster SCI PCI-64 adapter</v>
          </cell>
          <cell r="C2319">
            <v>5850</v>
          </cell>
          <cell r="D2319" t="str">
            <v>A</v>
          </cell>
        </row>
        <row r="2320">
          <cell r="A2320" t="str">
            <v>X1080A</v>
          </cell>
          <cell r="B2320" t="str">
            <v>Sun ESI 1.0</v>
          </cell>
          <cell r="C2320">
            <v>22320</v>
          </cell>
          <cell r="D2320" t="str">
            <v>A</v>
          </cell>
        </row>
        <row r="2321">
          <cell r="A2321" t="str">
            <v>X1089A</v>
          </cell>
          <cell r="B2321" t="str">
            <v>SUNVIDEO PCI CARD W/SW</v>
          </cell>
          <cell r="C2321">
            <v>1495</v>
          </cell>
          <cell r="D2321" t="str">
            <v>H</v>
          </cell>
        </row>
        <row r="2322">
          <cell r="A2322" t="str">
            <v>X1099A</v>
          </cell>
          <cell r="B2322" t="str">
            <v>SBUS BLANK FILLER PANEL</v>
          </cell>
          <cell r="C2322">
            <v>0</v>
          </cell>
          <cell r="D2322" t="str">
            <v>D</v>
          </cell>
        </row>
        <row r="2323">
          <cell r="A2323" t="str">
            <v>X1131A-64.2</v>
          </cell>
          <cell r="B2323" t="str">
            <v>PCI Co-processor 400MHz/64/NT</v>
          </cell>
          <cell r="C2323">
            <v>693</v>
          </cell>
          <cell r="D2323" t="str">
            <v>H</v>
          </cell>
        </row>
        <row r="2324">
          <cell r="A2324" t="str">
            <v>X1133A</v>
          </cell>
          <cell r="B2324" t="str">
            <v>Sun Crypto Accelerator I</v>
          </cell>
          <cell r="C2324">
            <v>5810</v>
          </cell>
          <cell r="D2324" t="str">
            <v>B</v>
          </cell>
        </row>
        <row r="2325">
          <cell r="A2325" t="str">
            <v>X1140A</v>
          </cell>
          <cell r="B2325" t="str">
            <v>SUN GIGABITETHERNET/S 2.0</v>
          </cell>
          <cell r="C2325">
            <v>2984</v>
          </cell>
          <cell r="D2325" t="str">
            <v>A</v>
          </cell>
        </row>
        <row r="2326">
          <cell r="A2326" t="str">
            <v>X1141A</v>
          </cell>
          <cell r="B2326" t="str">
            <v>SUN GIGABITETHERNET/P 2.0</v>
          </cell>
          <cell r="C2326">
            <v>2724</v>
          </cell>
          <cell r="D2326" t="str">
            <v>A</v>
          </cell>
        </row>
        <row r="2327">
          <cell r="A2327" t="str">
            <v>X1142A</v>
          </cell>
          <cell r="B2327" t="str">
            <v>OPT SBUS SAS FDDI 6.0 W/SW</v>
          </cell>
          <cell r="C2327">
            <v>3250</v>
          </cell>
          <cell r="D2327" t="str">
            <v>A</v>
          </cell>
        </row>
        <row r="2328">
          <cell r="A2328" t="str">
            <v>X1143A</v>
          </cell>
          <cell r="B2328" t="str">
            <v>OPT SBUS DAS FDDI 6.0 W/SW</v>
          </cell>
          <cell r="C2328">
            <v>4908</v>
          </cell>
          <cell r="D2328" t="str">
            <v>A</v>
          </cell>
        </row>
        <row r="2329">
          <cell r="A2329" t="str">
            <v>X1145A</v>
          </cell>
          <cell r="B2329" t="str">
            <v>OPT SBUS HSI/S INCL. SW</v>
          </cell>
          <cell r="C2329">
            <v>2958</v>
          </cell>
          <cell r="D2329" t="str">
            <v>A</v>
          </cell>
        </row>
        <row r="2330">
          <cell r="A2330" t="str">
            <v>X1146A</v>
          </cell>
          <cell r="B2330" t="str">
            <v>OPT SBUS SERIAL PARLLEL CNTRLR</v>
          </cell>
          <cell r="C2330">
            <v>1424</v>
          </cell>
          <cell r="D2330" t="str">
            <v>A</v>
          </cell>
        </row>
        <row r="2331">
          <cell r="A2331" t="str">
            <v>X1147A</v>
          </cell>
          <cell r="B2331" t="str">
            <v>OPT SBUS SUNATM155/MFIBER S/SW</v>
          </cell>
          <cell r="C2331">
            <v>1684</v>
          </cell>
          <cell r="D2331" t="str">
            <v>A</v>
          </cell>
        </row>
        <row r="2332">
          <cell r="A2332" t="str">
            <v>X1148A</v>
          </cell>
          <cell r="B2332" t="str">
            <v>OPT SBUS SUNATM155/UTP5 W/SW</v>
          </cell>
          <cell r="C2332">
            <v>1294</v>
          </cell>
          <cell r="D2332" t="str">
            <v>A</v>
          </cell>
        </row>
        <row r="2333">
          <cell r="A2333" t="str">
            <v>X1149A</v>
          </cell>
          <cell r="B2333" t="str">
            <v>OPT SBUS SUNATM622/MFIBER W/SW</v>
          </cell>
          <cell r="C2333">
            <v>6494</v>
          </cell>
          <cell r="D2333" t="str">
            <v>A</v>
          </cell>
        </row>
        <row r="2334">
          <cell r="A2334" t="str">
            <v>X1152A</v>
          </cell>
          <cell r="B2334" t="str">
            <v>OPT INT SUNFDDI/P SAS 2.0</v>
          </cell>
          <cell r="C2334">
            <v>2984</v>
          </cell>
          <cell r="D2334" t="str">
            <v>A</v>
          </cell>
        </row>
        <row r="2335">
          <cell r="A2335" t="str">
            <v>X1153A</v>
          </cell>
          <cell r="B2335" t="str">
            <v>OPT INT SUNFDDI/P DAS 2.0</v>
          </cell>
          <cell r="C2335">
            <v>4414</v>
          </cell>
          <cell r="D2335" t="str">
            <v>A</v>
          </cell>
        </row>
        <row r="2336">
          <cell r="A2336" t="str">
            <v>X1155A</v>
          </cell>
          <cell r="B2336" t="str">
            <v>OPT SUNHSI/P 2.0</v>
          </cell>
          <cell r="C2336">
            <v>2594</v>
          </cell>
          <cell r="D2336" t="str">
            <v>A</v>
          </cell>
        </row>
        <row r="2337">
          <cell r="A2337" t="str">
            <v>X1157A</v>
          </cell>
          <cell r="B2337" t="str">
            <v>OPT PCI SUNATM/P-155MMF W/SW</v>
          </cell>
          <cell r="C2337">
            <v>1424</v>
          </cell>
          <cell r="D2337" t="str">
            <v>A</v>
          </cell>
        </row>
        <row r="2338">
          <cell r="A2338" t="str">
            <v>X1158A</v>
          </cell>
          <cell r="B2338" t="str">
            <v>OPT PCI SUNATM/P-155UTP W/SW</v>
          </cell>
          <cell r="C2338">
            <v>1164</v>
          </cell>
          <cell r="D2338" t="str">
            <v>A</v>
          </cell>
        </row>
        <row r="2339">
          <cell r="A2339" t="str">
            <v>X1159A</v>
          </cell>
          <cell r="B2339" t="str">
            <v>OPT PCI SUNATM/P-622MMF W/SW</v>
          </cell>
          <cell r="C2339">
            <v>5194</v>
          </cell>
          <cell r="D2339" t="str">
            <v>A</v>
          </cell>
        </row>
        <row r="2340">
          <cell r="A2340" t="str">
            <v>X1184A</v>
          </cell>
          <cell r="B2340" t="str">
            <v>Netra P 140, 1U PCI exp,AC</v>
          </cell>
          <cell r="C2340">
            <v>2233</v>
          </cell>
          <cell r="D2340" t="str">
            <v>H</v>
          </cell>
        </row>
        <row r="2341">
          <cell r="A2341" t="str">
            <v>X1186A</v>
          </cell>
          <cell r="B2341" t="str">
            <v>Netra P 140, 1U PCI exp,DC</v>
          </cell>
          <cell r="C2341">
            <v>2233</v>
          </cell>
          <cell r="D2341" t="str">
            <v>H</v>
          </cell>
        </row>
        <row r="2342">
          <cell r="A2342" t="str">
            <v>X1191A</v>
          </cell>
          <cell r="B2342" t="str">
            <v>OPT PROCESSOR US 300MHZ/2MB</v>
          </cell>
          <cell r="C2342">
            <v>3992</v>
          </cell>
          <cell r="D2342" t="str">
            <v>H</v>
          </cell>
        </row>
        <row r="2343">
          <cell r="A2343" t="str">
            <v>X1192A</v>
          </cell>
          <cell r="B2343" t="str">
            <v>OPT PROCESSOR US 360MHZ/4MB</v>
          </cell>
          <cell r="C2343">
            <v>4200</v>
          </cell>
          <cell r="D2343" t="str">
            <v>H</v>
          </cell>
        </row>
        <row r="2344">
          <cell r="A2344" t="str">
            <v>X1193A</v>
          </cell>
          <cell r="B2344" t="str">
            <v>Opt 400MHz/2MB proc for E2 U2</v>
          </cell>
          <cell r="C2344">
            <v>7280</v>
          </cell>
          <cell r="D2344" t="str">
            <v>H</v>
          </cell>
        </row>
        <row r="2345">
          <cell r="A2345" t="str">
            <v>X1194A</v>
          </cell>
          <cell r="B2345" t="str">
            <v>Opt E250 srvr 400MHz/2MB CPU</v>
          </cell>
          <cell r="C2345">
            <v>6392</v>
          </cell>
          <cell r="D2345" t="str">
            <v>H</v>
          </cell>
        </row>
        <row r="2346">
          <cell r="A2346" t="str">
            <v>X1195A</v>
          </cell>
          <cell r="B2346" t="str">
            <v>450MHz/4MB proc - E420R/E220R</v>
          </cell>
          <cell r="C2346">
            <v>7700</v>
          </cell>
          <cell r="D2346" t="str">
            <v>H</v>
          </cell>
        </row>
        <row r="2347">
          <cell r="A2347" t="str">
            <v>X1197A</v>
          </cell>
          <cell r="B2347" t="str">
            <v>440MHz UltraSPARC-II/4MB ecach</v>
          </cell>
          <cell r="C2347">
            <v>6790</v>
          </cell>
          <cell r="D2347" t="str">
            <v>H</v>
          </cell>
        </row>
        <row r="2348">
          <cell r="A2348" t="str">
            <v>X1204A</v>
          </cell>
          <cell r="B2348" t="str">
            <v>Crypto Accel l: 4-pack</v>
          </cell>
          <cell r="C2348">
            <v>14554</v>
          </cell>
          <cell r="D2348" t="str">
            <v>D</v>
          </cell>
        </row>
        <row r="2349">
          <cell r="A2349" t="str">
            <v>X1208A</v>
          </cell>
          <cell r="B2349" t="str">
            <v>Crypto Accel l: 8-pack</v>
          </cell>
          <cell r="C2349">
            <v>17360</v>
          </cell>
          <cell r="D2349" t="str">
            <v>D</v>
          </cell>
        </row>
        <row r="2350">
          <cell r="A2350" t="str">
            <v>X1212A</v>
          </cell>
          <cell r="B2350" t="str">
            <v>Crypto Accel l: 12-pack</v>
          </cell>
          <cell r="C2350">
            <v>21823</v>
          </cell>
          <cell r="D2350" t="str">
            <v>D</v>
          </cell>
        </row>
        <row r="2351">
          <cell r="A2351" t="str">
            <v>X1232A</v>
          </cell>
          <cell r="B2351" t="str">
            <v>OPT INT CPCI3U 10/100BASET NIC</v>
          </cell>
          <cell r="C2351">
            <v>1554</v>
          </cell>
          <cell r="D2351" t="str">
            <v>A</v>
          </cell>
        </row>
        <row r="2352">
          <cell r="A2352" t="str">
            <v>X1234A</v>
          </cell>
          <cell r="B2352" t="str">
            <v>OPT QFE compactPCI/3U card</v>
          </cell>
          <cell r="C2352">
            <v>2724</v>
          </cell>
          <cell r="D2352" t="str">
            <v>A</v>
          </cell>
        </row>
        <row r="2353">
          <cell r="A2353" t="str">
            <v>X1266A</v>
          </cell>
          <cell r="B2353" t="str">
            <v>OPT INT CPCI3U SUNATM 155MMF</v>
          </cell>
          <cell r="C2353">
            <v>1944</v>
          </cell>
          <cell r="D2353" t="str">
            <v>A</v>
          </cell>
        </row>
        <row r="2354">
          <cell r="A2354" t="str">
            <v>X1268A</v>
          </cell>
          <cell r="B2354" t="str">
            <v>OPT INT CPCI3U SUNATM 622MMF NIC</v>
          </cell>
          <cell r="C2354">
            <v>6754</v>
          </cell>
          <cell r="D2354" t="str">
            <v>A</v>
          </cell>
        </row>
        <row r="2355">
          <cell r="A2355" t="str">
            <v>X1311A</v>
          </cell>
          <cell r="B2355" t="str">
            <v>TC MOUNT BRACKET</v>
          </cell>
          <cell r="C2355">
            <v>0</v>
          </cell>
          <cell r="D2355" t="str">
            <v>D</v>
          </cell>
        </row>
        <row r="2356">
          <cell r="A2356" t="str">
            <v>X1312A</v>
          </cell>
          <cell r="B2356" t="str">
            <v>TERMINAL CONCENTRATOR KIT</v>
          </cell>
          <cell r="C2356">
            <v>3250</v>
          </cell>
          <cell r="D2356" t="str">
            <v>A</v>
          </cell>
        </row>
        <row r="2357">
          <cell r="A2357" t="str">
            <v>X1334A</v>
          </cell>
          <cell r="B2357" t="str">
            <v>OPT QFE cPCI CARD (REAR)</v>
          </cell>
          <cell r="C2357">
            <v>3114</v>
          </cell>
          <cell r="D2357" t="str">
            <v>H</v>
          </cell>
        </row>
        <row r="2358">
          <cell r="A2358" t="str">
            <v>X1337A</v>
          </cell>
          <cell r="B2358" t="str">
            <v>OPT QFE cPCI CARD (FRONT)</v>
          </cell>
          <cell r="C2358">
            <v>2464</v>
          </cell>
          <cell r="D2358" t="str">
            <v>H</v>
          </cell>
        </row>
        <row r="2359">
          <cell r="A2359" t="str">
            <v>X1400A</v>
          </cell>
          <cell r="B2359" t="str">
            <v>MCRPAYFLX,SMRTCRD,W/ARTWK,25pk</v>
          </cell>
          <cell r="C2359">
            <v>133</v>
          </cell>
          <cell r="D2359" t="str">
            <v>D</v>
          </cell>
        </row>
        <row r="2360">
          <cell r="A2360" t="str">
            <v>X1401A</v>
          </cell>
          <cell r="B2360" t="str">
            <v>MCRPAYFLX,SMARTCRD,BLANK,25pk</v>
          </cell>
          <cell r="C2360">
            <v>133</v>
          </cell>
          <cell r="D2360" t="str">
            <v>D</v>
          </cell>
        </row>
        <row r="2361">
          <cell r="A2361" t="str">
            <v>X1403A</v>
          </cell>
          <cell r="B2361" t="str">
            <v>PAYFLX,SMRTCRD,W/ARTWK,25pk</v>
          </cell>
          <cell r="C2361">
            <v>161</v>
          </cell>
          <cell r="D2361" t="str">
            <v>D</v>
          </cell>
        </row>
        <row r="2362">
          <cell r="A2362" t="str">
            <v>X1404A</v>
          </cell>
          <cell r="B2362" t="str">
            <v>PAYFLX,SMRTCRD,W/O ARTWK,25pk</v>
          </cell>
          <cell r="C2362">
            <v>161</v>
          </cell>
          <cell r="D2362" t="str">
            <v>D</v>
          </cell>
        </row>
        <row r="2363">
          <cell r="A2363" t="str">
            <v>X180A</v>
          </cell>
          <cell r="B2363" t="str">
            <v>OTP 32-KEY I/O DEVICE</v>
          </cell>
          <cell r="C2363">
            <v>1910</v>
          </cell>
          <cell r="D2363" t="str">
            <v>H</v>
          </cell>
        </row>
        <row r="2364">
          <cell r="A2364" t="str">
            <v>X180AV4</v>
          </cell>
          <cell r="B2364" t="str">
            <v>OPT 32-KEY I/O DEVICE 240V</v>
          </cell>
          <cell r="C2364">
            <v>1910</v>
          </cell>
          <cell r="D2364" t="str">
            <v>H</v>
          </cell>
        </row>
        <row r="2365">
          <cell r="A2365" t="str">
            <v>X190A</v>
          </cell>
          <cell r="B2365" t="str">
            <v>OPT 8-DIA I/O DEVICE FOR 3D</v>
          </cell>
          <cell r="C2365">
            <v>1917</v>
          </cell>
          <cell r="D2365" t="str">
            <v>H</v>
          </cell>
        </row>
        <row r="2366">
          <cell r="A2366" t="str">
            <v>X190AV4</v>
          </cell>
          <cell r="B2366" t="str">
            <v>OPT 8-DIAL I/O DEVICE FOR 3D</v>
          </cell>
          <cell r="C2366">
            <v>1917</v>
          </cell>
          <cell r="D2366" t="str">
            <v>H</v>
          </cell>
        </row>
        <row r="2367">
          <cell r="A2367" t="str">
            <v>X2069A</v>
          </cell>
          <cell r="B2367" t="str">
            <v>Gigabit Ethernet + FC-AL Combo</v>
          </cell>
          <cell r="C2367">
            <v>4493</v>
          </cell>
          <cell r="D2367" t="str">
            <v>A</v>
          </cell>
        </row>
        <row r="2368">
          <cell r="A2368" t="str">
            <v>X2087A</v>
          </cell>
          <cell r="B2368" t="str">
            <v>U30/U60 NO-NOISE KIT,595-5364</v>
          </cell>
          <cell r="C2368">
            <v>52</v>
          </cell>
          <cell r="D2368" t="str">
            <v>H</v>
          </cell>
        </row>
        <row r="2369">
          <cell r="A2369" t="str">
            <v>X2131A</v>
          </cell>
          <cell r="B2369" t="str">
            <v>PCI Co-proc 600MHz/64MB (ATO)</v>
          </cell>
          <cell r="C2369">
            <v>693</v>
          </cell>
          <cell r="D2369" t="str">
            <v>H</v>
          </cell>
        </row>
        <row r="2370">
          <cell r="A2370" t="str">
            <v>X2144A</v>
          </cell>
          <cell r="B2370" t="str">
            <v>OPT SBUS CARD TRI/S INCL. SW</v>
          </cell>
          <cell r="C2370">
            <v>1755</v>
          </cell>
          <cell r="D2370" t="str">
            <v>A</v>
          </cell>
        </row>
        <row r="2371">
          <cell r="A2371" t="str">
            <v>X2154A</v>
          </cell>
          <cell r="B2371" t="str">
            <v>OPT INT SUNTRI/P 5.0</v>
          </cell>
          <cell r="C2371">
            <v>1554</v>
          </cell>
          <cell r="D2371" t="str">
            <v>A</v>
          </cell>
        </row>
        <row r="2372">
          <cell r="A2372" t="str">
            <v>X2156A</v>
          </cell>
          <cell r="B2372" t="str">
            <v>OPT SUNSAI/P 3.0</v>
          </cell>
          <cell r="C2372">
            <v>1294</v>
          </cell>
          <cell r="D2372" t="str">
            <v>A</v>
          </cell>
        </row>
        <row r="2373">
          <cell r="A2373" t="str">
            <v>X2240A</v>
          </cell>
          <cell r="B2373" t="str">
            <v>OPT 300MHZ CPU W/2MB FOR E450</v>
          </cell>
          <cell r="C2373">
            <v>3992</v>
          </cell>
          <cell r="D2373" t="str">
            <v>H</v>
          </cell>
        </row>
        <row r="2374">
          <cell r="A2374" t="str">
            <v>X2244A</v>
          </cell>
          <cell r="B2374" t="str">
            <v>OPT 400MHZ CPU W/4MB FOR E450</v>
          </cell>
          <cell r="C2374">
            <v>7992</v>
          </cell>
          <cell r="D2374" t="str">
            <v>H</v>
          </cell>
        </row>
        <row r="2375">
          <cell r="A2375" t="str">
            <v>X2248A</v>
          </cell>
          <cell r="B2375" t="str">
            <v>OPT 480MHZ CPU W/8MB FOR E450</v>
          </cell>
          <cell r="C2375">
            <v>11192</v>
          </cell>
          <cell r="D2375" t="str">
            <v>H</v>
          </cell>
        </row>
        <row r="2376">
          <cell r="A2376" t="str">
            <v>X25-9.1-D</v>
          </cell>
          <cell r="B2376" t="str">
            <v>X.25 9.1 DOC'S ONLY</v>
          </cell>
          <cell r="C2376">
            <v>195</v>
          </cell>
          <cell r="D2376" t="str">
            <v>B</v>
          </cell>
        </row>
        <row r="2377">
          <cell r="A2377" t="str">
            <v>X25-9.1-DT-S</v>
          </cell>
          <cell r="B2377" t="str">
            <v>X.5 9.1 DESKTOP SLIMKIT</v>
          </cell>
          <cell r="C2377">
            <v>2925</v>
          </cell>
          <cell r="D2377" t="str">
            <v>B</v>
          </cell>
        </row>
        <row r="2378">
          <cell r="A2378" t="str">
            <v>X25-9.1-LS-S</v>
          </cell>
          <cell r="B2378" t="str">
            <v>X.25 9.1 SERVER SLIMKIT</v>
          </cell>
          <cell r="C2378">
            <v>4290</v>
          </cell>
          <cell r="D2378" t="str">
            <v>B</v>
          </cell>
        </row>
        <row r="2379">
          <cell r="A2379" t="str">
            <v>X2550A</v>
          </cell>
          <cell r="B2379" t="str">
            <v>OPT PROCESSOR US 250MHZ/4MB</v>
          </cell>
          <cell r="C2379">
            <v>24000</v>
          </cell>
          <cell r="D2379" t="str">
            <v>A</v>
          </cell>
        </row>
        <row r="2380">
          <cell r="A2380" t="str">
            <v>X2560A</v>
          </cell>
          <cell r="B2380" t="str">
            <v>OPT PROCESSOR US 336/333MHZ/4M</v>
          </cell>
          <cell r="C2380">
            <v>28500</v>
          </cell>
          <cell r="D2380" t="str">
            <v>A</v>
          </cell>
        </row>
        <row r="2381">
          <cell r="A2381" t="str">
            <v>X2580A</v>
          </cell>
          <cell r="B2381" t="str">
            <v>OPT PROCESSOR US 400-MHZ/8MB</v>
          </cell>
          <cell r="C2381">
            <v>26250</v>
          </cell>
          <cell r="D2381" t="str">
            <v>A</v>
          </cell>
        </row>
        <row r="2382">
          <cell r="A2382" t="str">
            <v>X259I-920-9999</v>
          </cell>
          <cell r="B2382" t="str">
            <v>Sol. X25 9.2 Solaris x86</v>
          </cell>
          <cell r="C2382">
            <v>3150</v>
          </cell>
          <cell r="D2382" t="str">
            <v>B</v>
          </cell>
        </row>
        <row r="2383">
          <cell r="A2383" t="str">
            <v>X259I-920-99U9</v>
          </cell>
          <cell r="B2383" t="str">
            <v>Sol. X25 9.2 Upg Solaris x86</v>
          </cell>
          <cell r="C2383">
            <v>1253</v>
          </cell>
          <cell r="D2383" t="str">
            <v>B</v>
          </cell>
        </row>
        <row r="2384">
          <cell r="A2384" t="str">
            <v>X259S-920-D999</v>
          </cell>
          <cell r="B2384" t="str">
            <v>Solstice X25 9.2 Desktop SPARC</v>
          </cell>
          <cell r="C2384">
            <v>3150</v>
          </cell>
          <cell r="D2384" t="str">
            <v>B</v>
          </cell>
        </row>
        <row r="2385">
          <cell r="A2385" t="str">
            <v>X259S-920-D9U9</v>
          </cell>
          <cell r="B2385" t="str">
            <v>Sol. X25 9.2 Upg Desktop SPARC</v>
          </cell>
          <cell r="C2385">
            <v>1253</v>
          </cell>
          <cell r="D2385" t="str">
            <v>B</v>
          </cell>
        </row>
        <row r="2386">
          <cell r="A2386" t="str">
            <v>X259S-920-W999</v>
          </cell>
          <cell r="B2386" t="str">
            <v>Sol. X25 9.2 Sol. SPARC Server</v>
          </cell>
          <cell r="C2386">
            <v>5530</v>
          </cell>
          <cell r="D2386" t="str">
            <v>B</v>
          </cell>
        </row>
        <row r="2387">
          <cell r="A2387" t="str">
            <v>X259S-920-W9U9</v>
          </cell>
          <cell r="B2387" t="str">
            <v>Sol. X25 9.2 Upg SPARC Server</v>
          </cell>
          <cell r="C2387">
            <v>2212</v>
          </cell>
          <cell r="D2387" t="str">
            <v>B</v>
          </cell>
        </row>
        <row r="2388">
          <cell r="A2388" t="str">
            <v>X25D9-920-9999</v>
          </cell>
          <cell r="B2388" t="str">
            <v>Solstice X.25 Hard Copy Doc</v>
          </cell>
          <cell r="C2388">
            <v>210</v>
          </cell>
          <cell r="D2388" t="str">
            <v>D</v>
          </cell>
        </row>
        <row r="2389">
          <cell r="A2389" t="str">
            <v>X25M9-920-9999</v>
          </cell>
          <cell r="B2389" t="str">
            <v>Solstice X.25 9.2 CD-ROM only</v>
          </cell>
          <cell r="C2389">
            <v>140</v>
          </cell>
          <cell r="D2389" t="str">
            <v>D</v>
          </cell>
        </row>
        <row r="2390">
          <cell r="A2390" t="str">
            <v>X2602A</v>
          </cell>
          <cell r="B2390" t="str">
            <v>OPT INT CPU/MEM BD FOR EXX00</v>
          </cell>
          <cell r="C2390">
            <v>13500</v>
          </cell>
          <cell r="D2390" t="str">
            <v>A</v>
          </cell>
        </row>
        <row r="2391">
          <cell r="A2391" t="str">
            <v>X2602A-P62</v>
          </cell>
          <cell r="B2391" t="str">
            <v>OPT INT CPU/MEM BD FOR EXX00</v>
          </cell>
          <cell r="C2391">
            <v>93236</v>
          </cell>
          <cell r="D2391" t="str">
            <v>A</v>
          </cell>
        </row>
        <row r="2392">
          <cell r="A2392" t="str">
            <v>X2602A-P82</v>
          </cell>
          <cell r="B2392" t="str">
            <v>OPT INT CPU/MEM BD FOR EXX00</v>
          </cell>
          <cell r="C2392">
            <v>88736</v>
          </cell>
          <cell r="D2392" t="str">
            <v>A</v>
          </cell>
        </row>
        <row r="2393">
          <cell r="A2393" t="str">
            <v>X2602A-P83</v>
          </cell>
          <cell r="B2393" t="str">
            <v>OPT INT CPU/MEM BLDG. BLOCK</v>
          </cell>
          <cell r="C2393">
            <v>96220</v>
          </cell>
          <cell r="D2393" t="str">
            <v>A</v>
          </cell>
        </row>
        <row r="2394">
          <cell r="A2394" t="str">
            <v>X2602A-P84A</v>
          </cell>
          <cell r="B2394" t="str">
            <v>OPT INT CPU/MEM BD FOR EXX00</v>
          </cell>
          <cell r="C2394">
            <v>225464</v>
          </cell>
          <cell r="D2394" t="str">
            <v>A</v>
          </cell>
        </row>
        <row r="2395">
          <cell r="A2395" t="str">
            <v>X2602A-P85A</v>
          </cell>
          <cell r="B2395" t="str">
            <v>OPT INT CPU/MEM BD FOR EXX00</v>
          </cell>
          <cell r="C2395">
            <v>161670</v>
          </cell>
          <cell r="D2395" t="str">
            <v>A</v>
          </cell>
        </row>
        <row r="2396">
          <cell r="A2396" t="str">
            <v>X2612A</v>
          </cell>
          <cell r="B2396" t="str">
            <v>OPT INT I/O BD EXX00 W/FC-AL</v>
          </cell>
          <cell r="C2396">
            <v>9750</v>
          </cell>
          <cell r="D2396" t="str">
            <v>A</v>
          </cell>
        </row>
        <row r="2397">
          <cell r="A2397" t="str">
            <v>X2612A-SS-A</v>
          </cell>
          <cell r="B2397" t="str">
            <v>OPT INT I/O BD BLDG BLOCK</v>
          </cell>
          <cell r="C2397">
            <v>18360</v>
          </cell>
          <cell r="D2397" t="str">
            <v>A</v>
          </cell>
        </row>
        <row r="2398">
          <cell r="A2398" t="str">
            <v>X2622A</v>
          </cell>
          <cell r="B2398" t="str">
            <v>OPT INT GRAPHICS I/O BD EXX00</v>
          </cell>
          <cell r="C2398">
            <v>10500</v>
          </cell>
          <cell r="D2398" t="str">
            <v>A</v>
          </cell>
        </row>
        <row r="2399">
          <cell r="A2399" t="str">
            <v>X2632A</v>
          </cell>
          <cell r="B2399" t="str">
            <v>OPT INT PCI I/O BD FOR EXX00</v>
          </cell>
          <cell r="C2399">
            <v>12000</v>
          </cell>
          <cell r="D2399" t="str">
            <v>A</v>
          </cell>
        </row>
        <row r="2400">
          <cell r="A2400" t="str">
            <v>X2632A-PP-A</v>
          </cell>
          <cell r="B2400" t="str">
            <v>OPT INT PCI I/O BD BLDG BLOCK</v>
          </cell>
          <cell r="C2400">
            <v>21760</v>
          </cell>
          <cell r="D2400" t="str">
            <v>A</v>
          </cell>
        </row>
        <row r="2401">
          <cell r="A2401" t="str">
            <v>X2642A-SG-A</v>
          </cell>
          <cell r="B2401" t="str">
            <v xml:space="preserve">OPT INT GRAPHICS &amp; SBUS I/O BD </v>
          </cell>
          <cell r="C2401">
            <v>18360</v>
          </cell>
          <cell r="D2401" t="str">
            <v>A</v>
          </cell>
        </row>
        <row r="2402">
          <cell r="A2402" t="str">
            <v>X2652A</v>
          </cell>
          <cell r="B2402" t="str">
            <v>OPTIONAL FC-AL INTERFACE BOARD</v>
          </cell>
          <cell r="C2402">
            <v>2250</v>
          </cell>
          <cell r="D2402" t="str">
            <v>A</v>
          </cell>
        </row>
        <row r="2403">
          <cell r="A2403" t="str">
            <v>X2720A</v>
          </cell>
          <cell r="B2403" t="str">
            <v>E10000 CONTROL BOARD</v>
          </cell>
          <cell r="C2403">
            <v>32000</v>
          </cell>
          <cell r="D2403" t="str">
            <v>A</v>
          </cell>
        </row>
        <row r="2404">
          <cell r="A2404" t="str">
            <v>X2722A</v>
          </cell>
          <cell r="B2404" t="str">
            <v>E10000 Control Board, Eth hub.</v>
          </cell>
          <cell r="C2404">
            <v>32000</v>
          </cell>
          <cell r="D2404" t="str">
            <v>A</v>
          </cell>
        </row>
        <row r="2405">
          <cell r="A2405" t="str">
            <v>X2730A</v>
          </cell>
          <cell r="B2405" t="str">
            <v>E10000 I/O BOARD</v>
          </cell>
          <cell r="C2405">
            <v>12000</v>
          </cell>
          <cell r="D2405" t="str">
            <v>A</v>
          </cell>
        </row>
        <row r="2406">
          <cell r="A2406" t="str">
            <v>X2754A</v>
          </cell>
          <cell r="B2406" t="str">
            <v>E10000 Sys. Service Processor</v>
          </cell>
          <cell r="C2406">
            <v>16800</v>
          </cell>
          <cell r="D2406" t="str">
            <v>A</v>
          </cell>
        </row>
        <row r="2407">
          <cell r="A2407" t="str">
            <v>X2755A</v>
          </cell>
          <cell r="B2407" t="str">
            <v>E10000 Sys. Service Processor</v>
          </cell>
          <cell r="C2407">
            <v>24800</v>
          </cell>
          <cell r="D2407" t="str">
            <v>A</v>
          </cell>
        </row>
        <row r="2408">
          <cell r="A2408" t="str">
            <v>X2757A</v>
          </cell>
          <cell r="B2408" t="str">
            <v>E10000 Sys. Service Processor</v>
          </cell>
          <cell r="C2408">
            <v>32000</v>
          </cell>
          <cell r="D2408" t="str">
            <v>A</v>
          </cell>
        </row>
        <row r="2409">
          <cell r="A2409" t="str">
            <v>X311L</v>
          </cell>
          <cell r="B2409" t="str">
            <v>NORTH AMERICAN/ASIA PWR CRD KT</v>
          </cell>
          <cell r="C2409">
            <v>0</v>
          </cell>
          <cell r="D2409" t="str">
            <v>D</v>
          </cell>
        </row>
        <row r="2410">
          <cell r="A2410" t="str">
            <v>X319A</v>
          </cell>
          <cell r="B2410" t="str">
            <v>Internal Rack PWR CRD KT</v>
          </cell>
          <cell r="C2410">
            <v>0</v>
          </cell>
          <cell r="D2410" t="str">
            <v>D</v>
          </cell>
        </row>
        <row r="2411">
          <cell r="A2411" t="str">
            <v>X320A</v>
          </cell>
          <cell r="B2411" t="str">
            <v>NO AMERICA/ASIA 220 PWR CRD KT</v>
          </cell>
          <cell r="C2411">
            <v>0</v>
          </cell>
          <cell r="D2411" t="str">
            <v>D</v>
          </cell>
        </row>
        <row r="2412">
          <cell r="A2412" t="str">
            <v>X3518A</v>
          </cell>
          <cell r="B2412" t="str">
            <v>KOREAN COUNTRY KIT</v>
          </cell>
          <cell r="C2412">
            <v>0</v>
          </cell>
          <cell r="D2412" t="str">
            <v>D</v>
          </cell>
        </row>
        <row r="2413">
          <cell r="A2413" t="str">
            <v>X3555A</v>
          </cell>
          <cell r="B2413" t="str">
            <v>KOREAN COUNTRY KIT</v>
          </cell>
          <cell r="C2413">
            <v>63</v>
          </cell>
          <cell r="D2413" t="str">
            <v>H</v>
          </cell>
        </row>
        <row r="2414">
          <cell r="A2414" t="str">
            <v>X3668A</v>
          </cell>
          <cell r="B2414" t="str">
            <v>PGX32 CARD W/VIDEO ADAPTOR</v>
          </cell>
          <cell r="C2414">
            <v>398</v>
          </cell>
          <cell r="D2414" t="str">
            <v>H</v>
          </cell>
        </row>
        <row r="2415">
          <cell r="A2415" t="str">
            <v>X3670A</v>
          </cell>
          <cell r="B2415" t="str">
            <v>Creator3D series 3, vertical</v>
          </cell>
          <cell r="C2415">
            <v>1034</v>
          </cell>
          <cell r="D2415" t="str">
            <v>H</v>
          </cell>
        </row>
        <row r="2416">
          <cell r="A2416" t="str">
            <v>X3671A</v>
          </cell>
          <cell r="B2416" t="str">
            <v>CREATOR3D SERIES 3, HORIZONTAL</v>
          </cell>
          <cell r="C2416">
            <v>1034</v>
          </cell>
          <cell r="D2416" t="str">
            <v>H</v>
          </cell>
        </row>
        <row r="2417">
          <cell r="A2417" t="str">
            <v>X3677A</v>
          </cell>
          <cell r="B2417" t="str">
            <v>ELITE3D m3 Series 2</v>
          </cell>
          <cell r="C2417">
            <v>2334</v>
          </cell>
          <cell r="D2417" t="str">
            <v>H</v>
          </cell>
        </row>
        <row r="2418">
          <cell r="A2418" t="str">
            <v>X3678A</v>
          </cell>
          <cell r="B2418" t="str">
            <v>Expert3d, GRAPHICS ACCEL, PCI</v>
          </cell>
          <cell r="C2418">
            <v>4193</v>
          </cell>
          <cell r="D2418" t="str">
            <v>H</v>
          </cell>
        </row>
        <row r="2419">
          <cell r="A2419" t="str">
            <v>X3678A-F</v>
          </cell>
          <cell r="B2419" t="str">
            <v>Expert3d, GRAPHICS ACCEL, PCI</v>
          </cell>
          <cell r="C2419">
            <v>4193</v>
          </cell>
          <cell r="D2419" t="str">
            <v>H</v>
          </cell>
        </row>
        <row r="2420">
          <cell r="A2420" t="str">
            <v>X3679A</v>
          </cell>
          <cell r="B2420" t="str">
            <v>ELITE3D m6 Series 2</v>
          </cell>
          <cell r="C2420">
            <v>2854</v>
          </cell>
          <cell r="D2420" t="str">
            <v>H</v>
          </cell>
        </row>
        <row r="2421">
          <cell r="A2421" t="str">
            <v>X3680A</v>
          </cell>
          <cell r="B2421" t="str">
            <v>ELITE3D m6 Series 2</v>
          </cell>
          <cell r="C2421">
            <v>3894</v>
          </cell>
          <cell r="D2421" t="str">
            <v>H</v>
          </cell>
        </row>
        <row r="2422">
          <cell r="A2422" t="str">
            <v>X3682A</v>
          </cell>
          <cell r="B2422" t="str">
            <v>1394 Visual Collaboration Kit</v>
          </cell>
          <cell r="C2422">
            <v>343</v>
          </cell>
          <cell r="D2422" t="str">
            <v>H</v>
          </cell>
        </row>
        <row r="2423">
          <cell r="A2423" t="str">
            <v>X3683A</v>
          </cell>
          <cell r="B2423" t="str">
            <v>4800bd mouse with Sun I/O</v>
          </cell>
          <cell r="C2423">
            <v>33</v>
          </cell>
          <cell r="D2423" t="str">
            <v>H</v>
          </cell>
        </row>
        <row r="2424">
          <cell r="A2424" t="str">
            <v>X3684A</v>
          </cell>
          <cell r="B2424" t="str">
            <v>Expert3D-Lite, GRAPHICS, PCI</v>
          </cell>
          <cell r="C2424">
            <v>1294</v>
          </cell>
          <cell r="D2424" t="str">
            <v>H</v>
          </cell>
        </row>
        <row r="2425">
          <cell r="A2425" t="str">
            <v>X3810A</v>
          </cell>
          <cell r="B2425" t="str">
            <v>OPT CABLE SCSI 4M 68/68PIN</v>
          </cell>
          <cell r="C2425">
            <v>215</v>
          </cell>
          <cell r="D2425" t="str">
            <v>A</v>
          </cell>
        </row>
        <row r="2426">
          <cell r="A2426" t="str">
            <v>X3825A</v>
          </cell>
          <cell r="B2426" t="str">
            <v>SC 2.1 SCI CABLE (10M)</v>
          </cell>
          <cell r="C2426">
            <v>325</v>
          </cell>
          <cell r="D2426" t="str">
            <v>D</v>
          </cell>
        </row>
        <row r="2427">
          <cell r="A2427" t="str">
            <v>X3826A</v>
          </cell>
          <cell r="B2427" t="str">
            <v>SC 2.1 SCI CABLE (2M)</v>
          </cell>
          <cell r="C2427">
            <v>325</v>
          </cell>
          <cell r="D2427" t="str">
            <v>D</v>
          </cell>
        </row>
        <row r="2428">
          <cell r="A2428" t="str">
            <v>X3828A</v>
          </cell>
          <cell r="B2428" t="str">
            <v>SC 2.1 SCI CABLE (5M)</v>
          </cell>
          <cell r="C2428">
            <v>325</v>
          </cell>
          <cell r="D2428" t="str">
            <v>D</v>
          </cell>
        </row>
        <row r="2429">
          <cell r="A2429" t="str">
            <v>X3829A</v>
          </cell>
          <cell r="B2429" t="str">
            <v>SC 2.1 SCI CBL BRACK (E5/6000)</v>
          </cell>
          <cell r="C2429">
            <v>390</v>
          </cell>
          <cell r="D2429" t="str">
            <v>D</v>
          </cell>
        </row>
        <row r="2430">
          <cell r="A2430" t="str">
            <v>X3830A</v>
          </cell>
          <cell r="B2430" t="str">
            <v>4M CABLE, SCSI 68 TO VHDC</v>
          </cell>
          <cell r="C2430">
            <v>218</v>
          </cell>
          <cell r="D2430" t="str">
            <v>A</v>
          </cell>
        </row>
        <row r="2431">
          <cell r="A2431" t="str">
            <v>X3831A</v>
          </cell>
          <cell r="B2431" t="str">
            <v>10M CABLE, SCSI TO VHDC</v>
          </cell>
          <cell r="C2431">
            <v>293</v>
          </cell>
          <cell r="D2431" t="str">
            <v>A</v>
          </cell>
        </row>
        <row r="2432">
          <cell r="A2432" t="str">
            <v>X3832A</v>
          </cell>
          <cell r="B2432" t="str">
            <v>2M CABLE, SCSI 68 TO VHDC</v>
          </cell>
          <cell r="C2432">
            <v>150</v>
          </cell>
          <cell r="D2432" t="str">
            <v>H</v>
          </cell>
        </row>
        <row r="2433">
          <cell r="A2433" t="str">
            <v>X3836A</v>
          </cell>
          <cell r="B2433" t="str">
            <v>5M SERIAL CABLE</v>
          </cell>
          <cell r="C2433">
            <v>163</v>
          </cell>
          <cell r="D2433" t="str">
            <v>D</v>
          </cell>
        </row>
        <row r="2434">
          <cell r="A2434" t="str">
            <v>X3837A</v>
          </cell>
          <cell r="B2434" t="str">
            <v>OPT 5M NULL ENET CABLE</v>
          </cell>
          <cell r="C2434">
            <v>163</v>
          </cell>
          <cell r="D2434" t="str">
            <v>D</v>
          </cell>
        </row>
        <row r="2435">
          <cell r="A2435" t="str">
            <v>X3838A</v>
          </cell>
          <cell r="B2435" t="str">
            <v>OPT 6M DIFFERENTIAL SCSI CABLE</v>
          </cell>
          <cell r="C2435">
            <v>163</v>
          </cell>
          <cell r="D2435" t="str">
            <v>D</v>
          </cell>
        </row>
        <row r="2436">
          <cell r="A2436" t="str">
            <v>X3839A</v>
          </cell>
          <cell r="B2436" t="str">
            <v>OPT 8M DIFFERENTIAL SCSI CABLE</v>
          </cell>
          <cell r="C2436">
            <v>163</v>
          </cell>
          <cell r="D2436" t="str">
            <v>D</v>
          </cell>
        </row>
        <row r="2437">
          <cell r="A2437" t="str">
            <v>X3848A</v>
          </cell>
          <cell r="B2437" t="str">
            <v>OPT PWR CORD F.ENTERPR.(INT)</v>
          </cell>
          <cell r="C2437">
            <v>0</v>
          </cell>
          <cell r="D2437" t="str">
            <v>D</v>
          </cell>
        </row>
        <row r="2438">
          <cell r="A2438" t="str">
            <v>X3856A</v>
          </cell>
          <cell r="B2438" t="str">
            <v>CABLE-68/68PIN SCSI W/PWR CORD</v>
          </cell>
          <cell r="C2438">
            <v>61</v>
          </cell>
          <cell r="D2438" t="str">
            <v>H</v>
          </cell>
        </row>
        <row r="2439">
          <cell r="A2439" t="str">
            <v>X3857A</v>
          </cell>
          <cell r="B2439" t="str">
            <v>CABLE-50/68PIN SCSI W/PWR CORD</v>
          </cell>
          <cell r="C2439">
            <v>63</v>
          </cell>
          <cell r="D2439" t="str">
            <v>H</v>
          </cell>
        </row>
        <row r="2440">
          <cell r="A2440" t="str">
            <v>X3858A</v>
          </cell>
          <cell r="B2440" t="str">
            <v>U.S. POWER CORD FOR STOREDGE</v>
          </cell>
          <cell r="C2440">
            <v>0</v>
          </cell>
          <cell r="D2440" t="str">
            <v>D</v>
          </cell>
        </row>
        <row r="2441">
          <cell r="A2441" t="str">
            <v>X3859A</v>
          </cell>
          <cell r="B2441" t="str">
            <v>INTL. POWER CORD FOR STOREDGE</v>
          </cell>
          <cell r="C2441">
            <v>0</v>
          </cell>
          <cell r="D2441" t="str">
            <v>D</v>
          </cell>
        </row>
        <row r="2442">
          <cell r="A2442" t="str">
            <v>X3860A</v>
          </cell>
          <cell r="B2442" t="str">
            <v>OPT CABLE SCSI FOR ULTRA 2</v>
          </cell>
          <cell r="C2442">
            <v>33</v>
          </cell>
          <cell r="D2442" t="str">
            <v>A</v>
          </cell>
        </row>
        <row r="2443">
          <cell r="A2443" t="str">
            <v>X3865A</v>
          </cell>
          <cell r="B2443" t="str">
            <v>E10000 PWR CORD (14FT),FOR N.A</v>
          </cell>
          <cell r="C2443">
            <v>0</v>
          </cell>
          <cell r="D2443" t="str">
            <v>D</v>
          </cell>
        </row>
        <row r="2444">
          <cell r="A2444" t="str">
            <v>X3872A</v>
          </cell>
          <cell r="B2444" t="str">
            <v>VIDEO CONNECTOR ADAPTER HD-15</v>
          </cell>
          <cell r="C2444">
            <v>47</v>
          </cell>
          <cell r="D2444" t="str">
            <v>H</v>
          </cell>
        </row>
        <row r="2445">
          <cell r="A2445" t="str">
            <v>X3875A</v>
          </cell>
          <cell r="B2445" t="str">
            <v>E10000 AC INPUT MODULE</v>
          </cell>
          <cell r="C2445">
            <v>3900</v>
          </cell>
          <cell r="D2445" t="str">
            <v>A</v>
          </cell>
        </row>
        <row r="2446">
          <cell r="A2446" t="str">
            <v>X3876A</v>
          </cell>
          <cell r="B2446" t="str">
            <v>SC 2.1 SCI SWITCH 4-PORT</v>
          </cell>
          <cell r="C2446">
            <v>22750</v>
          </cell>
          <cell r="D2446" t="str">
            <v>A</v>
          </cell>
        </row>
        <row r="2447">
          <cell r="A2447" t="str">
            <v>X3895A</v>
          </cell>
          <cell r="B2447" t="str">
            <v>Cluster 4 port PCI switch</v>
          </cell>
          <cell r="C2447">
            <v>22750</v>
          </cell>
          <cell r="D2447" t="str">
            <v>A</v>
          </cell>
        </row>
        <row r="2448">
          <cell r="A2448" t="str">
            <v>X3901A</v>
          </cell>
          <cell r="B2448" t="str">
            <v>Cluster PCI Cable 2m</v>
          </cell>
          <cell r="C2448">
            <v>325</v>
          </cell>
          <cell r="D2448" t="str">
            <v>D</v>
          </cell>
        </row>
        <row r="2449">
          <cell r="A2449" t="str">
            <v>X3902A</v>
          </cell>
          <cell r="B2449" t="str">
            <v>PCI-SCI Cable 5m</v>
          </cell>
          <cell r="C2449">
            <v>390</v>
          </cell>
          <cell r="D2449" t="str">
            <v>D</v>
          </cell>
        </row>
        <row r="2450">
          <cell r="A2450" t="str">
            <v>X3903A</v>
          </cell>
          <cell r="B2450" t="str">
            <v>Cluster PCI Cable 7.5m</v>
          </cell>
          <cell r="C2450">
            <v>455</v>
          </cell>
          <cell r="D2450" t="str">
            <v>D</v>
          </cell>
        </row>
        <row r="2451">
          <cell r="A2451" t="str">
            <v>X400-9.0-B</v>
          </cell>
          <cell r="B2451" t="str">
            <v>SOLSTICE X.400 9.0, CD DOC</v>
          </cell>
          <cell r="C2451">
            <v>260</v>
          </cell>
          <cell r="D2451" t="str">
            <v>B</v>
          </cell>
        </row>
        <row r="2452">
          <cell r="A2452" t="str">
            <v>X400-9.0-CSITE</v>
          </cell>
          <cell r="B2452" t="str">
            <v>SOLSTICE X.400 9.0 CT. LIC</v>
          </cell>
          <cell r="C2452">
            <v>2594</v>
          </cell>
          <cell r="D2452" t="str">
            <v>B</v>
          </cell>
        </row>
        <row r="2453">
          <cell r="A2453" t="str">
            <v>X400-9.0-ES-S</v>
          </cell>
          <cell r="B2453" t="str">
            <v>SOLSTICE X.400 9.0 T2, CD LIC</v>
          </cell>
          <cell r="C2453">
            <v>16894</v>
          </cell>
          <cell r="D2453" t="str">
            <v>B</v>
          </cell>
        </row>
        <row r="2454">
          <cell r="A2454" t="str">
            <v>X400-9.0-L10</v>
          </cell>
          <cell r="B2454" t="str">
            <v>SOLSTICE X.400 9.0, LIC</v>
          </cell>
          <cell r="C2454">
            <v>1560</v>
          </cell>
          <cell r="D2454" t="str">
            <v>B</v>
          </cell>
        </row>
        <row r="2455">
          <cell r="A2455" t="str">
            <v>X400-9.0-MGMT-L</v>
          </cell>
          <cell r="B2455" t="str">
            <v>SOLSTICE X.400 9.0 MGMT, LIC</v>
          </cell>
          <cell r="C2455">
            <v>2594</v>
          </cell>
          <cell r="D2455" t="str">
            <v>B</v>
          </cell>
        </row>
        <row r="2456">
          <cell r="A2456" t="str">
            <v>X400-9.0-MIME-L</v>
          </cell>
          <cell r="B2456" t="str">
            <v>SOLSTICE X.400 9.0 MIME. LIC</v>
          </cell>
          <cell r="C2456">
            <v>2594</v>
          </cell>
          <cell r="D2456" t="str">
            <v>B</v>
          </cell>
        </row>
        <row r="2457">
          <cell r="A2457" t="str">
            <v>X400-9.0-SS-S</v>
          </cell>
          <cell r="B2457" t="str">
            <v>SOLSTICE X.400 9.0 T1, CD LIC</v>
          </cell>
          <cell r="C2457">
            <v>7144</v>
          </cell>
          <cell r="D2457" t="str">
            <v>B</v>
          </cell>
        </row>
        <row r="2458">
          <cell r="A2458" t="str">
            <v>X4004A</v>
          </cell>
          <cell r="B2458" t="str">
            <v>CPU/MEM Bd w/2 CPU@750MHz</v>
          </cell>
          <cell r="C2458">
            <v>75000</v>
          </cell>
          <cell r="D2458" t="str">
            <v>A</v>
          </cell>
        </row>
        <row r="2459">
          <cell r="A2459" t="str">
            <v>X4005A</v>
          </cell>
          <cell r="B2459" t="str">
            <v>CPU/MEM Bd.w/4 CPU@750</v>
          </cell>
          <cell r="C2459">
            <v>141250</v>
          </cell>
          <cell r="D2459" t="str">
            <v>A</v>
          </cell>
        </row>
        <row r="2460">
          <cell r="A2460" t="str">
            <v>X4340A</v>
          </cell>
          <cell r="B2460" t="str">
            <v>Redundant Transfer Unit</v>
          </cell>
          <cell r="C2460">
            <v>3750</v>
          </cell>
          <cell r="D2460" t="str">
            <v>A</v>
          </cell>
        </row>
        <row r="2461">
          <cell r="A2461" t="str">
            <v>X4341A</v>
          </cell>
          <cell r="B2461" t="str">
            <v>OPT RTS AC Mod for SF EXP CAB</v>
          </cell>
          <cell r="C2461">
            <v>2500</v>
          </cell>
          <cell r="D2461" t="str">
            <v>A</v>
          </cell>
        </row>
        <row r="2462">
          <cell r="A2462" t="str">
            <v>X4343A</v>
          </cell>
          <cell r="B2462" t="str">
            <v>Rack Mount for F4800</v>
          </cell>
          <cell r="C2462">
            <v>625</v>
          </cell>
          <cell r="D2462" t="str">
            <v>A</v>
          </cell>
        </row>
        <row r="2463">
          <cell r="A2463" t="str">
            <v>X4344A</v>
          </cell>
          <cell r="B2463" t="str">
            <v>Deskside Kit for F4800</v>
          </cell>
          <cell r="C2463">
            <v>625</v>
          </cell>
          <cell r="D2463" t="str">
            <v>A</v>
          </cell>
        </row>
        <row r="2464">
          <cell r="A2464" t="str">
            <v>X4347A</v>
          </cell>
          <cell r="B2464" t="str">
            <v>OPT SF Cab Expander Kit</v>
          </cell>
          <cell r="C2464">
            <v>750</v>
          </cell>
          <cell r="D2464" t="str">
            <v>A</v>
          </cell>
        </row>
        <row r="2465">
          <cell r="A2465" t="str">
            <v>X465A</v>
          </cell>
          <cell r="B2465" t="str">
            <v>SUN INTERFACE CONVERTER</v>
          </cell>
          <cell r="C2465">
            <v>98</v>
          </cell>
          <cell r="D2465" t="str">
            <v>D</v>
          </cell>
        </row>
        <row r="2466">
          <cell r="A2466" t="str">
            <v>X467A</v>
          </cell>
          <cell r="B2466" t="str">
            <v>OPT CABLE MII-AUI CONVERTER</v>
          </cell>
          <cell r="C2466">
            <v>384</v>
          </cell>
          <cell r="D2466" t="str">
            <v>A</v>
          </cell>
        </row>
        <row r="2467">
          <cell r="A2467" t="str">
            <v>X470A</v>
          </cell>
          <cell r="B2467" t="str">
            <v>VIDEO CONNECTOR 13W3F/HD15M</v>
          </cell>
          <cell r="C2467">
            <v>61</v>
          </cell>
          <cell r="D2467" t="str">
            <v>H</v>
          </cell>
        </row>
        <row r="2468">
          <cell r="A2468" t="str">
            <v>X471A</v>
          </cell>
          <cell r="B2468" t="str">
            <v>BAE VIDEO CONNECTOR 13W3F/HD15</v>
          </cell>
          <cell r="C2468">
            <v>59</v>
          </cell>
          <cell r="D2468" t="str">
            <v>H</v>
          </cell>
        </row>
        <row r="2469">
          <cell r="A2469" t="str">
            <v>X499A</v>
          </cell>
          <cell r="B2469" t="str">
            <v>PCI MULTIMEDIA KIT US</v>
          </cell>
          <cell r="C2469">
            <v>1993</v>
          </cell>
          <cell r="D2469" t="str">
            <v>H</v>
          </cell>
        </row>
        <row r="2470">
          <cell r="A2470" t="str">
            <v>X500-1.0-B</v>
          </cell>
          <cell r="B2470" t="str">
            <v>SOLSTICE X.500 1.0, CD DOC</v>
          </cell>
          <cell r="C2470">
            <v>260</v>
          </cell>
          <cell r="D2470" t="str">
            <v>B</v>
          </cell>
        </row>
        <row r="2471">
          <cell r="A2471" t="str">
            <v>X500-1.0-CSITE</v>
          </cell>
          <cell r="B2471" t="str">
            <v>SOLSTICE X.500 1.0 TK, LIC</v>
          </cell>
          <cell r="C2471">
            <v>2594</v>
          </cell>
          <cell r="D2471" t="str">
            <v>B</v>
          </cell>
        </row>
        <row r="2472">
          <cell r="A2472" t="str">
            <v>X500-1.0-ES-L</v>
          </cell>
          <cell r="B2472" t="str">
            <v>SOLSTICE X.500 1.0 T2, LIC</v>
          </cell>
          <cell r="C2472">
            <v>18194</v>
          </cell>
          <cell r="D2472" t="str">
            <v>B</v>
          </cell>
        </row>
        <row r="2473">
          <cell r="A2473" t="str">
            <v>X500-1.0-SS-L</v>
          </cell>
          <cell r="B2473" t="str">
            <v>SOLSTICE X.500 1.0 T1, LIC</v>
          </cell>
          <cell r="C2473">
            <v>7794</v>
          </cell>
          <cell r="D2473" t="str">
            <v>B</v>
          </cell>
        </row>
        <row r="2474">
          <cell r="A2474" t="str">
            <v>X5010A</v>
          </cell>
          <cell r="B2474" t="str">
            <v>OPT INT PCI ULTRASCSI SGL CHNL</v>
          </cell>
          <cell r="C2474">
            <v>279</v>
          </cell>
          <cell r="D2474" t="str">
            <v>H</v>
          </cell>
        </row>
        <row r="2475">
          <cell r="A2475" t="str">
            <v>X5164A</v>
          </cell>
          <cell r="B2475" t="str">
            <v>OPT INT DISKBD 36.4/10K USCSI</v>
          </cell>
          <cell r="C2475">
            <v>5550</v>
          </cell>
          <cell r="D2475" t="str">
            <v>A</v>
          </cell>
        </row>
        <row r="2476">
          <cell r="A2476" t="str">
            <v>X5236A</v>
          </cell>
          <cell r="B2476" t="str">
            <v>OPT INT 9GB DRIVE FOR U5/U10</v>
          </cell>
          <cell r="C2476">
            <v>350</v>
          </cell>
          <cell r="D2476" t="str">
            <v>H</v>
          </cell>
        </row>
        <row r="2477">
          <cell r="A2477" t="str">
            <v>X5237A</v>
          </cell>
          <cell r="B2477" t="str">
            <v>Opt int Disk 18.2GB/10k USCSI</v>
          </cell>
          <cell r="C2477">
            <v>1410</v>
          </cell>
          <cell r="D2477" t="str">
            <v>H</v>
          </cell>
        </row>
        <row r="2478">
          <cell r="A2478" t="str">
            <v>X5238A</v>
          </cell>
          <cell r="B2478" t="str">
            <v>Opt int Disk 18.2GB/10k USCSI</v>
          </cell>
          <cell r="C2478">
            <v>1410</v>
          </cell>
          <cell r="D2478" t="str">
            <v>H</v>
          </cell>
        </row>
        <row r="2479">
          <cell r="A2479" t="str">
            <v>X5239A</v>
          </cell>
          <cell r="B2479" t="str">
            <v>NEBS L3 Disk 18.2GB/10k USCSI</v>
          </cell>
          <cell r="C2479">
            <v>1410</v>
          </cell>
          <cell r="D2479" t="str">
            <v>H</v>
          </cell>
        </row>
        <row r="2480">
          <cell r="A2480" t="str">
            <v>X5242A</v>
          </cell>
          <cell r="B2480" t="str">
            <v>Opt Int Disk 36.4GB/10k USCSI 1"</v>
          </cell>
          <cell r="C2480">
            <v>2355</v>
          </cell>
          <cell r="D2480" t="str">
            <v>H</v>
          </cell>
        </row>
        <row r="2481">
          <cell r="A2481" t="str">
            <v>X5243A</v>
          </cell>
          <cell r="B2481" t="str">
            <v>Opt Int Disk 36.4GB/10k USCSI 1"</v>
          </cell>
          <cell r="C2481">
            <v>2355</v>
          </cell>
          <cell r="D2481" t="str">
            <v>H</v>
          </cell>
        </row>
        <row r="2482">
          <cell r="A2482" t="str">
            <v>X5244A</v>
          </cell>
          <cell r="B2482" t="str">
            <v>NEBS L3 Disk 18.2GB/10k USCSI</v>
          </cell>
          <cell r="C2482">
            <v>2355</v>
          </cell>
          <cell r="D2482" t="str">
            <v>H</v>
          </cell>
        </row>
        <row r="2483">
          <cell r="A2483" t="str">
            <v>X5246A</v>
          </cell>
          <cell r="B2483" t="str">
            <v>OPT INT 48X CD-ROM FOR U5/U10</v>
          </cell>
          <cell r="C2483">
            <v>140</v>
          </cell>
          <cell r="D2483" t="str">
            <v>H</v>
          </cell>
        </row>
        <row r="2484">
          <cell r="A2484" t="str">
            <v>X5880A</v>
          </cell>
          <cell r="B2484" t="str">
            <v>X-Opt, MediaTray,18.2GB HDD</v>
          </cell>
          <cell r="C2484">
            <v>1950</v>
          </cell>
          <cell r="D2484" t="str">
            <v>H</v>
          </cell>
        </row>
        <row r="2485">
          <cell r="A2485" t="str">
            <v>X5881A</v>
          </cell>
          <cell r="B2485" t="str">
            <v>X-Opt, MediaTray,DDS4 TapeB H</v>
          </cell>
          <cell r="C2485">
            <v>2400</v>
          </cell>
          <cell r="D2485" t="str">
            <v>H</v>
          </cell>
        </row>
        <row r="2486">
          <cell r="A2486" t="str">
            <v>X5883A</v>
          </cell>
          <cell r="B2486" t="str">
            <v>MediaTray 10X DVD-ROM</v>
          </cell>
          <cell r="C2486">
            <v>720</v>
          </cell>
          <cell r="D2486" t="str">
            <v>H</v>
          </cell>
        </row>
        <row r="2487">
          <cell r="A2487" t="str">
            <v>X6004A</v>
          </cell>
          <cell r="B2487" t="str">
            <v>OPT INT FLOPPY DRIVE U30</v>
          </cell>
          <cell r="C2487">
            <v>175</v>
          </cell>
          <cell r="D2487" t="str">
            <v>H</v>
          </cell>
        </row>
        <row r="2488">
          <cell r="A2488" t="str">
            <v>X6005A</v>
          </cell>
          <cell r="B2488" t="str">
            <v>OPT FLOPPY INT DR TAZMO &amp; E250</v>
          </cell>
          <cell r="C2488">
            <v>175</v>
          </cell>
          <cell r="D2488" t="str">
            <v>H</v>
          </cell>
        </row>
        <row r="2489">
          <cell r="A2489" t="str">
            <v>X6006A</v>
          </cell>
          <cell r="B2489" t="str">
            <v>Manual-eject floppy drive</v>
          </cell>
          <cell r="C2489">
            <v>188</v>
          </cell>
          <cell r="D2489" t="str">
            <v>H</v>
          </cell>
        </row>
        <row r="2490">
          <cell r="A2490" t="str">
            <v>X6062A</v>
          </cell>
          <cell r="B2490" t="str">
            <v>OPT INT TAPE 35GB DLT FOR FRST</v>
          </cell>
          <cell r="C2490">
            <v>13860</v>
          </cell>
          <cell r="D2490" t="str">
            <v>A</v>
          </cell>
        </row>
        <row r="2491">
          <cell r="A2491" t="str">
            <v>X6063A</v>
          </cell>
          <cell r="B2491" t="str">
            <v>DLT7000 TAPE DRIVE</v>
          </cell>
          <cell r="C2491">
            <v>17360</v>
          </cell>
          <cell r="D2491" t="str">
            <v>A</v>
          </cell>
        </row>
        <row r="2492">
          <cell r="A2492" t="str">
            <v>X6079A</v>
          </cell>
          <cell r="B2492" t="str">
            <v>STOREDGE L3500, 3TB/2DR</v>
          </cell>
          <cell r="C2492">
            <v>98000</v>
          </cell>
          <cell r="D2492" t="str">
            <v>A</v>
          </cell>
        </row>
        <row r="2493">
          <cell r="A2493" t="str">
            <v>X6080A</v>
          </cell>
          <cell r="B2493" t="str">
            <v>STOREDGE L3500, 3.5TB/7DR</v>
          </cell>
          <cell r="C2493">
            <v>162400</v>
          </cell>
          <cell r="D2493" t="str">
            <v>A</v>
          </cell>
        </row>
        <row r="2494">
          <cell r="A2494" t="str">
            <v>X6082A</v>
          </cell>
          <cell r="B2494" t="str">
            <v>STOREDGE L3500 PACKAGE</v>
          </cell>
          <cell r="C2494">
            <v>119400</v>
          </cell>
          <cell r="D2494" t="str">
            <v>A</v>
          </cell>
        </row>
        <row r="2495">
          <cell r="A2495" t="str">
            <v>X6083A</v>
          </cell>
          <cell r="B2495" t="str">
            <v>STOREDGE L3500 PACKAGE</v>
          </cell>
          <cell r="C2495">
            <v>123300</v>
          </cell>
          <cell r="D2495" t="str">
            <v>A</v>
          </cell>
        </row>
        <row r="2496">
          <cell r="A2496" t="str">
            <v>X6084A</v>
          </cell>
          <cell r="B2496" t="str">
            <v>STOREDGE L3500 PKG/WORKGROUP</v>
          </cell>
          <cell r="C2496">
            <v>115800</v>
          </cell>
          <cell r="D2496" t="str">
            <v>A</v>
          </cell>
        </row>
        <row r="2497">
          <cell r="A2497" t="str">
            <v>X6085A</v>
          </cell>
          <cell r="B2497" t="str">
            <v>STOREDGE L3500 PACKAGE/NETWORK</v>
          </cell>
          <cell r="C2497">
            <v>120600</v>
          </cell>
          <cell r="D2497" t="str">
            <v>A</v>
          </cell>
        </row>
        <row r="2498">
          <cell r="A2498" t="str">
            <v>X6166A</v>
          </cell>
          <cell r="B2498" t="str">
            <v>OPT INT CD 32X FOR U30/U60</v>
          </cell>
          <cell r="C2498">
            <v>350</v>
          </cell>
          <cell r="D2498" t="str">
            <v>H</v>
          </cell>
        </row>
        <row r="2499">
          <cell r="A2499" t="str">
            <v>X6167A</v>
          </cell>
          <cell r="B2499" t="str">
            <v>OPT INT CD 32X FOR U2/E2</v>
          </cell>
          <cell r="C2499">
            <v>350</v>
          </cell>
          <cell r="D2499" t="str">
            <v>H</v>
          </cell>
        </row>
        <row r="2500">
          <cell r="A2500" t="str">
            <v>X6168A</v>
          </cell>
          <cell r="B2500" t="str">
            <v>OPT, Internal DVD-ROM, 10X</v>
          </cell>
          <cell r="C2500">
            <v>600</v>
          </cell>
          <cell r="D2500" t="str">
            <v>H</v>
          </cell>
        </row>
        <row r="2501">
          <cell r="A2501" t="str">
            <v>X6171A</v>
          </cell>
          <cell r="B2501" t="str">
            <v>OPT INT 32X CD-ROM FOR U5/U10</v>
          </cell>
          <cell r="C2501">
            <v>210</v>
          </cell>
          <cell r="D2501" t="str">
            <v>H</v>
          </cell>
        </row>
        <row r="2502">
          <cell r="A2502" t="str">
            <v>X6172A</v>
          </cell>
          <cell r="B2502" t="str">
            <v>OPT INT 15GB ATA HD, SB_100</v>
          </cell>
          <cell r="C2502">
            <v>385</v>
          </cell>
          <cell r="D2502" t="str">
            <v>H</v>
          </cell>
        </row>
        <row r="2503">
          <cell r="A2503" t="str">
            <v>X6173A</v>
          </cell>
          <cell r="B2503" t="str">
            <v>OPT INT 12X DVD-ROM, SB_100</v>
          </cell>
          <cell r="C2503">
            <v>455</v>
          </cell>
          <cell r="D2503" t="str">
            <v>H</v>
          </cell>
        </row>
        <row r="2504">
          <cell r="A2504" t="str">
            <v>X6174A</v>
          </cell>
          <cell r="B2504" t="str">
            <v>OPT INT 20GB DRIVE FOR U5/U10</v>
          </cell>
          <cell r="C2504">
            <v>420</v>
          </cell>
          <cell r="D2504" t="str">
            <v>H</v>
          </cell>
        </row>
        <row r="2505">
          <cell r="A2505" t="str">
            <v>X6206A</v>
          </cell>
          <cell r="B2505" t="str">
            <v>OPT INT TAPE 14GB/8MM</v>
          </cell>
          <cell r="C2505">
            <v>3510</v>
          </cell>
          <cell r="D2505" t="str">
            <v>A</v>
          </cell>
        </row>
        <row r="2506">
          <cell r="A2506" t="str">
            <v>X6212A</v>
          </cell>
          <cell r="B2506" t="str">
            <v>OPT INT TAPE 7GB/8MM</v>
          </cell>
          <cell r="C2506">
            <v>2030</v>
          </cell>
          <cell r="D2506" t="str">
            <v>H</v>
          </cell>
        </row>
        <row r="2507">
          <cell r="A2507" t="str">
            <v>X6213A</v>
          </cell>
          <cell r="B2507" t="str">
            <v>OPT INT TAPE 7GB/8MM</v>
          </cell>
          <cell r="C2507">
            <v>2695</v>
          </cell>
          <cell r="D2507" t="str">
            <v>A</v>
          </cell>
        </row>
        <row r="2508">
          <cell r="A2508" t="str">
            <v>X6226A</v>
          </cell>
          <cell r="B2508" t="str">
            <v>STOREDGE L400 400GB 2DR/RACK</v>
          </cell>
          <cell r="C2508">
            <v>22400</v>
          </cell>
          <cell r="D2508" t="str">
            <v>H</v>
          </cell>
        </row>
        <row r="2509">
          <cell r="A2509" t="str">
            <v>X6234A</v>
          </cell>
          <cell r="B2509" t="str">
            <v>OPT INT TAPE 20/40GB 8MM</v>
          </cell>
          <cell r="C2509">
            <v>6300</v>
          </cell>
          <cell r="D2509" t="str">
            <v>A</v>
          </cell>
        </row>
        <row r="2510">
          <cell r="A2510" t="str">
            <v>X6235A</v>
          </cell>
          <cell r="B2510" t="str">
            <v>OPT INT TAPE 20-40GB 8MM E4000</v>
          </cell>
          <cell r="C2510">
            <v>6300</v>
          </cell>
          <cell r="D2510" t="str">
            <v>A</v>
          </cell>
        </row>
        <row r="2511">
          <cell r="A2511" t="str">
            <v>X6236A</v>
          </cell>
          <cell r="B2511" t="str">
            <v>OPT INT 40GB/8MM  FLEXIPACK</v>
          </cell>
          <cell r="C2511">
            <v>4620</v>
          </cell>
          <cell r="D2511" t="str">
            <v>H</v>
          </cell>
        </row>
        <row r="2512">
          <cell r="A2512" t="str">
            <v>X6238A</v>
          </cell>
          <cell r="B2512" t="str">
            <v>OPT INT TAPE 20/40GB 8MM-EX500</v>
          </cell>
          <cell r="C2512">
            <v>6750</v>
          </cell>
          <cell r="D2512" t="str">
            <v>A</v>
          </cell>
        </row>
        <row r="2513">
          <cell r="A2513" t="str">
            <v>X6282A</v>
          </cell>
          <cell r="B2513" t="str">
            <v>OPT INT TAPE 12GB 4MM DDS-3</v>
          </cell>
          <cell r="C2513">
            <v>1610</v>
          </cell>
          <cell r="D2513" t="str">
            <v>H</v>
          </cell>
        </row>
        <row r="2514">
          <cell r="A2514" t="str">
            <v>X6283A</v>
          </cell>
          <cell r="B2514" t="str">
            <v>OPT INT TAPE 12GB 4MM EX000</v>
          </cell>
          <cell r="C2514">
            <v>1890</v>
          </cell>
          <cell r="D2514" t="str">
            <v>A</v>
          </cell>
        </row>
        <row r="2515">
          <cell r="A2515" t="str">
            <v>X6286A</v>
          </cell>
          <cell r="B2515" t="str">
            <v>OPT INT TAPE 12GB 4MM</v>
          </cell>
          <cell r="C2515">
            <v>1890</v>
          </cell>
          <cell r="D2515" t="str">
            <v>A</v>
          </cell>
        </row>
        <row r="2516">
          <cell r="A2516" t="str">
            <v>X6295A</v>
          </cell>
          <cell r="B2516" t="str">
            <v>OPT INT TAPE 20GB 4MM</v>
          </cell>
          <cell r="C2516">
            <v>2400</v>
          </cell>
          <cell r="D2516" t="str">
            <v>A</v>
          </cell>
        </row>
        <row r="2517">
          <cell r="A2517" t="str">
            <v>X6296A</v>
          </cell>
          <cell r="B2517" t="str">
            <v>OPT INT TAPE 20GB 4MM</v>
          </cell>
          <cell r="C2517">
            <v>2400</v>
          </cell>
          <cell r="D2517" t="str">
            <v>A</v>
          </cell>
        </row>
        <row r="2518">
          <cell r="A2518" t="str">
            <v>X6537A</v>
          </cell>
          <cell r="B2518" t="str">
            <v>STOREDGE A3500 CONTROLLER</v>
          </cell>
          <cell r="C2518">
            <v>36610</v>
          </cell>
          <cell r="D2518" t="str">
            <v>A</v>
          </cell>
        </row>
        <row r="2519">
          <cell r="A2519" t="str">
            <v>X6538A</v>
          </cell>
          <cell r="B2519" t="str">
            <v>StorEdge A3500FC Controller</v>
          </cell>
          <cell r="C2519">
            <v>52725</v>
          </cell>
          <cell r="D2519" t="str">
            <v>A</v>
          </cell>
        </row>
        <row r="2520">
          <cell r="A2520" t="str">
            <v>X6540A</v>
          </cell>
          <cell r="B2520" t="str">
            <v>OPT INT PCI ULTRASCSI SE CARD</v>
          </cell>
          <cell r="C2520">
            <v>975</v>
          </cell>
          <cell r="D2520" t="str">
            <v>A</v>
          </cell>
        </row>
        <row r="2521">
          <cell r="A2521" t="str">
            <v>X6541A</v>
          </cell>
          <cell r="B2521" t="str">
            <v>OPT INT PCI ULTRASCSI DIFF CRD</v>
          </cell>
          <cell r="C2521">
            <v>1872</v>
          </cell>
          <cell r="D2521" t="str">
            <v>A</v>
          </cell>
        </row>
        <row r="2522">
          <cell r="A2522" t="str">
            <v>X6601A</v>
          </cell>
          <cell r="B2522" t="str">
            <v>E450 8BAY STOR EXP KIT, 10K</v>
          </cell>
          <cell r="C2522">
            <v>1476</v>
          </cell>
          <cell r="D2522" t="str">
            <v>H</v>
          </cell>
        </row>
        <row r="2523">
          <cell r="A2523" t="str">
            <v>X6710A</v>
          </cell>
          <cell r="B2523" t="str">
            <v>FC-AL 9.1GB 10000RPM 1" DISK</v>
          </cell>
          <cell r="C2523">
            <v>4060</v>
          </cell>
          <cell r="D2523" t="str">
            <v>A</v>
          </cell>
        </row>
        <row r="2524">
          <cell r="A2524" t="str">
            <v>X6713A</v>
          </cell>
          <cell r="B2524" t="str">
            <v>FC-AL 73.4GB 10K RPM DISK</v>
          </cell>
          <cell r="C2524">
            <v>8600</v>
          </cell>
          <cell r="D2524" t="str">
            <v>A</v>
          </cell>
        </row>
        <row r="2525">
          <cell r="A2525" t="str">
            <v>X6714A</v>
          </cell>
          <cell r="B2525" t="str">
            <v>T3 FC-AL 36GB 10K RPM DISK</v>
          </cell>
          <cell r="C2525">
            <v>4800</v>
          </cell>
          <cell r="D2525" t="str">
            <v>A</v>
          </cell>
        </row>
        <row r="2526">
          <cell r="A2526" t="str">
            <v>X6716A</v>
          </cell>
          <cell r="B2526" t="str">
            <v>T3 FC-AL 18GB 10K RPM DISK</v>
          </cell>
          <cell r="C2526">
            <v>3200</v>
          </cell>
          <cell r="D2526" t="str">
            <v>A</v>
          </cell>
        </row>
        <row r="2527">
          <cell r="A2527" t="str">
            <v>X6720A</v>
          </cell>
          <cell r="B2527" t="str">
            <v>FC-AL 18.2GB 10kRPM 1" DISK</v>
          </cell>
          <cell r="C2527">
            <v>2475</v>
          </cell>
          <cell r="D2527" t="str">
            <v>A</v>
          </cell>
        </row>
        <row r="2528">
          <cell r="A2528" t="str">
            <v>X6722A</v>
          </cell>
          <cell r="B2528" t="str">
            <v>FC-AL 36.4GB 10kRPM 1.6" DISK</v>
          </cell>
          <cell r="C2528">
            <v>4650</v>
          </cell>
          <cell r="D2528" t="str">
            <v>A</v>
          </cell>
        </row>
        <row r="2529">
          <cell r="A2529" t="str">
            <v>X6724A</v>
          </cell>
          <cell r="B2529" t="str">
            <v>Opt int Disk 36.4GB/10k FCAL 1"</v>
          </cell>
          <cell r="C2529">
            <v>3975</v>
          </cell>
          <cell r="D2529" t="str">
            <v>A</v>
          </cell>
        </row>
        <row r="2530">
          <cell r="A2530" t="str">
            <v>X6727A</v>
          </cell>
          <cell r="B2530" t="str">
            <v>PCI Dual FC Network Adapter</v>
          </cell>
          <cell r="C2530">
            <v>5395</v>
          </cell>
          <cell r="D2530" t="str">
            <v>A</v>
          </cell>
        </row>
        <row r="2531">
          <cell r="A2531" t="str">
            <v>X6728A</v>
          </cell>
          <cell r="B2531" t="str">
            <v>FC-AL hot swap 18.2GB 10K-rpm</v>
          </cell>
          <cell r="C2531">
            <v>2475</v>
          </cell>
          <cell r="D2531" t="str">
            <v>A</v>
          </cell>
        </row>
        <row r="2532">
          <cell r="A2532" t="str">
            <v>X6729A</v>
          </cell>
          <cell r="B2532" t="str">
            <v>OPT INT PCI FC-AL HOST ADAPTER</v>
          </cell>
          <cell r="C2532">
            <v>2990</v>
          </cell>
          <cell r="D2532" t="str">
            <v>A</v>
          </cell>
        </row>
        <row r="2533">
          <cell r="A2533" t="str">
            <v>X6730A</v>
          </cell>
          <cell r="B2533" t="str">
            <v>FCAL 100MB/S SBUS HOST ADAPTER</v>
          </cell>
          <cell r="C2533">
            <v>3510</v>
          </cell>
          <cell r="D2533" t="str">
            <v>A</v>
          </cell>
        </row>
        <row r="2534">
          <cell r="A2534" t="str">
            <v>X6731A</v>
          </cell>
          <cell r="B2534" t="str">
            <v>FCAL GBIC MODULE 100MB/S</v>
          </cell>
          <cell r="C2534">
            <v>780</v>
          </cell>
          <cell r="D2534" t="str">
            <v>A</v>
          </cell>
        </row>
        <row r="2535">
          <cell r="A2535" t="str">
            <v>X6732A</v>
          </cell>
          <cell r="B2535" t="str">
            <v>FCAL HUB 7 SLOT</v>
          </cell>
          <cell r="C2535">
            <v>2800</v>
          </cell>
          <cell r="D2535" t="str">
            <v>A</v>
          </cell>
        </row>
        <row r="2536">
          <cell r="A2536" t="str">
            <v>X6734A</v>
          </cell>
          <cell r="B2536" t="str">
            <v>A5000 CHASSIS INTERFACE BOARD</v>
          </cell>
          <cell r="C2536">
            <v>3220</v>
          </cell>
          <cell r="D2536" t="str">
            <v>A</v>
          </cell>
        </row>
        <row r="2537">
          <cell r="A2537" t="str">
            <v>X6735A</v>
          </cell>
          <cell r="B2537" t="str">
            <v>DUAL HUB MOUNT KIT</v>
          </cell>
          <cell r="C2537">
            <v>350</v>
          </cell>
          <cell r="D2537" t="str">
            <v>A</v>
          </cell>
        </row>
        <row r="2538">
          <cell r="A2538" t="str">
            <v>X6737A</v>
          </cell>
          <cell r="B2538" t="str">
            <v>LONG WAVE GBIC MODULE</v>
          </cell>
          <cell r="C2538">
            <v>5250</v>
          </cell>
          <cell r="D2538" t="str">
            <v>A</v>
          </cell>
        </row>
        <row r="2539">
          <cell r="A2539" t="str">
            <v>X6738A</v>
          </cell>
          <cell r="B2539" t="str">
            <v>Fast Write Cache 1.0, 32MB SBU</v>
          </cell>
          <cell r="C2539">
            <v>22500</v>
          </cell>
          <cell r="D2539" t="str">
            <v>A</v>
          </cell>
        </row>
        <row r="2540">
          <cell r="A2540" t="str">
            <v>X6739A</v>
          </cell>
          <cell r="B2540" t="str">
            <v>Fast Write Cache, 64MB PCI</v>
          </cell>
          <cell r="C2540">
            <v>22500</v>
          </cell>
          <cell r="D2540" t="str">
            <v>A</v>
          </cell>
        </row>
        <row r="2541">
          <cell r="A2541" t="str">
            <v>X6745A</v>
          </cell>
          <cell r="B2541" t="str">
            <v>Fast Write Cache, 32MB SBUS</v>
          </cell>
          <cell r="C2541">
            <v>22500</v>
          </cell>
          <cell r="D2541" t="str">
            <v>A</v>
          </cell>
        </row>
        <row r="2542">
          <cell r="A2542" t="str">
            <v>X6746A</v>
          </cell>
          <cell r="B2542" t="str">
            <v>Redundant FC 8-port switch</v>
          </cell>
          <cell r="C2542">
            <v>63000</v>
          </cell>
          <cell r="D2542" t="str">
            <v>A</v>
          </cell>
        </row>
        <row r="2543">
          <cell r="A2543" t="str">
            <v>X6748A</v>
          </cell>
          <cell r="B2543" t="str">
            <v>CPCI Dual FC-AL Ntwk Adapter</v>
          </cell>
          <cell r="C2543">
            <v>5980</v>
          </cell>
          <cell r="D2543" t="str">
            <v>A</v>
          </cell>
        </row>
        <row r="2544">
          <cell r="A2544" t="str">
            <v>X6799A</v>
          </cell>
          <cell r="B2544" t="str">
            <v>PCI Single FC Network Adapter</v>
          </cell>
          <cell r="C2544">
            <v>4000</v>
          </cell>
          <cell r="D2544" t="str">
            <v>A</v>
          </cell>
        </row>
        <row r="2545">
          <cell r="A2545" t="str">
            <v>X6898A</v>
          </cell>
          <cell r="B2545" t="str">
            <v>USPARC III 600MHZ/4MB</v>
          </cell>
          <cell r="C2545">
            <v>8393</v>
          </cell>
          <cell r="D2545" t="str">
            <v>H</v>
          </cell>
        </row>
        <row r="2546">
          <cell r="A2546" t="str">
            <v>X6901A</v>
          </cell>
          <cell r="B2546" t="str">
            <v>NETRA TELCO 19" RACKMOUNT KIT</v>
          </cell>
          <cell r="C2546">
            <v>325</v>
          </cell>
          <cell r="D2546" t="str">
            <v>A</v>
          </cell>
        </row>
        <row r="2547">
          <cell r="A2547" t="str">
            <v>X6902A</v>
          </cell>
          <cell r="B2547" t="str">
            <v>NETRA TELCO 23" RACKMOUNT KIT</v>
          </cell>
          <cell r="C2547">
            <v>325</v>
          </cell>
          <cell r="D2547" t="str">
            <v>A</v>
          </cell>
        </row>
        <row r="2548">
          <cell r="A2548" t="str">
            <v>X6903A</v>
          </cell>
          <cell r="B2548" t="str">
            <v>NETRA TELCO 24" RACKMOUNT KIT</v>
          </cell>
          <cell r="C2548">
            <v>325</v>
          </cell>
          <cell r="D2548" t="str">
            <v>A</v>
          </cell>
        </row>
        <row r="2549">
          <cell r="A2549" t="str">
            <v>X6904A</v>
          </cell>
          <cell r="B2549" t="str">
            <v>NETRA TELCO 600MM RACKMNT KIT</v>
          </cell>
          <cell r="C2549">
            <v>325</v>
          </cell>
          <cell r="D2549" t="str">
            <v>A</v>
          </cell>
        </row>
        <row r="2550">
          <cell r="A2550" t="str">
            <v>X6905A</v>
          </cell>
          <cell r="B2550" t="str">
            <v>NETRA TELCO ALARMS SW, CD</v>
          </cell>
          <cell r="C2550">
            <v>225</v>
          </cell>
          <cell r="D2550" t="str">
            <v>H</v>
          </cell>
        </row>
        <row r="2551">
          <cell r="A2551" t="str">
            <v>X6907A</v>
          </cell>
          <cell r="B2551" t="str">
            <v>23"/24" rack kit for Netra st</v>
          </cell>
          <cell r="C2551">
            <v>350</v>
          </cell>
          <cell r="D2551" t="str">
            <v>A</v>
          </cell>
        </row>
        <row r="2552">
          <cell r="A2552" t="str">
            <v>X6909A</v>
          </cell>
          <cell r="B2552" t="str">
            <v>600MM RACK KIT FOR NETRA ST</v>
          </cell>
          <cell r="C2552">
            <v>350</v>
          </cell>
          <cell r="D2552" t="str">
            <v>A</v>
          </cell>
        </row>
        <row r="2553">
          <cell r="A2553" t="str">
            <v>X6911A</v>
          </cell>
          <cell r="B2553" t="str">
            <v>CD-ROM, 32X SPEED, MEDSVR GREY</v>
          </cell>
          <cell r="C2553">
            <v>350</v>
          </cell>
          <cell r="D2553" t="str">
            <v>H</v>
          </cell>
        </row>
        <row r="2554">
          <cell r="A2554" t="str">
            <v>X6912A</v>
          </cell>
          <cell r="B2554" t="str">
            <v>OPT INT TAPE 12GB 4MM DDS-3</v>
          </cell>
          <cell r="C2554">
            <v>1610</v>
          </cell>
          <cell r="D2554" t="str">
            <v>H</v>
          </cell>
        </row>
        <row r="2555">
          <cell r="A2555" t="str">
            <v>X6913A</v>
          </cell>
          <cell r="B2555" t="str">
            <v>NETRA T112X AIR-FILTERS-10PACK</v>
          </cell>
          <cell r="C2555">
            <v>266</v>
          </cell>
          <cell r="D2555" t="str">
            <v>A</v>
          </cell>
        </row>
        <row r="2556">
          <cell r="A2556" t="str">
            <v>X6914A</v>
          </cell>
          <cell r="B2556" t="str">
            <v>Rack Slide and Slide adaptor</v>
          </cell>
          <cell r="C2556">
            <v>329</v>
          </cell>
          <cell r="D2556" t="str">
            <v>A</v>
          </cell>
        </row>
        <row r="2557">
          <cell r="A2557" t="str">
            <v>X6917A</v>
          </cell>
          <cell r="B2557" t="str">
            <v>.5m SCSI cable/Netra st D130</v>
          </cell>
          <cell r="C2557">
            <v>188</v>
          </cell>
          <cell r="D2557" t="str">
            <v>A</v>
          </cell>
        </row>
        <row r="2558">
          <cell r="A2558" t="str">
            <v>X6918A</v>
          </cell>
          <cell r="B2558" t="str">
            <v>Front Bezel, Netra st D130</v>
          </cell>
          <cell r="C2558">
            <v>113</v>
          </cell>
          <cell r="D2558" t="str">
            <v>A</v>
          </cell>
        </row>
        <row r="2559">
          <cell r="A2559" t="str">
            <v>X6919A</v>
          </cell>
          <cell r="B2559" t="str">
            <v>Netra t1/st D130 19"rack mount</v>
          </cell>
          <cell r="C2559">
            <v>375</v>
          </cell>
          <cell r="D2559" t="str">
            <v>A</v>
          </cell>
        </row>
        <row r="2560">
          <cell r="A2560" t="str">
            <v>X6966A</v>
          </cell>
          <cell r="B2560" t="str">
            <v>Netra t 1 23" Rack-Mount kit</v>
          </cell>
          <cell r="C2560">
            <v>350</v>
          </cell>
          <cell r="D2560" t="str">
            <v>A</v>
          </cell>
        </row>
        <row r="2561">
          <cell r="A2561" t="str">
            <v>X6967A</v>
          </cell>
          <cell r="B2561" t="str">
            <v>Netra t1/st D130 24" Rack</v>
          </cell>
          <cell r="C2561">
            <v>350</v>
          </cell>
          <cell r="D2561" t="str">
            <v>A</v>
          </cell>
        </row>
        <row r="2562">
          <cell r="A2562" t="str">
            <v>X6968A</v>
          </cell>
          <cell r="B2562" t="str">
            <v>Netra t1/st D130 600mm Adaptor</v>
          </cell>
          <cell r="C2562">
            <v>350</v>
          </cell>
          <cell r="D2562" t="str">
            <v>A</v>
          </cell>
        </row>
        <row r="2563">
          <cell r="A2563" t="str">
            <v>X6971A</v>
          </cell>
          <cell r="B2563" t="str">
            <v>Netra t 1 Internal CDROM Kit</v>
          </cell>
          <cell r="C2563">
            <v>560</v>
          </cell>
          <cell r="D2563" t="str">
            <v>H</v>
          </cell>
        </row>
        <row r="2564">
          <cell r="A2564" t="str">
            <v>X6972A</v>
          </cell>
          <cell r="B2564" t="str">
            <v>Netra t 1 Alarms Software CD</v>
          </cell>
          <cell r="C2564">
            <v>70</v>
          </cell>
          <cell r="D2564" t="str">
            <v>A</v>
          </cell>
        </row>
        <row r="2565">
          <cell r="A2565" t="str">
            <v>X6973A</v>
          </cell>
          <cell r="B2565" t="str">
            <v>Netra t 1 Serial Port adapters</v>
          </cell>
          <cell r="C2565">
            <v>70</v>
          </cell>
          <cell r="D2565" t="str">
            <v>A</v>
          </cell>
        </row>
        <row r="2566">
          <cell r="A2566" t="str">
            <v>X6983A</v>
          </cell>
          <cell r="B2566" t="str">
            <v>64MB Mezzanine Memory board</v>
          </cell>
          <cell r="C2566">
            <v>700</v>
          </cell>
          <cell r="D2566" t="str">
            <v>H</v>
          </cell>
        </row>
        <row r="2567">
          <cell r="A2567" t="str">
            <v>X6985A</v>
          </cell>
          <cell r="B2567" t="str">
            <v>256MB Mezzanine Memory board</v>
          </cell>
          <cell r="C2567">
            <v>2520</v>
          </cell>
          <cell r="D2567" t="str">
            <v>H</v>
          </cell>
        </row>
        <row r="2568">
          <cell r="A2568" t="str">
            <v>X6986A</v>
          </cell>
          <cell r="B2568" t="str">
            <v>512MB Mezzanine Memory Card</v>
          </cell>
          <cell r="C2568">
            <v>4900</v>
          </cell>
          <cell r="D2568" t="str">
            <v>H</v>
          </cell>
        </row>
        <row r="2569">
          <cell r="A2569" t="str">
            <v>X6990A</v>
          </cell>
          <cell r="B2569" t="str">
            <v>USPARC III 750MHz/8MB</v>
          </cell>
          <cell r="C2569">
            <v>9793</v>
          </cell>
          <cell r="D2569" t="str">
            <v>H</v>
          </cell>
        </row>
        <row r="2570">
          <cell r="A2570" t="str">
            <v>X6991A</v>
          </cell>
          <cell r="B2570" t="str">
            <v>OPT 128MB SDRAM, Sun Blade 100</v>
          </cell>
          <cell r="C2570">
            <v>360</v>
          </cell>
          <cell r="D2570" t="str">
            <v>H</v>
          </cell>
        </row>
        <row r="2571">
          <cell r="A2571" t="str">
            <v>X6992A</v>
          </cell>
          <cell r="B2571" t="str">
            <v>OPT 256MB SDRAM, Sun Blade 100</v>
          </cell>
          <cell r="C2571">
            <v>792</v>
          </cell>
          <cell r="D2571" t="str">
            <v>H</v>
          </cell>
        </row>
        <row r="2572">
          <cell r="A2572" t="str">
            <v>X6993A</v>
          </cell>
          <cell r="B2572" t="str">
            <v>OPT 512MB SDRAM, Sun Blade 100</v>
          </cell>
          <cell r="C2572">
            <v>1912</v>
          </cell>
          <cell r="D2572" t="str">
            <v>H</v>
          </cell>
        </row>
        <row r="2573">
          <cell r="A2573" t="str">
            <v>X7003A</v>
          </cell>
          <cell r="B2573" t="str">
            <v>OPT MEMORY 128MB (2*64MB)</v>
          </cell>
          <cell r="C2573">
            <v>1200</v>
          </cell>
          <cell r="D2573" t="str">
            <v>H</v>
          </cell>
        </row>
        <row r="2574">
          <cell r="A2574" t="str">
            <v>X7004A</v>
          </cell>
          <cell r="B2574" t="str">
            <v>OPT MEMORY 256MB (2*128MB)</v>
          </cell>
          <cell r="C2574">
            <v>2560</v>
          </cell>
          <cell r="D2574" t="str">
            <v>H</v>
          </cell>
        </row>
        <row r="2575">
          <cell r="A2575" t="str">
            <v>X7005A</v>
          </cell>
          <cell r="B2575" t="str">
            <v>OPT MEMORY 512MB (2*256MB)</v>
          </cell>
          <cell r="C2575">
            <v>5120</v>
          </cell>
          <cell r="D2575" t="str">
            <v>H</v>
          </cell>
        </row>
        <row r="2576">
          <cell r="A2576" t="str">
            <v>X7020A</v>
          </cell>
          <cell r="B2576" t="str">
            <v>OPT A3500 MEMORY 64MB</v>
          </cell>
          <cell r="C2576">
            <v>2625</v>
          </cell>
          <cell r="D2576" t="str">
            <v>A</v>
          </cell>
        </row>
        <row r="2577">
          <cell r="A2577" t="str">
            <v>X7023A</v>
          </cell>
          <cell r="B2577" t="str">
            <v>OTP MEMORY 1GB (8*128MB)</v>
          </cell>
          <cell r="C2577">
            <v>18000</v>
          </cell>
          <cell r="D2577" t="str">
            <v>A</v>
          </cell>
        </row>
        <row r="2578">
          <cell r="A2578" t="str">
            <v>X7025A</v>
          </cell>
          <cell r="B2578" t="str">
            <v>E10000 MEM BOARD, UNPOPULATED</v>
          </cell>
          <cell r="C2578">
            <v>16000</v>
          </cell>
          <cell r="D2578" t="str">
            <v>A</v>
          </cell>
        </row>
        <row r="2579">
          <cell r="A2579" t="str">
            <v>X7026A</v>
          </cell>
          <cell r="B2579" t="str">
            <v>OPT MEMORY 2GB (8*256MB)</v>
          </cell>
          <cell r="C2579">
            <v>41000</v>
          </cell>
          <cell r="D2579" t="str">
            <v>A</v>
          </cell>
        </row>
        <row r="2580">
          <cell r="A2580" t="str">
            <v>X7036A</v>
          </cell>
          <cell r="B2580" t="str">
            <v>OPT 64MB DRAM, 50NS, U5/U10</v>
          </cell>
          <cell r="C2580">
            <v>315</v>
          </cell>
          <cell r="D2580" t="str">
            <v>H</v>
          </cell>
        </row>
        <row r="2581">
          <cell r="A2581" t="str">
            <v>X7037A</v>
          </cell>
          <cell r="B2581" t="str">
            <v>OPT 128MB DRAM, 50NS, U5/U10</v>
          </cell>
          <cell r="C2581">
            <v>595</v>
          </cell>
          <cell r="D2581" t="str">
            <v>H</v>
          </cell>
        </row>
        <row r="2582">
          <cell r="A2582" t="str">
            <v>X7038A</v>
          </cell>
          <cell r="B2582" t="str">
            <v>OPT 256MB DRAM, 50NS, U5/U10</v>
          </cell>
          <cell r="C2582">
            <v>1253</v>
          </cell>
          <cell r="D2582" t="str">
            <v>H</v>
          </cell>
        </row>
        <row r="2583">
          <cell r="A2583" t="str">
            <v>X7039A</v>
          </cell>
          <cell r="B2583" t="str">
            <v>OPT 512MB DRAM, 50NS, U5/U10</v>
          </cell>
          <cell r="C2583">
            <v>2513</v>
          </cell>
          <cell r="D2583" t="str">
            <v>H</v>
          </cell>
        </row>
        <row r="2584">
          <cell r="A2584" t="str">
            <v>X7040A</v>
          </cell>
          <cell r="B2584" t="str">
            <v>OPT A1000 MEMORY 64MB</v>
          </cell>
          <cell r="C2584">
            <v>1875</v>
          </cell>
          <cell r="D2584" t="str">
            <v>H</v>
          </cell>
        </row>
        <row r="2585">
          <cell r="A2585" t="str">
            <v>X7042A</v>
          </cell>
          <cell r="B2585" t="str">
            <v>Opt 128MB Memory for SunPCI II</v>
          </cell>
          <cell r="C2585">
            <v>490</v>
          </cell>
          <cell r="D2585" t="str">
            <v>H</v>
          </cell>
        </row>
        <row r="2586">
          <cell r="A2586" t="str">
            <v>X7043A</v>
          </cell>
          <cell r="B2586" t="str">
            <v>OPT MEMORY 128MB (2*64MB)</v>
          </cell>
          <cell r="C2586">
            <v>1050</v>
          </cell>
          <cell r="D2586" t="str">
            <v>H</v>
          </cell>
        </row>
        <row r="2587">
          <cell r="A2587" t="str">
            <v>X7044A</v>
          </cell>
          <cell r="B2587" t="str">
            <v>OPT 256MB Memory for SunPCI II</v>
          </cell>
          <cell r="C2587">
            <v>910</v>
          </cell>
          <cell r="D2587" t="str">
            <v>H</v>
          </cell>
        </row>
        <row r="2588">
          <cell r="A2588" t="str">
            <v>X7050A</v>
          </cell>
          <cell r="B2588" t="str">
            <v>OPT MEMORY 512MB (4*128MB)</v>
          </cell>
          <cell r="C2588">
            <v>3680</v>
          </cell>
          <cell r="D2588" t="str">
            <v>H</v>
          </cell>
        </row>
        <row r="2589">
          <cell r="A2589" t="str">
            <v>X7051A</v>
          </cell>
          <cell r="B2589" t="str">
            <v>OPT MEMORY 2GB (4*512MB)</v>
          </cell>
          <cell r="C2589">
            <v>26400</v>
          </cell>
          <cell r="D2589" t="str">
            <v>A</v>
          </cell>
        </row>
        <row r="2590">
          <cell r="A2590" t="str">
            <v>X7052A</v>
          </cell>
          <cell r="B2590" t="str">
            <v>OPT MEMORY 4GB (4*1GB)</v>
          </cell>
          <cell r="C2590">
            <v>90720</v>
          </cell>
          <cell r="D2590" t="str">
            <v>A</v>
          </cell>
        </row>
        <row r="2591">
          <cell r="A2591" t="str">
            <v>X7053A</v>
          </cell>
          <cell r="B2591" t="str">
            <v>OPT MEMORY 1GB (4*256MB)</v>
          </cell>
          <cell r="C2591">
            <v>7200</v>
          </cell>
          <cell r="D2591" t="str">
            <v>H</v>
          </cell>
        </row>
        <row r="2592">
          <cell r="A2592" t="str">
            <v>X7071A</v>
          </cell>
          <cell r="B2592" t="str">
            <v>NETRA T 1400-05 19" RACK KIT</v>
          </cell>
          <cell r="C2592">
            <v>350</v>
          </cell>
          <cell r="D2592" t="str">
            <v>A</v>
          </cell>
        </row>
        <row r="2593">
          <cell r="A2593" t="str">
            <v>X7072A</v>
          </cell>
          <cell r="B2593" t="str">
            <v>NETRA T 1400-05 23" RACK KIT</v>
          </cell>
          <cell r="C2593">
            <v>350</v>
          </cell>
          <cell r="D2593" t="str">
            <v>A</v>
          </cell>
        </row>
        <row r="2594">
          <cell r="A2594" t="str">
            <v>X7073A</v>
          </cell>
          <cell r="B2594" t="str">
            <v>NETRA T 1400-05 24" RACK KIT</v>
          </cell>
          <cell r="C2594">
            <v>350</v>
          </cell>
          <cell r="D2594" t="str">
            <v>A</v>
          </cell>
        </row>
        <row r="2595">
          <cell r="A2595" t="str">
            <v>X7074A</v>
          </cell>
          <cell r="B2595" t="str">
            <v>NETRA T 1400-05 600mm RACK KIT</v>
          </cell>
          <cell r="C2595">
            <v>350</v>
          </cell>
          <cell r="D2595" t="str">
            <v>A</v>
          </cell>
        </row>
        <row r="2596">
          <cell r="A2596" t="str">
            <v>X7075A</v>
          </cell>
          <cell r="B2596" t="str">
            <v>Netra t 140x Air Filter Pack</v>
          </cell>
          <cell r="C2596">
            <v>231</v>
          </cell>
          <cell r="D2596" t="str">
            <v>A</v>
          </cell>
        </row>
        <row r="2597">
          <cell r="A2597" t="str">
            <v>X7076A</v>
          </cell>
          <cell r="B2597" t="str">
            <v>Netra t 140x Plastic Facia Kit</v>
          </cell>
          <cell r="C2597">
            <v>259</v>
          </cell>
          <cell r="D2597" t="str">
            <v>A</v>
          </cell>
        </row>
        <row r="2598">
          <cell r="A2598" t="str">
            <v>X7077A</v>
          </cell>
          <cell r="B2598" t="str">
            <v>LOM Software for Netra Servers</v>
          </cell>
          <cell r="C2598">
            <v>280</v>
          </cell>
          <cell r="D2598" t="str">
            <v>A</v>
          </cell>
        </row>
        <row r="2599">
          <cell r="A2599" t="str">
            <v>X7085A</v>
          </cell>
          <cell r="B2599" t="str">
            <v>Netra T1 200 19"rack mount</v>
          </cell>
          <cell r="C2599">
            <v>273</v>
          </cell>
          <cell r="D2599" t="str">
            <v>H</v>
          </cell>
        </row>
        <row r="2600">
          <cell r="A2600" t="str">
            <v>X7088A</v>
          </cell>
          <cell r="B2600" t="str">
            <v>X-OPTION CD-ROM SLIMLINE(FJ2)</v>
          </cell>
          <cell r="C2600">
            <v>560</v>
          </cell>
          <cell r="D2600" t="str">
            <v>H</v>
          </cell>
        </row>
        <row r="2601">
          <cell r="A2601" t="str">
            <v>X7090A</v>
          </cell>
          <cell r="B2601" t="str">
            <v>XOPT 128MB DIMM (BUFF)NETRA X1</v>
          </cell>
          <cell r="C2601">
            <v>350</v>
          </cell>
          <cell r="D2601" t="str">
            <v>H</v>
          </cell>
        </row>
        <row r="2602">
          <cell r="A2602" t="str">
            <v>X7091A</v>
          </cell>
          <cell r="B2602" t="str">
            <v>XOPT 256MB DIMM T1 AC200/DC200</v>
          </cell>
          <cell r="C2602">
            <v>833</v>
          </cell>
          <cell r="D2602" t="str">
            <v>H</v>
          </cell>
        </row>
        <row r="2603">
          <cell r="A2603" t="str">
            <v>X7092A</v>
          </cell>
          <cell r="B2603" t="str">
            <v>XOPT 512MB DIMM T1 AC200/DC200</v>
          </cell>
          <cell r="C2603">
            <v>1813</v>
          </cell>
          <cell r="D2603" t="str">
            <v>H</v>
          </cell>
        </row>
        <row r="2604">
          <cell r="A2604" t="str">
            <v>X7095A</v>
          </cell>
          <cell r="B2604" t="str">
            <v>XOPT 20GB IDE DRIVE (FJ-LITE)</v>
          </cell>
          <cell r="C2604">
            <v>210</v>
          </cell>
          <cell r="D2604" t="str">
            <v>H</v>
          </cell>
        </row>
        <row r="2605">
          <cell r="A2605" t="str">
            <v>X7124A-K</v>
          </cell>
          <cell r="B2605" t="str">
            <v>24" WIDE SCREEN - KOREAN VER.</v>
          </cell>
          <cell r="C2605">
            <v>3400</v>
          </cell>
          <cell r="D2605" t="str">
            <v>D</v>
          </cell>
        </row>
        <row r="2606">
          <cell r="A2606" t="str">
            <v>X7127A</v>
          </cell>
          <cell r="B2606" t="str">
            <v>18.1" TFT LCD COLOR MONITOR</v>
          </cell>
          <cell r="C2606">
            <v>3500</v>
          </cell>
          <cell r="D2606" t="str">
            <v>D</v>
          </cell>
        </row>
        <row r="2607">
          <cell r="A2607" t="str">
            <v>X7136A</v>
          </cell>
          <cell r="B2607" t="str">
            <v>21" FD AG COLOR MONITOR</v>
          </cell>
          <cell r="C2607">
            <v>1670</v>
          </cell>
          <cell r="D2607" t="str">
            <v>D</v>
          </cell>
        </row>
        <row r="2608">
          <cell r="A2608" t="str">
            <v>X7143A</v>
          </cell>
          <cell r="B2608" t="str">
            <v>17" ENTRY COLOR MONITOR</v>
          </cell>
          <cell r="C2608">
            <v>580</v>
          </cell>
          <cell r="D2608" t="str">
            <v>D</v>
          </cell>
        </row>
        <row r="2609">
          <cell r="A2609" t="str">
            <v>X901A</v>
          </cell>
          <cell r="B2609" t="str">
            <v>OPT CABLE SCSI 0.8M 68PIN</v>
          </cell>
          <cell r="C2609">
            <v>163</v>
          </cell>
          <cell r="D2609" t="str">
            <v>D</v>
          </cell>
        </row>
        <row r="2610">
          <cell r="A2610" t="str">
            <v>X902A</v>
          </cell>
          <cell r="B2610" t="str">
            <v>OPT CABLE SCSI 2M 68PIN</v>
          </cell>
          <cell r="C2610">
            <v>163</v>
          </cell>
          <cell r="D2610" t="str">
            <v>D</v>
          </cell>
        </row>
        <row r="2611">
          <cell r="A2611" t="str">
            <v>X903A</v>
          </cell>
          <cell r="B2611" t="str">
            <v>OPT CABLE SCSI 1.2M 50/68PIN</v>
          </cell>
          <cell r="C2611">
            <v>163</v>
          </cell>
          <cell r="D2611" t="str">
            <v>D</v>
          </cell>
        </row>
        <row r="2612">
          <cell r="A2612" t="str">
            <v>X904A</v>
          </cell>
          <cell r="B2612" t="str">
            <v>OPT CABLE SCSI 2M 50/68PIN</v>
          </cell>
          <cell r="C2612">
            <v>163</v>
          </cell>
          <cell r="D2612" t="str">
            <v>D</v>
          </cell>
        </row>
        <row r="2613">
          <cell r="A2613" t="str">
            <v>X939A</v>
          </cell>
          <cell r="B2613" t="str">
            <v>Opt Int SCSI cable, U80</v>
          </cell>
          <cell r="C2613">
            <v>20</v>
          </cell>
          <cell r="D2613" t="str">
            <v>H</v>
          </cell>
        </row>
        <row r="2614">
          <cell r="A2614" t="str">
            <v>X947A</v>
          </cell>
          <cell r="B2614" t="str">
            <v>4.0m SCSI right cable/Netra st</v>
          </cell>
          <cell r="C2614">
            <v>188</v>
          </cell>
          <cell r="D2614" t="str">
            <v>A</v>
          </cell>
        </row>
        <row r="2615">
          <cell r="A2615" t="str">
            <v>X948A</v>
          </cell>
          <cell r="B2615" t="str">
            <v>19" rack brackets/Netra st A/D</v>
          </cell>
          <cell r="C2615">
            <v>225</v>
          </cell>
          <cell r="D2615" t="str">
            <v>A</v>
          </cell>
        </row>
        <row r="2616">
          <cell r="A2616" t="str">
            <v>X952A</v>
          </cell>
          <cell r="B2616" t="str">
            <v>ENTERPRISE 4000 CASTER BASE</v>
          </cell>
          <cell r="C2616">
            <v>1190</v>
          </cell>
          <cell r="D2616" t="str">
            <v>A</v>
          </cell>
        </row>
        <row r="2617">
          <cell r="A2617" t="str">
            <v>X953A</v>
          </cell>
          <cell r="B2617" t="str">
            <v>ENTERPRISE 4000 LOCK MODULE</v>
          </cell>
          <cell r="C2617">
            <v>175</v>
          </cell>
          <cell r="D2617" t="str">
            <v>A</v>
          </cell>
        </row>
        <row r="2618">
          <cell r="A2618" t="str">
            <v>X954A</v>
          </cell>
          <cell r="B2618" t="str">
            <v>OPT INT PS/300W FOR EX000</v>
          </cell>
          <cell r="C2618">
            <v>2520</v>
          </cell>
          <cell r="D2618" t="str">
            <v>A</v>
          </cell>
        </row>
        <row r="2619">
          <cell r="A2619" t="str">
            <v>X958A</v>
          </cell>
          <cell r="B2619" t="str">
            <v>OPT 2ND PERIPHERAL PS/184W</v>
          </cell>
          <cell r="C2619">
            <v>2100</v>
          </cell>
          <cell r="D2619" t="str">
            <v>A</v>
          </cell>
        </row>
        <row r="2620">
          <cell r="A2620" t="str">
            <v>X959A</v>
          </cell>
          <cell r="B2620" t="str">
            <v>2.0m SCSI right cable/Netra st</v>
          </cell>
          <cell r="C2620">
            <v>188</v>
          </cell>
          <cell r="D2620" t="str">
            <v>A</v>
          </cell>
        </row>
        <row r="2621">
          <cell r="A2621" t="str">
            <v>X9601A</v>
          </cell>
          <cell r="B2621" t="str">
            <v>ENTRSE EXP. CAB. AIR BAFFLE</v>
          </cell>
          <cell r="C2621">
            <v>70</v>
          </cell>
          <cell r="D2621" t="str">
            <v>A</v>
          </cell>
        </row>
        <row r="2622">
          <cell r="A2622" t="str">
            <v>X9602A</v>
          </cell>
          <cell r="B2622" t="str">
            <v>Ex000 Cabinet Floor Brackets</v>
          </cell>
          <cell r="C2622">
            <v>560</v>
          </cell>
          <cell r="D2622" t="str">
            <v>A</v>
          </cell>
        </row>
        <row r="2623">
          <cell r="A2623" t="str">
            <v>X9604A</v>
          </cell>
          <cell r="B2623" t="str">
            <v>SERVER CASTERS OPTION</v>
          </cell>
          <cell r="C2623">
            <v>128</v>
          </cell>
          <cell r="D2623" t="str">
            <v>H</v>
          </cell>
        </row>
        <row r="2624">
          <cell r="A2624" t="str">
            <v>X9606A</v>
          </cell>
          <cell r="B2624" t="str">
            <v>A1000/D1000 TOWER STAND</v>
          </cell>
          <cell r="C2624">
            <v>90</v>
          </cell>
          <cell r="D2624" t="str">
            <v>H</v>
          </cell>
        </row>
        <row r="2625">
          <cell r="A2625" t="str">
            <v>X9620A</v>
          </cell>
          <cell r="B2625" t="str">
            <v>OPT 2ND POWER SEQUENCER</v>
          </cell>
          <cell r="C2625">
            <v>1650</v>
          </cell>
          <cell r="D2625" t="str">
            <v>A</v>
          </cell>
        </row>
        <row r="2626">
          <cell r="A2626" t="str">
            <v>X9621A</v>
          </cell>
          <cell r="B2626" t="str">
            <v>RACK-MOUNT RAILS E4X00</v>
          </cell>
          <cell r="C2626">
            <v>675</v>
          </cell>
          <cell r="D2626" t="str">
            <v>A</v>
          </cell>
        </row>
        <row r="2627">
          <cell r="A2627" t="str">
            <v>X9622A</v>
          </cell>
          <cell r="B2627" t="str">
            <v>9" AIR BAFFLE FOR ENT CABINET</v>
          </cell>
          <cell r="C2627">
            <v>75</v>
          </cell>
          <cell r="D2627" t="str">
            <v>A</v>
          </cell>
        </row>
        <row r="2628">
          <cell r="A2628" t="str">
            <v>X9623A</v>
          </cell>
          <cell r="B2628" t="str">
            <v>A5000 DOOR FOR E5500/E6500</v>
          </cell>
          <cell r="C2628">
            <v>525</v>
          </cell>
          <cell r="D2628" t="str">
            <v>A</v>
          </cell>
        </row>
        <row r="2629">
          <cell r="A2629" t="str">
            <v>X9624A</v>
          </cell>
          <cell r="B2629" t="str">
            <v>A5000 DOOR 68" EXP CABINET</v>
          </cell>
          <cell r="C2629">
            <v>525</v>
          </cell>
          <cell r="D2629" t="str">
            <v>A</v>
          </cell>
        </row>
        <row r="2630">
          <cell r="A2630" t="str">
            <v>X9625A</v>
          </cell>
          <cell r="B2630" t="str">
            <v>6" AIR BAFFLE FOR ENT CABINET</v>
          </cell>
          <cell r="C2630">
            <v>65</v>
          </cell>
          <cell r="D2630" t="str">
            <v>A</v>
          </cell>
        </row>
        <row r="2631">
          <cell r="A2631" t="str">
            <v>X9626A</v>
          </cell>
          <cell r="B2631" t="str">
            <v>2ND SEQ. MOUNTING FOR E55/6500</v>
          </cell>
          <cell r="C2631">
            <v>195</v>
          </cell>
          <cell r="D2631" t="str">
            <v>A</v>
          </cell>
        </row>
        <row r="2632">
          <cell r="A2632" t="str">
            <v>X9629A</v>
          </cell>
          <cell r="B2632" t="str">
            <v>1 RU AIR BAFFLE FOR T3 ARRAY</v>
          </cell>
          <cell r="C2632">
            <v>100</v>
          </cell>
          <cell r="D2632" t="str">
            <v>A</v>
          </cell>
        </row>
        <row r="2633">
          <cell r="A2633" t="str">
            <v>X9630A</v>
          </cell>
          <cell r="B2633" t="str">
            <v>2-INCH AIR BAFFLE FOR RR 4500</v>
          </cell>
          <cell r="C2633">
            <v>65</v>
          </cell>
          <cell r="D2633" t="str">
            <v>A</v>
          </cell>
        </row>
        <row r="2634">
          <cell r="A2634" t="str">
            <v>X9640A</v>
          </cell>
          <cell r="B2634" t="str">
            <v>OPT FLEXIPACK STORAGE TRAY SYS</v>
          </cell>
          <cell r="C2634">
            <v>520</v>
          </cell>
          <cell r="D2634" t="str">
            <v>A</v>
          </cell>
        </row>
        <row r="2635">
          <cell r="A2635" t="str">
            <v>X9645A</v>
          </cell>
          <cell r="B2635" t="str">
            <v>UNIPACK TRAY, WITH POWER CORDS</v>
          </cell>
          <cell r="C2635">
            <v>1400</v>
          </cell>
          <cell r="D2635" t="str">
            <v>A</v>
          </cell>
        </row>
        <row r="2636">
          <cell r="A2636" t="str">
            <v>X9653A</v>
          </cell>
          <cell r="B2636" t="str">
            <v>A1000/D1000 RACKMOUNT KIT</v>
          </cell>
          <cell r="C2636">
            <v>358</v>
          </cell>
          <cell r="D2636" t="str">
            <v>H</v>
          </cell>
        </row>
        <row r="2637">
          <cell r="A2637" t="str">
            <v>X9654A</v>
          </cell>
          <cell r="B2637" t="str">
            <v>A5000 SYS CAB MOUNT KIT</v>
          </cell>
          <cell r="C2637">
            <v>350</v>
          </cell>
          <cell r="D2637" t="str">
            <v>A</v>
          </cell>
        </row>
        <row r="2638">
          <cell r="A2638" t="str">
            <v>X9655A</v>
          </cell>
          <cell r="B2638" t="str">
            <v>A5000 EXP CAB MOUNT KIT</v>
          </cell>
          <cell r="C2638">
            <v>350</v>
          </cell>
          <cell r="D2638" t="str">
            <v>A</v>
          </cell>
        </row>
        <row r="2639">
          <cell r="A2639" t="str">
            <v>X9659A</v>
          </cell>
          <cell r="B2639" t="str">
            <v>E4X00 Rail Kit for 72" Rack</v>
          </cell>
          <cell r="C2639">
            <v>585</v>
          </cell>
          <cell r="D2639" t="str">
            <v>A</v>
          </cell>
        </row>
        <row r="2640">
          <cell r="A2640" t="str">
            <v>X9660A</v>
          </cell>
          <cell r="B2640" t="str">
            <v>1RU Air Baffle for 72" Rack</v>
          </cell>
          <cell r="C2640">
            <v>130</v>
          </cell>
          <cell r="D2640" t="str">
            <v>A</v>
          </cell>
        </row>
        <row r="2641">
          <cell r="A2641" t="str">
            <v>X9663A</v>
          </cell>
          <cell r="B2641" t="str">
            <v>T3ES 7U 72", RETMA, E10K</v>
          </cell>
          <cell r="C2641">
            <v>700</v>
          </cell>
          <cell r="D2641" t="str">
            <v>A</v>
          </cell>
        </row>
        <row r="2642">
          <cell r="A2642" t="str">
            <v>X9664A</v>
          </cell>
          <cell r="B2642" t="str">
            <v>T3ES 7U Rails E5500, E6500</v>
          </cell>
          <cell r="C2642">
            <v>700</v>
          </cell>
          <cell r="D2642" t="str">
            <v>A</v>
          </cell>
        </row>
        <row r="2643">
          <cell r="A2643" t="str">
            <v>X9667A</v>
          </cell>
          <cell r="B2643" t="str">
            <v>T3ES 7U Rail,3X00-1XK,72",RETMA</v>
          </cell>
          <cell r="C2643">
            <v>700</v>
          </cell>
          <cell r="D2643" t="str">
            <v>A</v>
          </cell>
        </row>
        <row r="2644">
          <cell r="A2644" t="str">
            <v>X9671A</v>
          </cell>
          <cell r="B2644" t="str">
            <v>E10000 FAN TRAY</v>
          </cell>
          <cell r="C2644">
            <v>2600</v>
          </cell>
          <cell r="D2644" t="str">
            <v>A</v>
          </cell>
        </row>
        <row r="2645">
          <cell r="A2645" t="str">
            <v>X9673A</v>
          </cell>
          <cell r="B2645" t="str">
            <v>T3ES 4U 72", RETMA, E10K</v>
          </cell>
          <cell r="C2645">
            <v>500</v>
          </cell>
          <cell r="D2645" t="str">
            <v>A</v>
          </cell>
        </row>
        <row r="2646">
          <cell r="A2646" t="str">
            <v>X9674A</v>
          </cell>
          <cell r="B2646" t="str">
            <v>T3ES 4U Rails E5500, E6500</v>
          </cell>
          <cell r="C2646">
            <v>500</v>
          </cell>
          <cell r="D2646" t="str">
            <v>A</v>
          </cell>
        </row>
        <row r="2647">
          <cell r="A2647" t="str">
            <v>X9676A</v>
          </cell>
          <cell r="B2647" t="str">
            <v>T3 Mounting Tray Kit</v>
          </cell>
          <cell r="C2647">
            <v>100</v>
          </cell>
          <cell r="D2647" t="str">
            <v>A</v>
          </cell>
        </row>
        <row r="2648">
          <cell r="A2648" t="str">
            <v>X9677A</v>
          </cell>
          <cell r="B2648" t="str">
            <v>T3WG 4U Rail,3X00-1XK,72",RETMA</v>
          </cell>
          <cell r="C2648">
            <v>500</v>
          </cell>
          <cell r="D2648" t="str">
            <v>A</v>
          </cell>
        </row>
        <row r="2649">
          <cell r="A2649" t="str">
            <v>X9681A</v>
          </cell>
          <cell r="B2649" t="str">
            <v>E10000 POWER CONTROL</v>
          </cell>
          <cell r="C2649">
            <v>1600</v>
          </cell>
          <cell r="D2649" t="str">
            <v>A</v>
          </cell>
        </row>
        <row r="2650">
          <cell r="A2650" t="str">
            <v>X9682A</v>
          </cell>
          <cell r="B2650" t="str">
            <v>OPT POWER SUPPLY FOR E450</v>
          </cell>
          <cell r="C2650">
            <v>1532</v>
          </cell>
          <cell r="D2650" t="str">
            <v>H</v>
          </cell>
        </row>
        <row r="2651">
          <cell r="A2651" t="str">
            <v>X9683A</v>
          </cell>
          <cell r="B2651" t="str">
            <v>POWER SUPPLY OPTION FOR E250</v>
          </cell>
          <cell r="C2651">
            <v>904</v>
          </cell>
          <cell r="D2651" t="str">
            <v>H</v>
          </cell>
        </row>
        <row r="2652">
          <cell r="A2652" t="str">
            <v>X9684A</v>
          </cell>
          <cell r="B2652" t="str">
            <v>POWER SUPPLY OPT - E420R/E220R</v>
          </cell>
          <cell r="C2652">
            <v>973</v>
          </cell>
          <cell r="D2652" t="str">
            <v>H</v>
          </cell>
        </row>
        <row r="2653">
          <cell r="A2653" t="str">
            <v>X9687A</v>
          </cell>
          <cell r="B2653" t="str">
            <v>A5000 CHASSIS POWER SUPPLY</v>
          </cell>
          <cell r="C2653">
            <v>1400</v>
          </cell>
          <cell r="D2653" t="str">
            <v>A</v>
          </cell>
        </row>
        <row r="2654">
          <cell r="A2654" t="str">
            <v>X9689A</v>
          </cell>
          <cell r="B2654" t="str">
            <v>OPT 2ND PERIPHERAL PS/195W</v>
          </cell>
          <cell r="C2654">
            <v>2250</v>
          </cell>
          <cell r="D2654" t="str">
            <v>A</v>
          </cell>
        </row>
        <row r="2655">
          <cell r="A2655" t="str">
            <v>X968A</v>
          </cell>
          <cell r="B2655" t="str">
            <v>ENTERPRISE 3000 FLR BRACKET</v>
          </cell>
          <cell r="C2655">
            <v>140</v>
          </cell>
          <cell r="D2655" t="str">
            <v>A</v>
          </cell>
        </row>
        <row r="2656">
          <cell r="A2656" t="str">
            <v>X9690A</v>
          </cell>
          <cell r="B2656" t="str">
            <v>E450 RACKMOUNTING KIT</v>
          </cell>
          <cell r="C2656">
            <v>1019</v>
          </cell>
          <cell r="D2656" t="str">
            <v>H</v>
          </cell>
        </row>
        <row r="2657">
          <cell r="A2657" t="str">
            <v>X9691A</v>
          </cell>
          <cell r="B2657" t="str">
            <v>E250 TOWER TO RACK CONVRSN KIT</v>
          </cell>
          <cell r="C2657">
            <v>774</v>
          </cell>
          <cell r="D2657" t="str">
            <v>H</v>
          </cell>
        </row>
        <row r="2658">
          <cell r="A2658" t="str">
            <v>X9696A</v>
          </cell>
          <cell r="B2658" t="str">
            <v>E250 RACK TO TOWER CONVRSN KIT</v>
          </cell>
          <cell r="C2658">
            <v>514</v>
          </cell>
          <cell r="D2658" t="str">
            <v>H</v>
          </cell>
        </row>
        <row r="2659">
          <cell r="A2659" t="str">
            <v>X9699A</v>
          </cell>
          <cell r="B2659" t="str">
            <v>Opt pwr suppl Sun Fire 280R</v>
          </cell>
          <cell r="C2659">
            <v>973</v>
          </cell>
          <cell r="D2659" t="str">
            <v>H</v>
          </cell>
        </row>
        <row r="2660">
          <cell r="A2660" t="str">
            <v>X9715A</v>
          </cell>
          <cell r="B2660" t="str">
            <v>5 Meter Optic Cable</v>
          </cell>
          <cell r="C2660">
            <v>320</v>
          </cell>
          <cell r="D2660" t="str">
            <v>D</v>
          </cell>
        </row>
        <row r="2661">
          <cell r="A2661" t="str">
            <v>X973A</v>
          </cell>
          <cell r="B2661" t="str">
            <v>2 METER FIBRE CHANNEL CABLE</v>
          </cell>
          <cell r="C2661">
            <v>195</v>
          </cell>
          <cell r="D2661" t="str">
            <v>D</v>
          </cell>
        </row>
        <row r="2662">
          <cell r="A2662" t="str">
            <v>X978A</v>
          </cell>
          <cell r="B2662" t="str">
            <v>15 METER FIBRE CHANNEL CABLE</v>
          </cell>
          <cell r="C2662">
            <v>228</v>
          </cell>
          <cell r="D2662" t="str">
            <v>D</v>
          </cell>
        </row>
        <row r="2663">
          <cell r="A2663" t="str">
            <v>X979A</v>
          </cell>
          <cell r="B2663" t="str">
            <v>OPT CABLE DSCSI 12M</v>
          </cell>
          <cell r="C2663">
            <v>345</v>
          </cell>
          <cell r="D2663" t="str">
            <v>D</v>
          </cell>
        </row>
        <row r="2664">
          <cell r="A2664" t="str">
            <v>X9818A</v>
          </cell>
          <cell r="B2664" t="str">
            <v>OPT DOOR ASSEMBLY 72" CABINET</v>
          </cell>
          <cell r="C2664">
            <v>910</v>
          </cell>
          <cell r="D2664" t="str">
            <v>A</v>
          </cell>
        </row>
        <row r="2665">
          <cell r="A2665" t="str">
            <v>X9819A</v>
          </cell>
          <cell r="B2665" t="str">
            <v>OPT FAN ASSEMBLY 72" CABINET</v>
          </cell>
          <cell r="C2665">
            <v>1820</v>
          </cell>
          <cell r="D2665" t="str">
            <v>A</v>
          </cell>
        </row>
        <row r="2666">
          <cell r="A2666" t="str">
            <v>X985A</v>
          </cell>
          <cell r="B2666" t="str">
            <v>OPT CABLE SERIAL PORT SPLITTER</v>
          </cell>
          <cell r="C2666">
            <v>65</v>
          </cell>
          <cell r="D2666" t="str">
            <v>D</v>
          </cell>
        </row>
        <row r="2667">
          <cell r="A2667" t="str">
            <v>X991A</v>
          </cell>
          <cell r="B2667" t="str">
            <v>0.16m R/A SCSI cable/Netra st</v>
          </cell>
          <cell r="C2667">
            <v>175</v>
          </cell>
          <cell r="D2667" t="str">
            <v>A</v>
          </cell>
        </row>
        <row r="2668">
          <cell r="A2668" t="str">
            <v>X992A</v>
          </cell>
          <cell r="B2668" t="str">
            <v>2.0m SCSI left cable/Netra st</v>
          </cell>
          <cell r="C2668">
            <v>175</v>
          </cell>
          <cell r="D2668" t="str">
            <v>A</v>
          </cell>
        </row>
        <row r="2669">
          <cell r="A2669" t="str">
            <v>X993A</v>
          </cell>
          <cell r="B2669" t="str">
            <v>4.0m SCSI left cable/Netra st</v>
          </cell>
          <cell r="C2669">
            <v>175</v>
          </cell>
          <cell r="D2669" t="str">
            <v>A</v>
          </cell>
        </row>
        <row r="2670">
          <cell r="A2670" t="str">
            <v>X994A</v>
          </cell>
          <cell r="B2670" t="str">
            <v>EMI shield/air filter/Netra st</v>
          </cell>
          <cell r="C2670">
            <v>139</v>
          </cell>
          <cell r="D2670" t="str">
            <v>A</v>
          </cell>
        </row>
        <row r="2671">
          <cell r="A2671" t="str">
            <v>X995A</v>
          </cell>
          <cell r="B2671" t="str">
            <v>DC plug conn./10-pack/Netra st</v>
          </cell>
          <cell r="C2671">
            <v>42</v>
          </cell>
          <cell r="D2671" t="str">
            <v>A</v>
          </cell>
        </row>
        <row r="2672">
          <cell r="A2672" t="str">
            <v>XRK-F3800</v>
          </cell>
          <cell r="B2672" t="str">
            <v>Red. Kit for Sun Fire 3800</v>
          </cell>
          <cell r="C2672">
            <v>22500</v>
          </cell>
          <cell r="D2672" t="str">
            <v>A</v>
          </cell>
        </row>
        <row r="2673">
          <cell r="A2673" t="str">
            <v>XRK-F4800</v>
          </cell>
          <cell r="B2673" t="str">
            <v>Red. Kit for Sun Fire 4800</v>
          </cell>
          <cell r="C2673">
            <v>23750</v>
          </cell>
          <cell r="D2673" t="str">
            <v>A</v>
          </cell>
        </row>
        <row r="2674">
          <cell r="A2674" t="str">
            <v>XRK-F4810</v>
          </cell>
          <cell r="B2674" t="str">
            <v>Red. Kit for Sun Fire 4810</v>
          </cell>
          <cell r="C2674">
            <v>23750</v>
          </cell>
          <cell r="D2674" t="str">
            <v>A</v>
          </cell>
        </row>
        <row r="2675">
          <cell r="A2675" t="str">
            <v>XT3AES-RH-22-1321</v>
          </cell>
          <cell r="B2675" t="str">
            <v>T3ES 72" Rck, 2Hub 2x9x73G</v>
          </cell>
          <cell r="C2675">
            <v>266180</v>
          </cell>
          <cell r="D2675" t="str">
            <v>A</v>
          </cell>
        </row>
        <row r="2676">
          <cell r="A2676" t="str">
            <v>XT3AES-RH-22-328</v>
          </cell>
          <cell r="B2676" t="str">
            <v>T3ES Dual Rck, 2Hub 2x9x18G</v>
          </cell>
          <cell r="C2676">
            <v>178700</v>
          </cell>
          <cell r="D2676" t="str">
            <v>A</v>
          </cell>
        </row>
        <row r="2677">
          <cell r="A2677" t="str">
            <v>XT3AES-RH-22-655</v>
          </cell>
          <cell r="B2677" t="str">
            <v>T3ES Dual Rck, 2Hub 2x9x36G</v>
          </cell>
          <cell r="C2677">
            <v>204620</v>
          </cell>
          <cell r="D2677" t="str">
            <v>A</v>
          </cell>
        </row>
        <row r="2678">
          <cell r="A2678" t="str">
            <v>XT3AES-RH-44-1310</v>
          </cell>
          <cell r="B2678" t="str">
            <v>T3ES 72" Rck, 2Hub 4x9x36G</v>
          </cell>
          <cell r="C2678">
            <v>351500</v>
          </cell>
          <cell r="D2678" t="str">
            <v>A</v>
          </cell>
        </row>
        <row r="2679">
          <cell r="A2679" t="str">
            <v>XT3AES-RH-44-2642</v>
          </cell>
          <cell r="B2679" t="str">
            <v>T3ES 72" Rck, 2Hub 4x9x73G</v>
          </cell>
          <cell r="C2679">
            <v>493100</v>
          </cell>
          <cell r="D2679" t="str">
            <v>A</v>
          </cell>
        </row>
        <row r="2680">
          <cell r="A2680" t="str">
            <v>XT3AES-RH-44-655</v>
          </cell>
          <cell r="B2680" t="str">
            <v>T3ES 72" Rck, 2Hub 4x9x18G</v>
          </cell>
          <cell r="C2680">
            <v>318140</v>
          </cell>
          <cell r="D2680" t="str">
            <v>A</v>
          </cell>
        </row>
        <row r="2681">
          <cell r="A2681" t="str">
            <v>XT3AES-RH-88-1310</v>
          </cell>
          <cell r="B2681" t="str">
            <v>T3ES 72" Rck, 2Hub 8x9x18G</v>
          </cell>
          <cell r="C2681">
            <v>597050</v>
          </cell>
          <cell r="D2681" t="str">
            <v>A</v>
          </cell>
        </row>
        <row r="2682">
          <cell r="A2682" t="str">
            <v>XT3AES-RH-88-2620</v>
          </cell>
          <cell r="B2682" t="str">
            <v>T3ES 72" Rck, 2Hub 8x9x36G</v>
          </cell>
          <cell r="C2682">
            <v>630660</v>
          </cell>
          <cell r="D2682" t="str">
            <v>A</v>
          </cell>
        </row>
        <row r="2683">
          <cell r="A2683" t="str">
            <v>XT3AES-RH-88-5284</v>
          </cell>
          <cell r="B2683" t="str">
            <v>T3ES 72" Rck, 2Hub 8x9x73G</v>
          </cell>
          <cell r="C2683">
            <v>946960</v>
          </cell>
          <cell r="D2683" t="str">
            <v>A</v>
          </cell>
        </row>
        <row r="2684">
          <cell r="A2684" t="str">
            <v>XT3AES-RK-22-1321</v>
          </cell>
          <cell r="B2684" t="str">
            <v>T3ES 72" Rck 2x9x73G</v>
          </cell>
          <cell r="C2684">
            <v>247720</v>
          </cell>
          <cell r="D2684" t="str">
            <v>A</v>
          </cell>
        </row>
        <row r="2685">
          <cell r="A2685" t="str">
            <v>XT3AES-RK-22-328</v>
          </cell>
          <cell r="B2685" t="str">
            <v>T3ES Dual Rck 2x9x18G</v>
          </cell>
          <cell r="C2685">
            <v>160240</v>
          </cell>
          <cell r="D2685" t="str">
            <v>A</v>
          </cell>
        </row>
        <row r="2686">
          <cell r="A2686" t="str">
            <v>XT3AES-RK-22-655</v>
          </cell>
          <cell r="B2686" t="str">
            <v>T3ES Dual Rck 2x9x36G</v>
          </cell>
          <cell r="C2686">
            <v>176860</v>
          </cell>
          <cell r="D2686" t="str">
            <v>A</v>
          </cell>
        </row>
        <row r="2687">
          <cell r="A2687" t="str">
            <v>XT3AES-RK-44-1310</v>
          </cell>
          <cell r="B2687" t="str">
            <v>T3ES 72" Quad Rck 4x9x36G</v>
          </cell>
          <cell r="C2687">
            <v>334560</v>
          </cell>
          <cell r="D2687" t="str">
            <v>A</v>
          </cell>
        </row>
        <row r="2688">
          <cell r="A2688" t="str">
            <v>XT3AES-RK-44-2642</v>
          </cell>
          <cell r="B2688" t="str">
            <v>T3ES 72" Rck 4x9x73G</v>
          </cell>
          <cell r="C2688">
            <v>475280</v>
          </cell>
          <cell r="D2688" t="str">
            <v>A</v>
          </cell>
        </row>
        <row r="2689">
          <cell r="A2689" t="str">
            <v>XT3AES-RK-44-655</v>
          </cell>
          <cell r="B2689" t="str">
            <v>T3ES 72" Quad Rck 4x9x18G</v>
          </cell>
          <cell r="C2689">
            <v>300320</v>
          </cell>
          <cell r="D2689" t="str">
            <v>A</v>
          </cell>
        </row>
        <row r="2690">
          <cell r="A2690" t="str">
            <v>XT3AES-RK-88-1310</v>
          </cell>
          <cell r="B2690" t="str">
            <v>T3ES 72" Rck 8x9x18G</v>
          </cell>
          <cell r="C2690">
            <v>580500</v>
          </cell>
          <cell r="D2690" t="str">
            <v>A</v>
          </cell>
        </row>
        <row r="2691">
          <cell r="A2691" t="str">
            <v>XT3AES-RK-88-2620</v>
          </cell>
          <cell r="B2691" t="str">
            <v>T3ES 72" Rck 8x9x36G</v>
          </cell>
          <cell r="C2691">
            <v>615760</v>
          </cell>
          <cell r="D2691" t="str">
            <v>A</v>
          </cell>
        </row>
        <row r="2692">
          <cell r="A2692" t="str">
            <v>XT3AES-RK-88-5284</v>
          </cell>
          <cell r="B2692" t="str">
            <v>T3ES 72" Rck 8x9x73G</v>
          </cell>
          <cell r="C2692">
            <v>930400</v>
          </cell>
          <cell r="D2692" t="str">
            <v>A</v>
          </cell>
        </row>
        <row r="2693">
          <cell r="A2693" t="str">
            <v>XT3AES-RR-22-1321</v>
          </cell>
          <cell r="B2693" t="str">
            <v>T3ES RR 2x9x73G</v>
          </cell>
          <cell r="C2693">
            <v>229660</v>
          </cell>
          <cell r="D2693" t="str">
            <v>A</v>
          </cell>
        </row>
        <row r="2694">
          <cell r="A2694" t="str">
            <v>XT3AES-RR-22-327</v>
          </cell>
          <cell r="B2694" t="str">
            <v>T3ES RR 2x9x18G</v>
          </cell>
          <cell r="C2694">
            <v>142180</v>
          </cell>
          <cell r="D2694" t="str">
            <v>A</v>
          </cell>
        </row>
        <row r="2695">
          <cell r="A2695" t="str">
            <v>XT3AES-RR-22-655</v>
          </cell>
          <cell r="B2695" t="str">
            <v>T3ES RR 2x9x36G</v>
          </cell>
          <cell r="C2695">
            <v>168100</v>
          </cell>
          <cell r="D2695" t="str">
            <v>A</v>
          </cell>
        </row>
        <row r="2696">
          <cell r="A2696" t="str">
            <v>XT3AES-RS-22-1321</v>
          </cell>
          <cell r="B2696" t="str">
            <v>T3ES 72" Rck, 2Switch 2x9x73G</v>
          </cell>
          <cell r="C2696">
            <v>282900</v>
          </cell>
          <cell r="D2696" t="str">
            <v>A</v>
          </cell>
        </row>
        <row r="2697">
          <cell r="A2697" t="str">
            <v>XT3AES-RS-22-327</v>
          </cell>
          <cell r="B2697" t="str">
            <v>T3ES 72" Rck, 2Switch 2x9x18G</v>
          </cell>
          <cell r="C2697">
            <v>195420</v>
          </cell>
          <cell r="D2697" t="str">
            <v>A</v>
          </cell>
        </row>
        <row r="2698">
          <cell r="A2698" t="str">
            <v>XT3AES-RS-22-655</v>
          </cell>
          <cell r="B2698" t="str">
            <v>T3ES 72" Rck, 2Switch 2x9x36G</v>
          </cell>
          <cell r="C2698">
            <v>210300</v>
          </cell>
          <cell r="D2698" t="str">
            <v>A</v>
          </cell>
        </row>
        <row r="2699">
          <cell r="A2699" t="str">
            <v>XT3AES-RS-88-1310</v>
          </cell>
          <cell r="B2699" t="str">
            <v>T3ES 72" Rck, 2Switch 8x9x18G</v>
          </cell>
          <cell r="C2699">
            <v>613780</v>
          </cell>
          <cell r="D2699" t="str">
            <v>A</v>
          </cell>
        </row>
        <row r="2700">
          <cell r="A2700" t="str">
            <v>XT3AES-RS-88-2620</v>
          </cell>
          <cell r="B2700" t="str">
            <v>T3ES 72" Rck, 2Switch 8x9x36G</v>
          </cell>
          <cell r="C2700">
            <v>645720</v>
          </cell>
          <cell r="D2700" t="str">
            <v>A</v>
          </cell>
        </row>
        <row r="2701">
          <cell r="A2701" t="str">
            <v>XT3AES-RS-88-5284</v>
          </cell>
          <cell r="B2701" t="str">
            <v>T3ES 72" Rck, 2Switch 8x9x73G</v>
          </cell>
          <cell r="C2701">
            <v>963700</v>
          </cell>
          <cell r="D2701" t="str">
            <v>A</v>
          </cell>
        </row>
        <row r="2702">
          <cell r="A2702" t="str">
            <v>XT3AES-TT-22-1321</v>
          </cell>
          <cell r="B2702" t="str">
            <v>T3ES TT 2x9x73G</v>
          </cell>
          <cell r="C2702">
            <v>229660</v>
          </cell>
          <cell r="D2702" t="str">
            <v>A</v>
          </cell>
        </row>
        <row r="2703">
          <cell r="A2703" t="str">
            <v>XT3AES-TT-22-327</v>
          </cell>
          <cell r="B2703" t="str">
            <v>T3ES TT 2x9x18G</v>
          </cell>
          <cell r="C2703">
            <v>142180</v>
          </cell>
          <cell r="D2703" t="str">
            <v>A</v>
          </cell>
        </row>
        <row r="2704">
          <cell r="A2704" t="str">
            <v>XT3AES-TT-22-655</v>
          </cell>
          <cell r="B2704" t="str">
            <v>T3ES TT 2x9x36G</v>
          </cell>
          <cell r="C2704">
            <v>168100</v>
          </cell>
          <cell r="D2704" t="str">
            <v>A</v>
          </cell>
        </row>
        <row r="2705">
          <cell r="A2705" t="str">
            <v>XT3ES-RH-44-1310</v>
          </cell>
          <cell r="B2705" t="str">
            <v>T3ES 72" Rck, 2Hub 4x9x36G</v>
          </cell>
          <cell r="C2705">
            <v>477800</v>
          </cell>
          <cell r="D2705" t="str">
            <v>A</v>
          </cell>
        </row>
        <row r="2706">
          <cell r="A2706" t="str">
            <v>XT3ES-RH-44-2642</v>
          </cell>
          <cell r="B2706" t="str">
            <v>T3ES 72" Rck, 2Hub 4x9x73G</v>
          </cell>
          <cell r="C2706">
            <v>627160</v>
          </cell>
          <cell r="D2706" t="str">
            <v>A</v>
          </cell>
        </row>
        <row r="2707">
          <cell r="A2707" t="str">
            <v>XT3ES-RH-44-655</v>
          </cell>
          <cell r="B2707" t="str">
            <v>T3ES 72" Rck, 2Hub 4x9x18G</v>
          </cell>
          <cell r="C2707">
            <v>389400</v>
          </cell>
          <cell r="D2707" t="str">
            <v>A</v>
          </cell>
        </row>
        <row r="2708">
          <cell r="A2708" t="str">
            <v>XT3ES-RH-88-1310</v>
          </cell>
          <cell r="B2708" t="str">
            <v>T3ES 72" Rck, 2Hub 8x9x18G</v>
          </cell>
          <cell r="C2708">
            <v>755200</v>
          </cell>
          <cell r="D2708" t="str">
            <v>A</v>
          </cell>
        </row>
        <row r="2709">
          <cell r="A2709" t="str">
            <v>XT3ES-RH-88-2620</v>
          </cell>
          <cell r="B2709" t="str">
            <v>T3ES 72" Rck, 2Hub 8x9x36G</v>
          </cell>
          <cell r="C2709">
            <v>931800</v>
          </cell>
          <cell r="D2709" t="str">
            <v>A</v>
          </cell>
        </row>
        <row r="2710">
          <cell r="A2710" t="str">
            <v>XT3ES-RH-88-5284</v>
          </cell>
          <cell r="B2710" t="str">
            <v>T3ES 72" Rck, 2Hub 8x9x73G</v>
          </cell>
          <cell r="C2710">
            <v>1230700</v>
          </cell>
          <cell r="D2710" t="str">
            <v>A</v>
          </cell>
        </row>
        <row r="2711">
          <cell r="A2711" t="str">
            <v>XT3ES-RK-44-1310</v>
          </cell>
          <cell r="B2711" t="str">
            <v>T3ES 72" Rck 4x9x36G</v>
          </cell>
          <cell r="C2711">
            <v>454200</v>
          </cell>
          <cell r="D2711" t="str">
            <v>A</v>
          </cell>
        </row>
        <row r="2712">
          <cell r="A2712" t="str">
            <v>XT3ES-RK-44-2642</v>
          </cell>
          <cell r="B2712" t="str">
            <v>T3ES 72" Rck 4x9x73G</v>
          </cell>
          <cell r="C2712">
            <v>603560</v>
          </cell>
          <cell r="D2712" t="str">
            <v>A</v>
          </cell>
        </row>
        <row r="2713">
          <cell r="A2713" t="str">
            <v>XT3ES-RK-44-655</v>
          </cell>
          <cell r="B2713" t="str">
            <v>T3ES 72" Rck 4x9x18G</v>
          </cell>
          <cell r="C2713">
            <v>365800</v>
          </cell>
          <cell r="D2713" t="str">
            <v>A</v>
          </cell>
        </row>
        <row r="2714">
          <cell r="A2714" t="str">
            <v>XT3ES-RK-88-1310</v>
          </cell>
          <cell r="B2714" t="str">
            <v>T3ES 72" Rck 8x9x18G</v>
          </cell>
          <cell r="C2714">
            <v>731600</v>
          </cell>
          <cell r="D2714" t="str">
            <v>A</v>
          </cell>
        </row>
        <row r="2715">
          <cell r="A2715" t="str">
            <v>XT3ES-RK-88-2620</v>
          </cell>
          <cell r="B2715" t="str">
            <v>T3ES 72" Rck 8x9x36G</v>
          </cell>
          <cell r="C2715">
            <v>908200</v>
          </cell>
          <cell r="D2715" t="str">
            <v>A</v>
          </cell>
        </row>
        <row r="2716">
          <cell r="A2716" t="str">
            <v>XT3ES-RK-88-5284</v>
          </cell>
          <cell r="B2716" t="str">
            <v>T3ES 72" Rck 8x9x73G</v>
          </cell>
          <cell r="C2716">
            <v>1207100</v>
          </cell>
          <cell r="D2716" t="str">
            <v>A</v>
          </cell>
        </row>
        <row r="2717">
          <cell r="A2717" t="str">
            <v>XT3ES-RR-22-1321</v>
          </cell>
          <cell r="B2717" t="str">
            <v>T3ES RR 2x9x73G</v>
          </cell>
          <cell r="C2717">
            <v>301780</v>
          </cell>
          <cell r="D2717" t="str">
            <v>A</v>
          </cell>
        </row>
        <row r="2718">
          <cell r="A2718" t="str">
            <v>XT3ES-RR-22-327</v>
          </cell>
          <cell r="B2718" t="str">
            <v>T3ES RR 2x9x18G</v>
          </cell>
          <cell r="C2718">
            <v>182900</v>
          </cell>
          <cell r="D2718" t="str">
            <v>A</v>
          </cell>
        </row>
        <row r="2719">
          <cell r="A2719" t="str">
            <v>XT3ES-RR-22-655</v>
          </cell>
          <cell r="B2719" t="str">
            <v>T3ES RR 2x9x36G</v>
          </cell>
          <cell r="C2719">
            <v>227100</v>
          </cell>
          <cell r="D2719" t="str">
            <v>A</v>
          </cell>
        </row>
        <row r="2720">
          <cell r="A2720" t="str">
            <v>XT3ES-RS-22-1321</v>
          </cell>
          <cell r="B2720" t="str">
            <v>T3ES 72" Rck, 2Switch 2x9x73G</v>
          </cell>
          <cell r="C2720">
            <v>283000</v>
          </cell>
          <cell r="D2720" t="str">
            <v>A</v>
          </cell>
        </row>
        <row r="2721">
          <cell r="A2721" t="str">
            <v>XT3ES-RS-22-327</v>
          </cell>
          <cell r="B2721" t="str">
            <v>T3ES 72" Rck, 2Switch 2x9x18G</v>
          </cell>
          <cell r="C2721">
            <v>195400</v>
          </cell>
          <cell r="D2721" t="str">
            <v>A</v>
          </cell>
        </row>
        <row r="2722">
          <cell r="A2722" t="str">
            <v>XT3ES-RS-22-655</v>
          </cell>
          <cell r="B2722" t="str">
            <v>T3ES 72" Rck, 2Switch 2x9x36G</v>
          </cell>
          <cell r="C2722">
            <v>221400</v>
          </cell>
          <cell r="D2722" t="str">
            <v>A</v>
          </cell>
        </row>
        <row r="2723">
          <cell r="A2723" t="str">
            <v>XT3ES-RS-88-1310</v>
          </cell>
          <cell r="B2723" t="str">
            <v>T3ES 72" Rck, 2Switch 8x9x18G</v>
          </cell>
          <cell r="C2723">
            <v>613800</v>
          </cell>
          <cell r="D2723" t="str">
            <v>A</v>
          </cell>
        </row>
        <row r="2724">
          <cell r="A2724" t="str">
            <v>XT3ES-RS-88-2620</v>
          </cell>
          <cell r="B2724" t="str">
            <v>T3ES 72" Rck, 2Switch 8x9x36G</v>
          </cell>
          <cell r="C2724">
            <v>717400</v>
          </cell>
          <cell r="D2724" t="str">
            <v>A</v>
          </cell>
        </row>
        <row r="2725">
          <cell r="A2725" t="str">
            <v>XT3ES-RS-88-5284</v>
          </cell>
          <cell r="B2725" t="str">
            <v>T3ES 72" Rck, 2Switch 8x9x73G</v>
          </cell>
          <cell r="C2725">
            <v>963800</v>
          </cell>
          <cell r="D2725" t="str">
            <v>A</v>
          </cell>
        </row>
        <row r="2726">
          <cell r="A2726" t="str">
            <v>XT3ES-TT-22-1321</v>
          </cell>
          <cell r="B2726" t="str">
            <v>T3ES TT 2x9x73G</v>
          </cell>
          <cell r="C2726">
            <v>301780</v>
          </cell>
          <cell r="D2726" t="str">
            <v>A</v>
          </cell>
        </row>
        <row r="2727">
          <cell r="A2727" t="str">
            <v>XT3ES-TT-22-327</v>
          </cell>
          <cell r="B2727" t="str">
            <v>T3ES TT 2x9x18G</v>
          </cell>
          <cell r="C2727">
            <v>182900</v>
          </cell>
          <cell r="D2727" t="str">
            <v>A</v>
          </cell>
        </row>
        <row r="2728">
          <cell r="A2728" t="str">
            <v>XT3ES-TT-22-655</v>
          </cell>
          <cell r="B2728" t="str">
            <v>T3ES TT 2x9x36G</v>
          </cell>
          <cell r="C2728">
            <v>227100</v>
          </cell>
          <cell r="D2728" t="str">
            <v>A</v>
          </cell>
        </row>
        <row r="2729">
          <cell r="A2729" t="str">
            <v>XT3WG-RR-11-163</v>
          </cell>
          <cell r="B2729" t="str">
            <v>T3WG RR 1x9x18G</v>
          </cell>
          <cell r="C2729">
            <v>62800</v>
          </cell>
          <cell r="D2729" t="str">
            <v>A</v>
          </cell>
        </row>
        <row r="2730">
          <cell r="A2730" t="str">
            <v>XT3WG-RR-11-327</v>
          </cell>
          <cell r="B2730" t="str">
            <v>T3WG RR 1x9x36G</v>
          </cell>
          <cell r="C2730">
            <v>77200</v>
          </cell>
          <cell r="D2730" t="str">
            <v>A</v>
          </cell>
        </row>
        <row r="2731">
          <cell r="A2731" t="str">
            <v>XT3WG-RR-11-660</v>
          </cell>
          <cell r="B2731" t="str">
            <v>T3WG RR 1x9x73G</v>
          </cell>
          <cell r="C2731">
            <v>111400</v>
          </cell>
          <cell r="D2731" t="str">
            <v>A</v>
          </cell>
        </row>
        <row r="2732">
          <cell r="A2732" t="str">
            <v>XT3WG-TT-11-163</v>
          </cell>
          <cell r="B2732" t="str">
            <v>T3WG TT 1x9x18G</v>
          </cell>
          <cell r="C2732">
            <v>62800</v>
          </cell>
          <cell r="D2732" t="str">
            <v>A</v>
          </cell>
        </row>
        <row r="2733">
          <cell r="A2733" t="str">
            <v>XT3WG-TT-11-327</v>
          </cell>
          <cell r="B2733" t="str">
            <v>T3WG TT 1x9x36G</v>
          </cell>
          <cell r="C2733">
            <v>77200</v>
          </cell>
          <cell r="D2733" t="str">
            <v>A</v>
          </cell>
        </row>
        <row r="2734">
          <cell r="A2734" t="str">
            <v>XT3WG-TT-11-660</v>
          </cell>
          <cell r="B2734" t="str">
            <v>T3WG TT 1x9x73G</v>
          </cell>
          <cell r="C2734">
            <v>111400</v>
          </cell>
          <cell r="D2734" t="str">
            <v>A</v>
          </cell>
        </row>
        <row r="2736">
          <cell r="A2736" t="str">
            <v>System Support (Warrayty Upgrade)</v>
          </cell>
        </row>
        <row r="2737">
          <cell r="A2737" t="str">
            <v>W-A14-1P</v>
          </cell>
          <cell r="B2737" t="str">
            <v>Sun Ultra 2 System Platinum</v>
          </cell>
        </row>
        <row r="2738">
          <cell r="A2738" t="str">
            <v>W-A14-1G</v>
          </cell>
          <cell r="B2738" t="str">
            <v>Sun Ultra 3 System Gold</v>
          </cell>
        </row>
        <row r="2739">
          <cell r="A2739" t="str">
            <v>W-A14-1S</v>
          </cell>
          <cell r="B2739" t="str">
            <v>Sun Ultra 4 System Silver</v>
          </cell>
        </row>
        <row r="2740">
          <cell r="A2740" t="str">
            <v>W-A21-1P</v>
          </cell>
          <cell r="B2740" t="str">
            <v>Sun Ultra 5 System Platinum</v>
          </cell>
        </row>
        <row r="2741">
          <cell r="A2741" t="str">
            <v>W-A21-1G</v>
          </cell>
          <cell r="B2741" t="str">
            <v>Sun Ultra 5 System Gold</v>
          </cell>
        </row>
        <row r="2742">
          <cell r="A2742" t="str">
            <v>W-A21-1S</v>
          </cell>
          <cell r="B2742" t="str">
            <v>Sun Ultra 5 System Silver</v>
          </cell>
        </row>
        <row r="2743">
          <cell r="A2743" t="str">
            <v>W-A22-1P</v>
          </cell>
          <cell r="B2743" t="str">
            <v>Sun Ultra 10 System Platinum</v>
          </cell>
        </row>
        <row r="2744">
          <cell r="A2744" t="str">
            <v>W-A22-1G</v>
          </cell>
          <cell r="B2744" t="str">
            <v>Sun Ultra 10 System Gold</v>
          </cell>
        </row>
        <row r="2745">
          <cell r="A2745" t="str">
            <v>W-A22-1S</v>
          </cell>
          <cell r="B2745" t="str">
            <v>Sun Ultra 10 System Silver</v>
          </cell>
        </row>
        <row r="2746">
          <cell r="A2746" t="str">
            <v>W-A23-1P</v>
          </cell>
          <cell r="B2746" t="str">
            <v>Sun Ultra 60 System Platinum</v>
          </cell>
        </row>
        <row r="2747">
          <cell r="A2747" t="str">
            <v>W-A23-1G</v>
          </cell>
          <cell r="B2747" t="str">
            <v>Sun Ultra 60 System Gold</v>
          </cell>
        </row>
        <row r="2748">
          <cell r="A2748" t="str">
            <v>W-A23-1S</v>
          </cell>
          <cell r="B2748" t="str">
            <v>Sun Ultra 60 System Silver</v>
          </cell>
        </row>
        <row r="2749">
          <cell r="A2749" t="str">
            <v>W-A27-1P</v>
          </cell>
          <cell r="B2749" t="str">
            <v>Sun Ultra 80 System Platinum</v>
          </cell>
        </row>
        <row r="2750">
          <cell r="A2750" t="str">
            <v>W-A27-1G</v>
          </cell>
          <cell r="B2750" t="str">
            <v>Sun Ultra 80 System Gold</v>
          </cell>
        </row>
        <row r="2751">
          <cell r="A2751" t="str">
            <v>W-A27-1S</v>
          </cell>
          <cell r="B2751" t="str">
            <v>Sun Ultra 80 System Silver</v>
          </cell>
        </row>
        <row r="2752">
          <cell r="A2752" t="str">
            <v>W-Netra-ft-1800-1P</v>
          </cell>
          <cell r="B2752" t="str">
            <v>Sun Netra ft 1800 Platinum</v>
          </cell>
        </row>
        <row r="2753">
          <cell r="A2753" t="str">
            <v>W-Netra-ft-1800-1G</v>
          </cell>
          <cell r="B2753" t="str">
            <v>Sun Netra ft 1800 Gold</v>
          </cell>
        </row>
        <row r="2754">
          <cell r="A2754" t="str">
            <v>W-Netra-ft-1800-1S</v>
          </cell>
          <cell r="B2754" t="str">
            <v>Sun Netra ft 1800 Silver</v>
          </cell>
        </row>
        <row r="2755">
          <cell r="A2755" t="str">
            <v>W-Netra-stA1000-1P</v>
          </cell>
          <cell r="B2755" t="str">
            <v>Sun Netra St A1000 Platinum</v>
          </cell>
        </row>
        <row r="2756">
          <cell r="A2756" t="str">
            <v>W-Netra-stA1000-1G</v>
          </cell>
          <cell r="B2756" t="str">
            <v>Sun Netra St A1000 Gold</v>
          </cell>
        </row>
        <row r="2757">
          <cell r="A2757" t="str">
            <v>W-Netra-stA1000-1S</v>
          </cell>
          <cell r="B2757" t="str">
            <v>Sun Netra St A1000 Silver</v>
          </cell>
        </row>
        <row r="2758">
          <cell r="A2758" t="str">
            <v>W-Netra-stD1000-1P</v>
          </cell>
          <cell r="B2758" t="str">
            <v>Sun Netra St D1000 Platinum</v>
          </cell>
        </row>
        <row r="2759">
          <cell r="A2759" t="str">
            <v>W-Netra-stD1000-1G</v>
          </cell>
          <cell r="B2759" t="str">
            <v>Sun Netra St D1000 Gold</v>
          </cell>
        </row>
        <row r="2760">
          <cell r="A2760" t="str">
            <v>W-Netra-stD1000-1S</v>
          </cell>
          <cell r="B2760" t="str">
            <v>Sun Netra St D1000 Silver</v>
          </cell>
        </row>
        <row r="2761">
          <cell r="A2761" t="str">
            <v>W-Netra-t1-1P</v>
          </cell>
          <cell r="B2761" t="str">
            <v>Sun Netra t1 Server Platinum</v>
          </cell>
        </row>
        <row r="2762">
          <cell r="A2762" t="str">
            <v>W-Netra-t1-1G</v>
          </cell>
          <cell r="B2762" t="str">
            <v>Sun Netra t1 Server Gold</v>
          </cell>
        </row>
        <row r="2763">
          <cell r="A2763" t="str">
            <v>W-Netra-t1-1S</v>
          </cell>
          <cell r="B2763" t="str">
            <v>Sun Netra t1 Server Silver</v>
          </cell>
        </row>
        <row r="2764">
          <cell r="A2764" t="str">
            <v>W-Netra-t1x5-1P</v>
          </cell>
          <cell r="B2764" t="str">
            <v>Sun Netra t1 Server 5Pack Platinum</v>
          </cell>
        </row>
        <row r="2765">
          <cell r="A2765" t="str">
            <v>W-Netra-t1x5-1G</v>
          </cell>
          <cell r="B2765" t="str">
            <v>Sun Netra t1 Server 5Pack Gold</v>
          </cell>
        </row>
        <row r="2766">
          <cell r="A2766" t="str">
            <v>W-Netra-t1x5-1S</v>
          </cell>
          <cell r="B2766" t="str">
            <v>Sun Netra t1 Server 5Pack Silver</v>
          </cell>
        </row>
        <row r="2767">
          <cell r="A2767" t="str">
            <v>W-Netra-t112x-1P</v>
          </cell>
          <cell r="B2767" t="str">
            <v>Sun Netra t1120,1125 Server 5Pack Platinum</v>
          </cell>
        </row>
        <row r="2768">
          <cell r="A2768" t="str">
            <v>W-Netra-t112x-1G</v>
          </cell>
          <cell r="B2768" t="str">
            <v>Sun Netra t1120,1125 Server 5Pack Gold</v>
          </cell>
        </row>
        <row r="2769">
          <cell r="A2769" t="str">
            <v>W-Netra-t112x-1S</v>
          </cell>
          <cell r="B2769" t="str">
            <v>Sun Netra t1120,1125 Server 5Pack Silver</v>
          </cell>
        </row>
        <row r="2770">
          <cell r="A2770" t="str">
            <v>W-Netra-stD130-1P</v>
          </cell>
          <cell r="B2770" t="str">
            <v>Sun Netra St D130 Platinum</v>
          </cell>
        </row>
        <row r="2771">
          <cell r="A2771" t="str">
            <v>W-Netra-stD130-1G</v>
          </cell>
          <cell r="B2771" t="str">
            <v>Sun Netra St D130 Gold</v>
          </cell>
        </row>
        <row r="2772">
          <cell r="A2772" t="str">
            <v>W-Netra-stD130-1S</v>
          </cell>
          <cell r="B2772" t="str">
            <v>Sun Netra St D130 Silver</v>
          </cell>
        </row>
        <row r="2773">
          <cell r="A2773" t="str">
            <v>W-Netra-t140x-1P</v>
          </cell>
          <cell r="B2773" t="str">
            <v>Sun Netra t140x Server 5Pack Platinum</v>
          </cell>
        </row>
        <row r="2774">
          <cell r="A2774" t="str">
            <v>W-Netra-t140x-1G</v>
          </cell>
          <cell r="B2774" t="str">
            <v>Sun Netra t140x Server 5Pack Gold</v>
          </cell>
        </row>
        <row r="2775">
          <cell r="A2775" t="str">
            <v>W-Netra-t140x-1S</v>
          </cell>
          <cell r="B2775" t="str">
            <v>Sun Netra t140x Server 5Pack Silver</v>
          </cell>
        </row>
        <row r="2776">
          <cell r="A2776" t="str">
            <v>W-E450-3P</v>
          </cell>
          <cell r="B2776" t="str">
            <v>Sun Enterprise 450 Server Platinum</v>
          </cell>
        </row>
        <row r="2777">
          <cell r="A2777" t="str">
            <v>W-E450-3G</v>
          </cell>
          <cell r="B2777" t="str">
            <v>Sun Enterprise 450 Server Gold</v>
          </cell>
        </row>
        <row r="2778">
          <cell r="A2778" t="str">
            <v>W-E450-3S</v>
          </cell>
          <cell r="B2778" t="str">
            <v>Sun Enterprise 450 Server Silver</v>
          </cell>
        </row>
        <row r="2779">
          <cell r="A2779" t="str">
            <v>W-A21S-1P</v>
          </cell>
          <cell r="B2779" t="str">
            <v>Sun Enterprise Ultra 5S Platinum</v>
          </cell>
        </row>
        <row r="2780">
          <cell r="A2780" t="str">
            <v>W-A21S-1G</v>
          </cell>
          <cell r="B2780" t="str">
            <v>Sun Enterprise Ultra 5S Gold</v>
          </cell>
        </row>
        <row r="2781">
          <cell r="A2781" t="str">
            <v>W-A21S-1S</v>
          </cell>
          <cell r="B2781" t="str">
            <v>Sun Enterprise Ultra 5S Silver</v>
          </cell>
        </row>
        <row r="2782">
          <cell r="A2782" t="str">
            <v>W-A22S-1P</v>
          </cell>
          <cell r="B2782" t="str">
            <v>Sun Enterprise Ultra 10S Platinum</v>
          </cell>
        </row>
        <row r="2783">
          <cell r="A2783" t="str">
            <v>W-A22S-1G</v>
          </cell>
          <cell r="B2783" t="str">
            <v>Sun Enterprise Ultra 10S Gold</v>
          </cell>
        </row>
        <row r="2784">
          <cell r="A2784" t="str">
            <v>W-A22S-1S</v>
          </cell>
          <cell r="B2784" t="str">
            <v>Sun Enterprise Ultra 10S Silver</v>
          </cell>
        </row>
        <row r="2785">
          <cell r="A2785" t="str">
            <v>W-E220R-3P</v>
          </cell>
          <cell r="B2785" t="str">
            <v>Sun Enterprise 220R Server Platinum</v>
          </cell>
        </row>
        <row r="2786">
          <cell r="A2786" t="str">
            <v>W-E220R-3G</v>
          </cell>
          <cell r="B2786" t="str">
            <v>Sun Enterprise 220R Server Gold</v>
          </cell>
        </row>
        <row r="2787">
          <cell r="A2787" t="str">
            <v>W-E220R-3S</v>
          </cell>
          <cell r="B2787" t="str">
            <v>Sun Enterprise 220R Server Silver</v>
          </cell>
        </row>
        <row r="2788">
          <cell r="A2788" t="str">
            <v>W-E420R-3P</v>
          </cell>
          <cell r="B2788" t="str">
            <v>Sun Enterprise 420R Server Platinum</v>
          </cell>
        </row>
        <row r="2789">
          <cell r="A2789" t="str">
            <v>W-E420R-3G</v>
          </cell>
          <cell r="B2789" t="str">
            <v>Sun Enterprise 420R Server Gold</v>
          </cell>
        </row>
        <row r="2790">
          <cell r="A2790" t="str">
            <v>W-E420R-3S</v>
          </cell>
          <cell r="B2790" t="str">
            <v>Sun Enterprise 420R Server Silver</v>
          </cell>
        </row>
        <row r="2791">
          <cell r="A2791" t="str">
            <v>W-ENT-SYSBD-1P</v>
          </cell>
          <cell r="B2791" t="str">
            <v>Enterprise System Board Platinum</v>
          </cell>
        </row>
        <row r="2792">
          <cell r="A2792" t="str">
            <v>W-ENT-SYSBD-1G</v>
          </cell>
          <cell r="B2792" t="str">
            <v>Enterprise System Board Gold</v>
          </cell>
        </row>
        <row r="2793">
          <cell r="A2793" t="str">
            <v>W-E3500-1P</v>
          </cell>
          <cell r="B2793" t="str">
            <v>Enterprise 3500 Server Platinum</v>
          </cell>
        </row>
        <row r="2794">
          <cell r="A2794" t="str">
            <v>W-E3500-1G</v>
          </cell>
          <cell r="B2794" t="str">
            <v>Enterprise 3500 Server Gold</v>
          </cell>
        </row>
        <row r="2795">
          <cell r="A2795" t="str">
            <v>W-E4500-1P</v>
          </cell>
          <cell r="B2795" t="str">
            <v>Enterprise 4500 Server Platinum</v>
          </cell>
        </row>
        <row r="2796">
          <cell r="A2796" t="str">
            <v>W-E4500-1G</v>
          </cell>
          <cell r="B2796" t="str">
            <v>Enterprise 4500 Server Gold</v>
          </cell>
        </row>
        <row r="2797">
          <cell r="A2797" t="str">
            <v>W-E5500-1P</v>
          </cell>
          <cell r="B2797" t="str">
            <v>Enterprise 5500 Server Platinum</v>
          </cell>
        </row>
        <row r="2798">
          <cell r="A2798" t="str">
            <v>W-E5500-1G</v>
          </cell>
          <cell r="B2798" t="str">
            <v>Enterprise 5500 Server Gold</v>
          </cell>
        </row>
        <row r="2799">
          <cell r="A2799" t="str">
            <v>W-E6500-1P</v>
          </cell>
          <cell r="B2799" t="str">
            <v>Enterprise 6500 Server Platinum</v>
          </cell>
        </row>
        <row r="2800">
          <cell r="A2800" t="str">
            <v>W-E6500-1G</v>
          </cell>
          <cell r="B2800" t="str">
            <v>Enterprise 6500 Server Gold</v>
          </cell>
        </row>
        <row r="2801">
          <cell r="A2801" t="str">
            <v>W-E10000-1P</v>
          </cell>
          <cell r="B2801" t="str">
            <v>Enterprise 10000 Server Platinum</v>
          </cell>
        </row>
        <row r="2802">
          <cell r="A2802" t="str">
            <v>W-E10000-SYSBD-1P</v>
          </cell>
          <cell r="B2802" t="str">
            <v>Enterprise 10000 System Board Platinum</v>
          </cell>
        </row>
        <row r="2803">
          <cell r="A2803" t="str">
            <v>W-A21SSP-1P</v>
          </cell>
          <cell r="B2803" t="str">
            <v>System Service Processor (Ultra 5) Platinum</v>
          </cell>
        </row>
        <row r="2804">
          <cell r="A2804" t="str">
            <v>W-A21SSP-1G</v>
          </cell>
          <cell r="B2804" t="str">
            <v>System Service Processor (Ultra 5) Gold</v>
          </cell>
        </row>
        <row r="2805">
          <cell r="A2805" t="str">
            <v>W-A21SSP-1S</v>
          </cell>
          <cell r="B2805" t="str">
            <v>System Service Processor (Ultra 5) Silver</v>
          </cell>
        </row>
        <row r="2806">
          <cell r="A2806" t="str">
            <v>W-E10K-COD-1P</v>
          </cell>
          <cell r="B2806" t="str">
            <v>WU for Enterprise 10000 COD Platinum</v>
          </cell>
        </row>
        <row r="2807">
          <cell r="A2807" t="str">
            <v>W-HPC450-3P</v>
          </cell>
          <cell r="B2807" t="str">
            <v>Sun HPC 450 Server Platinum</v>
          </cell>
        </row>
        <row r="2808">
          <cell r="A2808" t="str">
            <v>W-HPC450-3G</v>
          </cell>
          <cell r="B2808" t="str">
            <v>Sun HPC 450 Server Gold</v>
          </cell>
        </row>
        <row r="2809">
          <cell r="A2809" t="str">
            <v>W-HPC450-3S</v>
          </cell>
          <cell r="B2809" t="str">
            <v>Sun HPC 450 Server Silver</v>
          </cell>
        </row>
        <row r="2810">
          <cell r="A2810" t="str">
            <v>W-HPC3500-1P</v>
          </cell>
          <cell r="B2810" t="str">
            <v>Sun HPC 3500 Server Platinum</v>
          </cell>
        </row>
        <row r="2811">
          <cell r="A2811" t="str">
            <v>W-HPC3500-1G</v>
          </cell>
          <cell r="B2811" t="str">
            <v>Sun HPC 3500 Server Gold</v>
          </cell>
        </row>
        <row r="2812">
          <cell r="A2812" t="str">
            <v>W-HPC4500-1P</v>
          </cell>
          <cell r="B2812" t="str">
            <v>Sun HPC 4500 Server Platinum</v>
          </cell>
        </row>
        <row r="2813">
          <cell r="A2813" t="str">
            <v>W-HPC4500-1G</v>
          </cell>
          <cell r="B2813" t="str">
            <v>Sun HPC 4500 Server Gold</v>
          </cell>
        </row>
        <row r="2814">
          <cell r="A2814" t="str">
            <v>W-HPC5500-1P</v>
          </cell>
          <cell r="B2814" t="str">
            <v>Sun HPC 5500 Server Platinum</v>
          </cell>
        </row>
        <row r="2815">
          <cell r="A2815" t="str">
            <v>W-HPC5500-1G</v>
          </cell>
          <cell r="B2815" t="str">
            <v>Sun HPC 5500 Server Gold</v>
          </cell>
        </row>
        <row r="2816">
          <cell r="A2816" t="str">
            <v>W-HPC6500-1P</v>
          </cell>
          <cell r="B2816" t="str">
            <v>Sun HPC 6500 Server Platinum</v>
          </cell>
        </row>
        <row r="2817">
          <cell r="A2817" t="str">
            <v>W-HPC6500-1G</v>
          </cell>
          <cell r="B2817" t="str">
            <v>Sun HPC 6500 Server Gold</v>
          </cell>
        </row>
        <row r="2818">
          <cell r="A2818" t="str">
            <v>W-HPC10000-1P</v>
          </cell>
          <cell r="B2818" t="str">
            <v>Sun HPC 10000 Server Platinum</v>
          </cell>
        </row>
        <row r="2819">
          <cell r="A2819" t="str">
            <v>W-A1000-2P</v>
          </cell>
          <cell r="B2819" t="str">
            <v>Sun StorEdge A1000 Platinum</v>
          </cell>
        </row>
        <row r="2820">
          <cell r="A2820" t="str">
            <v>W-A1000-2G</v>
          </cell>
          <cell r="B2820" t="str">
            <v>Sun StorEdge A1000 Gold</v>
          </cell>
        </row>
        <row r="2821">
          <cell r="A2821" t="str">
            <v>W-A1000-2S</v>
          </cell>
          <cell r="B2821" t="str">
            <v>Sun StorEdge A1000 Silver</v>
          </cell>
        </row>
        <row r="2822">
          <cell r="A2822" t="str">
            <v>W-A1000-CTRBD-2P</v>
          </cell>
          <cell r="B2822" t="str">
            <v>Sun StorEdge A1000 Controller Board Platinum</v>
          </cell>
        </row>
        <row r="2823">
          <cell r="A2823" t="str">
            <v>W-A1000-CTRBD-2G</v>
          </cell>
          <cell r="B2823" t="str">
            <v>Sun StorEdge A1000 Controller Board Gold</v>
          </cell>
        </row>
        <row r="2824">
          <cell r="A2824" t="str">
            <v>W-A1000-CTRBD-2S</v>
          </cell>
          <cell r="B2824" t="str">
            <v>Sun StorEdge A1000 Controller Board Silver</v>
          </cell>
        </row>
        <row r="2825">
          <cell r="A2825" t="str">
            <v>W-D1000-2P</v>
          </cell>
          <cell r="B2825" t="str">
            <v>Sun StorEdge D1000 Platinum</v>
          </cell>
        </row>
        <row r="2826">
          <cell r="A2826" t="str">
            <v>W-D1000-2G</v>
          </cell>
          <cell r="B2826" t="str">
            <v>Sun StorEdge D1000 Gold</v>
          </cell>
        </row>
        <row r="2827">
          <cell r="A2827" t="str">
            <v>W-D1000-2S</v>
          </cell>
          <cell r="B2827" t="str">
            <v>Sun StorEdge D1000 Silver</v>
          </cell>
        </row>
        <row r="2828">
          <cell r="A2828" t="str">
            <v>W-A3500-2T-2P</v>
          </cell>
          <cell r="B2828" t="str">
            <v>Sun StorEdge A3500 2 Trays Platinum</v>
          </cell>
        </row>
        <row r="2829">
          <cell r="A2829" t="str">
            <v>W-A3500-2T-2G</v>
          </cell>
          <cell r="B2829" t="str">
            <v>Sun StorEdge A3500 2 Trays Gold</v>
          </cell>
        </row>
        <row r="2830">
          <cell r="A2830" t="str">
            <v>W-A3500-2T-2S</v>
          </cell>
          <cell r="B2830" t="str">
            <v>Sun StorEdge A3500 2 Trays Silver</v>
          </cell>
        </row>
        <row r="2831">
          <cell r="A2831" t="str">
            <v>W-A3500-5T-2P</v>
          </cell>
          <cell r="B2831" t="str">
            <v>Sun StorEdge A3500 5 Trays Platinum</v>
          </cell>
        </row>
        <row r="2832">
          <cell r="A2832" t="str">
            <v>W-A3500-5T-2G</v>
          </cell>
          <cell r="B2832" t="str">
            <v>Sun StorEdge A3500 5 Trays Gold</v>
          </cell>
        </row>
        <row r="2833">
          <cell r="A2833" t="str">
            <v>W-A3500-5T-2S</v>
          </cell>
          <cell r="B2833" t="str">
            <v>Sun StorEdge A3500 5 Trays Silver</v>
          </cell>
        </row>
        <row r="2834">
          <cell r="A2834" t="str">
            <v>W-A3500-7T-2P</v>
          </cell>
          <cell r="B2834" t="str">
            <v>Sun StorEdge A3500 7 Trays Platinum</v>
          </cell>
        </row>
        <row r="2835">
          <cell r="A2835" t="str">
            <v>W-A3500-7T-2G</v>
          </cell>
          <cell r="B2835" t="str">
            <v>Sun StorEdge A3500 7 Trays Gold</v>
          </cell>
        </row>
        <row r="2836">
          <cell r="A2836" t="str">
            <v>W-A3500-7T-2S</v>
          </cell>
          <cell r="B2836" t="str">
            <v>Sun StorEdge A3500 7 Trays Silver</v>
          </cell>
        </row>
        <row r="2837">
          <cell r="A2837" t="str">
            <v>W-A3500-15T-2P</v>
          </cell>
          <cell r="B2837" t="str">
            <v>Sun StorEdge A3500 15 Trays Platinum</v>
          </cell>
        </row>
        <row r="2838">
          <cell r="A2838" t="str">
            <v>W-A3500-15T-2G</v>
          </cell>
          <cell r="B2838" t="str">
            <v>Sun StorEdge A3500 15 Trays Gold</v>
          </cell>
        </row>
        <row r="2839">
          <cell r="A2839" t="str">
            <v>W-A3500-15T-2S</v>
          </cell>
          <cell r="B2839" t="str">
            <v>Sun StorEdge A3500 15 Trays Silver</v>
          </cell>
        </row>
        <row r="2840">
          <cell r="A2840" t="str">
            <v>W-A3500-CTRL-2P</v>
          </cell>
          <cell r="B2840" t="str">
            <v>Sun StorEdge A3500 Controller Board Platinum</v>
          </cell>
        </row>
        <row r="2841">
          <cell r="A2841" t="str">
            <v>W-A3500-CTRL-2G</v>
          </cell>
          <cell r="B2841" t="str">
            <v>Sun StorEdge A3500 Controller Board Gold</v>
          </cell>
        </row>
        <row r="2842">
          <cell r="A2842" t="str">
            <v>W-A3500-CTRL-2S</v>
          </cell>
          <cell r="B2842" t="str">
            <v>Sun StorEdge A3500 Controller Board Silver</v>
          </cell>
        </row>
        <row r="2843">
          <cell r="A2843" t="str">
            <v>W-A5x00-1A-2P</v>
          </cell>
          <cell r="B2843" t="str">
            <v>Sun StorEdge A5x00 1 Array Platinum</v>
          </cell>
        </row>
        <row r="2844">
          <cell r="A2844" t="str">
            <v>W-A5x00-1A-2G</v>
          </cell>
          <cell r="B2844" t="str">
            <v>Sun StorEdge A5x00 1 Array Gold</v>
          </cell>
        </row>
        <row r="2845">
          <cell r="A2845" t="str">
            <v>W-A5x00-1A-2S</v>
          </cell>
          <cell r="B2845" t="str">
            <v>Sun StorEdge A5x00 1 Array Silver</v>
          </cell>
        </row>
        <row r="2846">
          <cell r="A2846" t="str">
            <v>W-A5x00-2A-2P</v>
          </cell>
          <cell r="B2846" t="str">
            <v>Sun StorEdge A5x00 2 Array Platinum</v>
          </cell>
        </row>
        <row r="2847">
          <cell r="A2847" t="str">
            <v>W-A5x00-2A-2G</v>
          </cell>
          <cell r="B2847" t="str">
            <v>Sun StorEdge A5x00 2 Array Gold</v>
          </cell>
        </row>
        <row r="2848">
          <cell r="A2848" t="str">
            <v>W-A5x00-2A-2S</v>
          </cell>
          <cell r="B2848" t="str">
            <v>Sun StorEdge A5x00 2 Array Silver</v>
          </cell>
        </row>
        <row r="2849">
          <cell r="A2849" t="str">
            <v>W-A5x00-4A-2P</v>
          </cell>
          <cell r="B2849" t="str">
            <v>Sun StorEdge A5x00 4 Array Platinum</v>
          </cell>
        </row>
        <row r="2850">
          <cell r="A2850" t="str">
            <v>W-A5x00-4A-2G</v>
          </cell>
          <cell r="B2850" t="str">
            <v>Sun StorEdge A5x00 4 Array Gold</v>
          </cell>
        </row>
        <row r="2851">
          <cell r="A2851" t="str">
            <v>W-A5x00-4A-2S</v>
          </cell>
          <cell r="B2851" t="str">
            <v>Sun StorEdge A5x00 4 Array Silver</v>
          </cell>
        </row>
        <row r="2852">
          <cell r="A2852" t="str">
            <v>W-A5x00-6A-2P</v>
          </cell>
          <cell r="B2852" t="str">
            <v>Sun StorEdge A5x00 6 Array Platinum</v>
          </cell>
        </row>
        <row r="2853">
          <cell r="A2853" t="str">
            <v>W-A5x00-6A-2G</v>
          </cell>
          <cell r="B2853" t="str">
            <v>Sun StorEdge A5x00 6 Array Gold</v>
          </cell>
        </row>
        <row r="2854">
          <cell r="A2854" t="str">
            <v>W-A5x00-6A-2S</v>
          </cell>
          <cell r="B2854" t="str">
            <v>Sun StorEdge A5x00 6 Array Silver</v>
          </cell>
        </row>
        <row r="2855">
          <cell r="A2855" t="str">
            <v>WP-A5x00-1A-2P</v>
          </cell>
          <cell r="B2855" t="str">
            <v>Sun StorEdge A5x00 Promo 1 Array Platinum</v>
          </cell>
        </row>
        <row r="2856">
          <cell r="A2856" t="str">
            <v>WP-A5x00-6A-2P</v>
          </cell>
          <cell r="B2856" t="str">
            <v>Sun StorEdge A5x00 Promo 6 Array Platinum</v>
          </cell>
        </row>
        <row r="2857">
          <cell r="A2857" t="str">
            <v>WP-A3500-5T-2P</v>
          </cell>
          <cell r="B2857" t="str">
            <v>Sun StorEdge A3500 Promo 5 Trays Platinum</v>
          </cell>
        </row>
        <row r="2858">
          <cell r="A2858" t="str">
            <v>W-A7000-C-2P</v>
          </cell>
          <cell r="B2858" t="str">
            <v>Sun StorEdge A7000 Controller Platinum</v>
          </cell>
        </row>
        <row r="2859">
          <cell r="A2859" t="str">
            <v>W-A7000-C-2G</v>
          </cell>
          <cell r="B2859" t="str">
            <v>Sun StorEdge A7000 Controller Gold</v>
          </cell>
        </row>
        <row r="2860">
          <cell r="A2860" t="str">
            <v>W-A7000-C-2S</v>
          </cell>
          <cell r="B2860" t="str">
            <v>Sun StorEdge A7000 Controller Silver</v>
          </cell>
        </row>
        <row r="2861">
          <cell r="A2861" t="str">
            <v>W-A7000-SP-2P</v>
          </cell>
          <cell r="B2861" t="str">
            <v>Sun StorEdge A7000 CT Storage Pkg  Platinum</v>
          </cell>
        </row>
        <row r="2862">
          <cell r="A2862" t="str">
            <v>W-A7000-SP-2G</v>
          </cell>
          <cell r="B2862" t="str">
            <v>Sun StorEdge A7000 CT Storage Pkg  Gold</v>
          </cell>
        </row>
        <row r="2863">
          <cell r="A2863" t="str">
            <v>W-A7000-SP-2S</v>
          </cell>
          <cell r="B2863" t="str">
            <v>Sun StorEdge A7000 CT Storage Pkg  Silver</v>
          </cell>
        </row>
        <row r="2864">
          <cell r="A2864" t="str">
            <v>W-A7000-2EC-2P</v>
          </cell>
          <cell r="B2864" t="str">
            <v>Sun StorEdge A7000 2D Exp Cab Platinum</v>
          </cell>
        </row>
        <row r="2865">
          <cell r="A2865" t="str">
            <v>W-A7000-2EC-2G</v>
          </cell>
          <cell r="B2865" t="str">
            <v>Sun StorEdge A7000 2D Exp Cab Gold</v>
          </cell>
        </row>
        <row r="2866">
          <cell r="A2866" t="str">
            <v>W-A7000-2EC-2S</v>
          </cell>
          <cell r="B2866" t="str">
            <v>Sun StorEdge A7000 2D Exp Cab Silver</v>
          </cell>
        </row>
        <row r="2867">
          <cell r="A2867" t="str">
            <v>W-A7000-4EC-2P</v>
          </cell>
          <cell r="B2867" t="str">
            <v>Sun StorEdge A7000 4D Exp Cab Platinum</v>
          </cell>
        </row>
        <row r="2868">
          <cell r="A2868" t="str">
            <v>W-A7000-4EC-2G</v>
          </cell>
          <cell r="B2868" t="str">
            <v>Sun StorEdge A7000 4D Exp Cab Gold</v>
          </cell>
        </row>
        <row r="2869">
          <cell r="A2869" t="str">
            <v>W-A7000-4EC-2S</v>
          </cell>
          <cell r="B2869" t="str">
            <v>Sun StorEdge A7000 4D Exp Cab Silver</v>
          </cell>
        </row>
        <row r="2870">
          <cell r="A2870" t="str">
            <v>W-L280-2P</v>
          </cell>
          <cell r="B2870" t="str">
            <v>Sun StorEdge L280 Platinum</v>
          </cell>
        </row>
        <row r="2871">
          <cell r="A2871" t="str">
            <v>W-L280-2G</v>
          </cell>
          <cell r="B2871" t="str">
            <v>Sun StorEdge L280 Gold</v>
          </cell>
        </row>
        <row r="2872">
          <cell r="A2872" t="str">
            <v>W-L280-2S</v>
          </cell>
          <cell r="B2872" t="str">
            <v>Sun StorEdge L280 Silver</v>
          </cell>
        </row>
        <row r="2873">
          <cell r="A2873" t="str">
            <v>W-L400-2P</v>
          </cell>
          <cell r="B2873" t="str">
            <v>Sun StorEdge L400 Platinum</v>
          </cell>
        </row>
        <row r="2874">
          <cell r="A2874" t="str">
            <v>W-L400-2G</v>
          </cell>
          <cell r="B2874" t="str">
            <v>Sun StorEdge L400 Gold</v>
          </cell>
        </row>
        <row r="2875">
          <cell r="A2875" t="str">
            <v>W-L400-2S</v>
          </cell>
          <cell r="B2875" t="str">
            <v>Sun StorEdge L400 Silver</v>
          </cell>
        </row>
        <row r="2876">
          <cell r="A2876" t="str">
            <v>W-L1000-2P</v>
          </cell>
          <cell r="B2876" t="str">
            <v>Sun StorEdge L1000 Platinum</v>
          </cell>
        </row>
        <row r="2877">
          <cell r="A2877" t="str">
            <v>W-L1000-2G</v>
          </cell>
          <cell r="B2877" t="str">
            <v>Sun StorEdge L1000 Gold</v>
          </cell>
        </row>
        <row r="2878">
          <cell r="A2878" t="str">
            <v>W-L1000-2S</v>
          </cell>
          <cell r="B2878" t="str">
            <v>Sun StorEdge L1000 Silver</v>
          </cell>
        </row>
        <row r="2879">
          <cell r="A2879" t="str">
            <v>W-L1800-2P</v>
          </cell>
          <cell r="B2879" t="str">
            <v>Sun StorEdge L1800 Platinum</v>
          </cell>
        </row>
        <row r="2880">
          <cell r="A2880" t="str">
            <v>W-L1800-2G</v>
          </cell>
          <cell r="B2880" t="str">
            <v>Sun StorEdge L1800 Gold</v>
          </cell>
        </row>
        <row r="2881">
          <cell r="A2881" t="str">
            <v>W-L1800-2S</v>
          </cell>
          <cell r="B2881" t="str">
            <v>Sun StorEdge L1800 Silver</v>
          </cell>
        </row>
        <row r="2882">
          <cell r="A2882" t="str">
            <v>W-L3500-2P</v>
          </cell>
          <cell r="B2882" t="str">
            <v>Sun StorEdge L3500 Platinum</v>
          </cell>
        </row>
        <row r="2883">
          <cell r="A2883" t="str">
            <v>W-L3500-2G</v>
          </cell>
          <cell r="B2883" t="str">
            <v>Sun StorEdge L3500 Gold</v>
          </cell>
        </row>
        <row r="2884">
          <cell r="A2884" t="str">
            <v>W-L3500-2S</v>
          </cell>
          <cell r="B2884" t="str">
            <v>Sun StorEdge L3500 Silver</v>
          </cell>
        </row>
        <row r="2885">
          <cell r="A2885" t="str">
            <v>W-L11000-4D-2P</v>
          </cell>
          <cell r="B2885" t="str">
            <v>Sun StorEdge L11000 4Drives Platinum</v>
          </cell>
        </row>
        <row r="2886">
          <cell r="A2886" t="str">
            <v>W-L11000-4D-2G</v>
          </cell>
          <cell r="B2886" t="str">
            <v>Sun StorEdge L11000 4Drives Gold</v>
          </cell>
        </row>
        <row r="2887">
          <cell r="A2887" t="str">
            <v>W-L11000-4D-2S</v>
          </cell>
          <cell r="B2887" t="str">
            <v>Sun StorEdge L11000 4Drives Silver</v>
          </cell>
        </row>
        <row r="2888">
          <cell r="A2888" t="str">
            <v>W-L11000-16D-2P</v>
          </cell>
          <cell r="B2888" t="str">
            <v>Sun StorEdge L11000 16Drives Platinum</v>
          </cell>
        </row>
        <row r="2889">
          <cell r="A2889" t="str">
            <v>W-L11000-16D-2G</v>
          </cell>
          <cell r="B2889" t="str">
            <v>Sun StorEdge L11000 16Drives Gold</v>
          </cell>
        </row>
        <row r="2890">
          <cell r="A2890" t="str">
            <v>W-L11000-16D-2S</v>
          </cell>
          <cell r="B2890" t="str">
            <v>Sun StorEdge L11000 16Drives Silver</v>
          </cell>
        </row>
        <row r="2891">
          <cell r="A2891" t="str">
            <v>W-L11000-2UPG-2P</v>
          </cell>
          <cell r="B2891" t="str">
            <v>Sun StorEdge L11000 2D Upgrade kit Platinum</v>
          </cell>
        </row>
        <row r="2892">
          <cell r="A2892" t="str">
            <v>W-L11000-2UPG-2G</v>
          </cell>
          <cell r="B2892" t="str">
            <v>Sun StorEdge L11000 2D Upgrade kit Gold</v>
          </cell>
        </row>
        <row r="2893">
          <cell r="A2893" t="str">
            <v>W-L11000-2UPG-2S</v>
          </cell>
          <cell r="B2893" t="str">
            <v>Sun StorEdge L11000 2D Upgrade kit Silver</v>
          </cell>
        </row>
        <row r="2894">
          <cell r="A2894" t="str">
            <v>W-T300-WG-2P</v>
          </cell>
          <cell r="B2894" t="str">
            <v>Sun StorEdge T300WG Array Platinum</v>
          </cell>
        </row>
        <row r="2895">
          <cell r="A2895" t="str">
            <v>W-T300-WG-2G</v>
          </cell>
          <cell r="B2895" t="str">
            <v>Sun StorEdge T300WG Array Gold</v>
          </cell>
        </row>
        <row r="2896">
          <cell r="A2896" t="str">
            <v>W-T300-WG-2S</v>
          </cell>
          <cell r="B2896" t="str">
            <v>Sun StorEdge T300WG Array Silver</v>
          </cell>
        </row>
        <row r="2897">
          <cell r="A2897" t="str">
            <v>W-L700BASE-1P</v>
          </cell>
          <cell r="B2897" t="str">
            <v>Sun StorEdge L700 Base Unit Platinum</v>
          </cell>
        </row>
        <row r="2898">
          <cell r="A2898" t="str">
            <v>W-L700BASE-1G</v>
          </cell>
          <cell r="B2898" t="str">
            <v>Sun StorEdge L700 Base Unit Gold</v>
          </cell>
        </row>
        <row r="2899">
          <cell r="A2899" t="str">
            <v>W-L700BASE-1S</v>
          </cell>
          <cell r="B2899" t="str">
            <v>Sun StorEdge L700 Base Unit Silver</v>
          </cell>
        </row>
        <row r="2900">
          <cell r="A2900" t="str">
            <v>W-L7002T-WR-1P</v>
          </cell>
          <cell r="B2900" t="str">
            <v>Sun StorEdge L700 2nd Drive Tower Platinum</v>
          </cell>
        </row>
        <row r="2901">
          <cell r="A2901" t="str">
            <v>W-L7002T-WR-1G</v>
          </cell>
          <cell r="B2901" t="str">
            <v>Sun StorEdge L700 2nd Drive Tower Gold</v>
          </cell>
        </row>
        <row r="2902">
          <cell r="A2902" t="str">
            <v>W-L7002T-WR-1S</v>
          </cell>
          <cell r="B2902" t="str">
            <v>Sun StorEdge L700 2nd Drive Tower Silver</v>
          </cell>
        </row>
        <row r="2903">
          <cell r="A2903" t="str">
            <v>W-L7002CAP-1P</v>
          </cell>
          <cell r="B2903" t="str">
            <v>Sun StorEdge L700 2nd Cap kit Platinum</v>
          </cell>
        </row>
        <row r="2904">
          <cell r="A2904" t="str">
            <v>W-L7002CAP-1G</v>
          </cell>
          <cell r="B2904" t="str">
            <v>Sun StorEdge L700 2nd Cap kit Gold</v>
          </cell>
        </row>
        <row r="2905">
          <cell r="A2905" t="str">
            <v>W-L7002CAP-1S</v>
          </cell>
          <cell r="B2905" t="str">
            <v>Sun StorEdge L700 2nd Cap kit Silver</v>
          </cell>
        </row>
        <row r="2906">
          <cell r="A2906" t="str">
            <v>W-L700DRV-1P</v>
          </cell>
          <cell r="B2906" t="str">
            <v>Sun StorEdge L700 9840 Drives Platinum</v>
          </cell>
        </row>
        <row r="2907">
          <cell r="A2907" t="str">
            <v>W-L700DRV-1G</v>
          </cell>
          <cell r="B2907" t="str">
            <v>Sun StorEdge L700 9840 Drives Gold</v>
          </cell>
        </row>
        <row r="2908">
          <cell r="A2908" t="str">
            <v>W-L700DRV-1S</v>
          </cell>
          <cell r="B2908" t="str">
            <v>Sun StorEdge L700 9840 Drives Silver</v>
          </cell>
        </row>
        <row r="2909">
          <cell r="A2909" t="str">
            <v>W-L20-60C-2P</v>
          </cell>
          <cell r="B2909" t="str">
            <v>Sun StorEdge L20 60 Cartridge Platinum</v>
          </cell>
        </row>
        <row r="2910">
          <cell r="A2910" t="str">
            <v>W-L20-60C-2G</v>
          </cell>
          <cell r="B2910" t="str">
            <v>Sun StorEdge L20 60 Cartridge Gold</v>
          </cell>
        </row>
        <row r="2911">
          <cell r="A2911" t="str">
            <v>W-L20-60C-2S</v>
          </cell>
          <cell r="B2911" t="str">
            <v>Sun StorEdge L20 60 Cartridge Silver</v>
          </cell>
        </row>
        <row r="2912">
          <cell r="A2912" t="str">
            <v>WH-L20-60C-2P</v>
          </cell>
          <cell r="B2912" t="str">
            <v>Sun StorEdge L20 60 Cartridge Platinum</v>
          </cell>
        </row>
        <row r="2913">
          <cell r="A2913" t="str">
            <v>WH-L20-60C-2G</v>
          </cell>
          <cell r="B2913" t="str">
            <v>Sun StorEdge L20 60 Cartridge Gold</v>
          </cell>
        </row>
        <row r="2914">
          <cell r="A2914" t="str">
            <v>WH-L20-60C-2S</v>
          </cell>
          <cell r="B2914" t="str">
            <v>Sun StorEdge L20 60 Cartridge Silver</v>
          </cell>
        </row>
        <row r="2915">
          <cell r="A2915" t="str">
            <v>W-L20-20C-2P</v>
          </cell>
          <cell r="B2915" t="str">
            <v>Sun StorEdge L20 20 Cartridge Platinum</v>
          </cell>
        </row>
        <row r="2916">
          <cell r="A2916" t="str">
            <v>W-L20-20C-2G</v>
          </cell>
          <cell r="B2916" t="str">
            <v>Sun StorEdge L20 20 Cartridge Gold</v>
          </cell>
        </row>
        <row r="2917">
          <cell r="A2917" t="str">
            <v>W-L20-20C-2S</v>
          </cell>
          <cell r="B2917" t="str">
            <v>Sun StorEdge L20 20 Cartridge Silver</v>
          </cell>
        </row>
        <row r="2918">
          <cell r="A2918" t="str">
            <v>WH-L20-20C-2P</v>
          </cell>
          <cell r="B2918" t="str">
            <v>Sun StorEdge L20 20 Cartridge Platinum</v>
          </cell>
        </row>
        <row r="2919">
          <cell r="A2919" t="str">
            <v>WH-L20-20C-2G</v>
          </cell>
          <cell r="B2919" t="str">
            <v>Sun StorEdge L20 20 Cartridge Gold</v>
          </cell>
        </row>
        <row r="2920">
          <cell r="A2920" t="str">
            <v>WH-L20-20C-2S</v>
          </cell>
          <cell r="B2920" t="str">
            <v>Sun StorEdge L20 20 Cartridge Silver</v>
          </cell>
        </row>
        <row r="2921">
          <cell r="A2921" t="str">
            <v>W-L20-40C-2P</v>
          </cell>
          <cell r="B2921" t="str">
            <v>Sun StorEdge L20 40 Cartridge Platinum</v>
          </cell>
        </row>
        <row r="2922">
          <cell r="A2922" t="str">
            <v>W-L20-40C-2G</v>
          </cell>
          <cell r="B2922" t="str">
            <v>Sun StorEdge L20 40 Cartridge Gold</v>
          </cell>
        </row>
        <row r="2923">
          <cell r="A2923" t="str">
            <v>W-L20-40C-2S</v>
          </cell>
          <cell r="B2923" t="str">
            <v>Sun StorEdge L20 40 Cartridge Silver</v>
          </cell>
        </row>
        <row r="2924">
          <cell r="A2924" t="str">
            <v>WH-L20-40C-2P</v>
          </cell>
          <cell r="B2924" t="str">
            <v>Sun StorEdge L20 40 Cartridge Platinum</v>
          </cell>
        </row>
        <row r="2925">
          <cell r="A2925" t="str">
            <v>WH-L20-40C-2G</v>
          </cell>
          <cell r="B2925" t="str">
            <v>Sun StorEdge L20 40 Cartridge Gold</v>
          </cell>
        </row>
        <row r="2926">
          <cell r="A2926" t="str">
            <v>WH-L20-40C-2S</v>
          </cell>
          <cell r="B2926" t="str">
            <v>Sun StorEdge L20 40 Cartridge Silver</v>
          </cell>
        </row>
        <row r="2927">
          <cell r="A2927" t="str">
            <v>W-L20-DLT-2P</v>
          </cell>
          <cell r="B2927" t="str">
            <v>Sun StorEdge L20 DLT Drive Platinum</v>
          </cell>
        </row>
        <row r="2928">
          <cell r="A2928" t="str">
            <v>W-L20-DLT-2G</v>
          </cell>
          <cell r="B2928" t="str">
            <v>Sun StorEdge L20 DLT Drive Gold</v>
          </cell>
        </row>
        <row r="2929">
          <cell r="A2929" t="str">
            <v>W-L20-DLT-2S</v>
          </cell>
          <cell r="B2929" t="str">
            <v>Sun StorEdge L20 DLT Drive Silver</v>
          </cell>
        </row>
        <row r="2930">
          <cell r="A2930" t="str">
            <v>WH-L20-DLT-2P</v>
          </cell>
          <cell r="B2930" t="str">
            <v>Sun StorEdge L20 DLT Drive Platinum</v>
          </cell>
        </row>
        <row r="2931">
          <cell r="A2931" t="str">
            <v>WH-L20-DLT-2G</v>
          </cell>
          <cell r="B2931" t="str">
            <v>Sun StorEdge L20 DLT Drive Gold</v>
          </cell>
        </row>
        <row r="2932">
          <cell r="A2932" t="str">
            <v>WH-L20-DLT-2S</v>
          </cell>
          <cell r="B2932" t="str">
            <v>Sun StorEdge L20 DLT Drive Silver</v>
          </cell>
        </row>
        <row r="2933">
          <cell r="A2933" t="str">
            <v>W-SCI-S WT-1P</v>
          </cell>
          <cell r="B2933" t="str">
            <v>SCI Switch Platinum</v>
          </cell>
        </row>
        <row r="2934">
          <cell r="A2934" t="str">
            <v>W-SCI-S WT-1G</v>
          </cell>
          <cell r="B2934" t="str">
            <v>SCI Switch Gold</v>
          </cell>
        </row>
        <row r="2935">
          <cell r="A2935" t="str">
            <v>W-SCI-S WT-1S</v>
          </cell>
          <cell r="B2935" t="str">
            <v>SCI Switch Silver</v>
          </cell>
        </row>
        <row r="2936">
          <cell r="A2936" t="str">
            <v>W-VECTOR-S WT-1P</v>
          </cell>
          <cell r="B2936" t="str">
            <v>Vector Switch Platinum</v>
          </cell>
        </row>
        <row r="2937">
          <cell r="A2937" t="str">
            <v>W-VECTOR-S WT-1G</v>
          </cell>
          <cell r="B2937" t="str">
            <v>Vector Switch Gold</v>
          </cell>
        </row>
        <row r="2938">
          <cell r="A2938" t="str">
            <v>W-VECTOR-S WT-1S</v>
          </cell>
          <cell r="B2938" t="str">
            <v>Vector Switch Silver</v>
          </cell>
        </row>
        <row r="2939">
          <cell r="A2939" t="str">
            <v>W-A31-TCF-BAS-3P</v>
          </cell>
          <cell r="B2939" t="str">
            <v>SUN TCF Base Rack Platinum</v>
          </cell>
        </row>
        <row r="2940">
          <cell r="A2940" t="str">
            <v>W-A31-TCF-BAS-3G</v>
          </cell>
          <cell r="B2940" t="str">
            <v>SUN TCF Base Rack Gold</v>
          </cell>
        </row>
        <row r="2941">
          <cell r="A2941" t="str">
            <v>W-A31-TCF-BAS-3S</v>
          </cell>
          <cell r="B2941" t="str">
            <v>SUN TCF Base Rack Silver</v>
          </cell>
        </row>
        <row r="2942">
          <cell r="A2942" t="str">
            <v>W-A31-TCF-2WY-3P</v>
          </cell>
          <cell r="B2942" t="str">
            <v>SUN TCF 2-Way Rack Platinum</v>
          </cell>
        </row>
        <row r="2943">
          <cell r="A2943" t="str">
            <v>W-A31-TCF-2WY-3G</v>
          </cell>
          <cell r="B2943" t="str">
            <v>SUN TCF 2-Way Rack Gold</v>
          </cell>
        </row>
        <row r="2944">
          <cell r="A2944" t="str">
            <v>W-A31-TCF-2WY-3S</v>
          </cell>
          <cell r="B2944" t="str">
            <v>SUN TCF 2-Way Rack Silver</v>
          </cell>
        </row>
        <row r="2945">
          <cell r="A2945" t="str">
            <v>W-A31-TCF-4WY-3P</v>
          </cell>
          <cell r="B2945" t="str">
            <v>SUN TCF 4-Way Rack Platinum</v>
          </cell>
        </row>
        <row r="2946">
          <cell r="A2946" t="str">
            <v>W-A31-TCF-4WY-3G</v>
          </cell>
          <cell r="B2946" t="str">
            <v>SUN TCF 4-Way Rack Gold</v>
          </cell>
        </row>
        <row r="2947">
          <cell r="A2947" t="str">
            <v>W-A31-TCF-4WY-3S</v>
          </cell>
          <cell r="B2947" t="str">
            <v>SUN TCF 4-Way Rack Silver</v>
          </cell>
        </row>
        <row r="2948">
          <cell r="A2948" t="str">
            <v>W-A31-TCF-STR-3P</v>
          </cell>
          <cell r="B2948" t="str">
            <v>SUN TCF Star Rack Platinum</v>
          </cell>
        </row>
        <row r="2949">
          <cell r="A2949" t="str">
            <v>W-A31-TCF-STR-3G</v>
          </cell>
          <cell r="B2949" t="str">
            <v>SUN TCF Star Rack Gold</v>
          </cell>
        </row>
        <row r="2950">
          <cell r="A2950" t="str">
            <v>W-A31-TCF-STR-3S</v>
          </cell>
          <cell r="B2950" t="str">
            <v>SUN TCF Star Rack Silver</v>
          </cell>
        </row>
        <row r="2951">
          <cell r="A2951" t="str">
            <v>W-N8200-L-3P</v>
          </cell>
          <cell r="B2951" t="str">
            <v>SunFiler N8200-1A1000 Platinum</v>
          </cell>
        </row>
        <row r="2952">
          <cell r="A2952" t="str">
            <v>W-N8200-L-3G</v>
          </cell>
          <cell r="B2952" t="str">
            <v>SunFiler N8200-1A1000 Gold</v>
          </cell>
        </row>
        <row r="2953">
          <cell r="A2953" t="str">
            <v>W-N8200-L-3S</v>
          </cell>
          <cell r="B2953" t="str">
            <v>SunFiler N8200-1A1000 Silver</v>
          </cell>
        </row>
        <row r="2954">
          <cell r="A2954" t="str">
            <v>W-N8200-H-3P</v>
          </cell>
          <cell r="B2954" t="str">
            <v>SunFiler N8200-2A1000 Platinum</v>
          </cell>
        </row>
        <row r="2955">
          <cell r="A2955" t="str">
            <v>W-N8200-H-3G</v>
          </cell>
          <cell r="B2955" t="str">
            <v>SunFiler N8200-2A1000 Gold</v>
          </cell>
        </row>
        <row r="2956">
          <cell r="A2956" t="str">
            <v>W-N8200-H-3S</v>
          </cell>
          <cell r="B2956" t="str">
            <v>SunFiler N8200-2A1000 Silver</v>
          </cell>
        </row>
      </sheetData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VXXXXX"/>
      <sheetName val="통합"/>
      <sheetName val="DATA"/>
      <sheetName val="工완성공사율"/>
      <sheetName val="주형"/>
      <sheetName val="Sheet1 (2)"/>
      <sheetName val="Sheet17"/>
      <sheetName val="Sheet2"/>
      <sheetName val="Sheet3"/>
      <sheetName val="1SPAN"/>
      <sheetName val="ABUT수량-A1"/>
      <sheetName val="BOX"/>
      <sheetName val="내역서"/>
      <sheetName val="예정(3)"/>
      <sheetName val="터널조도"/>
      <sheetName val="동원(3)"/>
      <sheetName val="노임단가"/>
      <sheetName val="실행철강하도"/>
      <sheetName val="수안보-MBR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목"/>
      <sheetName val="배수및구조물공"/>
      <sheetName val="포장공"/>
      <sheetName val="부대공 (4)"/>
      <sheetName val="부대공"/>
      <sheetName val="1"/>
      <sheetName val="목차"/>
      <sheetName val="노임,재료비"/>
      <sheetName val="노무,재료"/>
      <sheetName val="내역"/>
      <sheetName val="자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M2">
            <v>200000</v>
          </cell>
          <cell r="O2">
            <v>200000</v>
          </cell>
        </row>
        <row r="3">
          <cell r="C3">
            <v>525.22</v>
          </cell>
          <cell r="D3">
            <v>373.48</v>
          </cell>
          <cell r="M3">
            <v>5000</v>
          </cell>
          <cell r="O3">
            <v>6000</v>
          </cell>
        </row>
        <row r="4">
          <cell r="O4">
            <v>1.3333333333333333</v>
          </cell>
        </row>
        <row r="5">
          <cell r="D5">
            <v>181.42</v>
          </cell>
          <cell r="J5">
            <v>62603</v>
          </cell>
        </row>
        <row r="8">
          <cell r="J8">
            <v>59797</v>
          </cell>
        </row>
        <row r="9">
          <cell r="J9">
            <v>65147</v>
          </cell>
        </row>
        <row r="10">
          <cell r="J10">
            <v>61774</v>
          </cell>
        </row>
        <row r="14">
          <cell r="O14">
            <v>648</v>
          </cell>
        </row>
        <row r="15">
          <cell r="O15">
            <v>272182</v>
          </cell>
        </row>
        <row r="16">
          <cell r="J16">
            <v>66531</v>
          </cell>
        </row>
        <row r="17">
          <cell r="M17">
            <v>625</v>
          </cell>
          <cell r="O17">
            <v>805</v>
          </cell>
        </row>
        <row r="18">
          <cell r="O18">
            <v>2687</v>
          </cell>
        </row>
        <row r="27">
          <cell r="J27">
            <v>60596</v>
          </cell>
        </row>
        <row r="31">
          <cell r="J31">
            <v>48833</v>
          </cell>
        </row>
        <row r="44">
          <cell r="O44">
            <v>2090</v>
          </cell>
        </row>
        <row r="49">
          <cell r="O49">
            <v>5976</v>
          </cell>
        </row>
        <row r="50">
          <cell r="O50">
            <v>550</v>
          </cell>
        </row>
        <row r="51">
          <cell r="O51">
            <v>704</v>
          </cell>
        </row>
        <row r="86">
          <cell r="J86">
            <v>48674</v>
          </cell>
        </row>
        <row r="87">
          <cell r="J87">
            <v>33755</v>
          </cell>
        </row>
        <row r="115">
          <cell r="J115">
            <v>60784</v>
          </cell>
        </row>
        <row r="120">
          <cell r="J120">
            <v>63951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"/>
      <sheetName val="토공이월"/>
      <sheetName val="부대공집계표"/>
      <sheetName val="차선도색조서"/>
      <sheetName val="차선도색"/>
      <sheetName val="황색도로표시"/>
      <sheetName val="백색조서"/>
      <sheetName val="백색도로표시"/>
      <sheetName val="교통표지판집계표"/>
      <sheetName val="표지판조서"/>
      <sheetName val="표지판편지식"/>
      <sheetName val="표지판소형"/>
      <sheetName val="가드레일설치"/>
      <sheetName val="데리네이트 "/>
      <sheetName val="낙석책 "/>
      <sheetName val="낙석방지망 "/>
      <sheetName val="암파쇄 "/>
      <sheetName val="휀스설치조서"/>
      <sheetName val="조경수량집계표"/>
      <sheetName val="수목식재조서(1)"/>
      <sheetName val="수목식재조서 (2)"/>
      <sheetName val="잔디식재면적조서"/>
      <sheetName val="가로수분현황조서"/>
      <sheetName val="지주목현황조서"/>
      <sheetName val="중앙분리대양질토"/>
      <sheetName val="가배수로집계표"/>
      <sheetName val="간극수배수로비닐깔기"/>
      <sheetName val="용수가배수로집계표"/>
      <sheetName val="용수가배수로조서"/>
      <sheetName val="가배수로 TYPE-1"/>
      <sheetName val="가배수관D1200"/>
      <sheetName val="가배수관D1500"/>
      <sheetName val="교통안전"/>
      <sheetName val="환경관리"/>
      <sheetName val="부대공-김해관광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이동조서-보완"/>
      <sheetName val="내역"/>
      <sheetName val="실제총괄표"/>
      <sheetName val="설계개요"/>
      <sheetName val="스크린"/>
      <sheetName val="D일위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집계표"/>
      <sheetName val="수문일위1"/>
      <sheetName val="특별땅고르기"/>
      <sheetName val="퍼스트"/>
      <sheetName val="화재 탐지 설비"/>
      <sheetName val="주beam"/>
      <sheetName val="내역"/>
      <sheetName val="하남내역"/>
      <sheetName val="#3_일위대가목록"/>
      <sheetName val="견적"/>
      <sheetName val="공사비예산서(토목분)"/>
      <sheetName val="실행철강하도"/>
      <sheetName val="일위대가목차"/>
      <sheetName val="중기조종사 단위단가"/>
      <sheetName val="일위대가"/>
      <sheetName val="자재일람"/>
      <sheetName val="입상보완(2000.5)"/>
      <sheetName val="자재단가비교표"/>
      <sheetName val="노임단가"/>
      <sheetName val="공내역"/>
      <sheetName val="원본(갑지)"/>
      <sheetName val="노임,재료비"/>
      <sheetName val="일위집계표"/>
      <sheetName val="자재단가"/>
      <sheetName val="ABUT수량-A1"/>
      <sheetName val="원가계산서"/>
      <sheetName val="000000"/>
      <sheetName val="공사원가계산서"/>
      <sheetName val="요율"/>
      <sheetName val="수량이동"/>
      <sheetName val="기초자료입력"/>
      <sheetName val="단면 (2)"/>
      <sheetName val="집계"/>
      <sheetName val="광산내역"/>
      <sheetName val="BID"/>
      <sheetName val="약품공급2"/>
      <sheetName val="자단"/>
      <sheetName val="견적조건"/>
      <sheetName val="사통"/>
      <sheetName val="J형측구단위수량"/>
      <sheetName val="Sheet1 (2)"/>
      <sheetName val="직재"/>
      <sheetName val="제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일위대가"/>
      <sheetName val="철거산출근거"/>
      <sheetName val="spec1"/>
      <sheetName val="갑지"/>
      <sheetName val="부하(성남)"/>
      <sheetName val="일위대가(가설)"/>
      <sheetName val="일위대가(1)"/>
      <sheetName val="기기"/>
      <sheetName val="단위세대"/>
      <sheetName val="수전기기DATA"/>
      <sheetName val="집계표"/>
      <sheetName val="밸브설치"/>
      <sheetName val="SG"/>
      <sheetName val="MEXICO-C"/>
      <sheetName val="일위대가목차"/>
      <sheetName val="단위수량"/>
      <sheetName val="맨홀수량산출"/>
      <sheetName val="약품설비"/>
      <sheetName val="GI-LIST"/>
      <sheetName val="data2"/>
      <sheetName val="여과지동"/>
      <sheetName val="기초자료"/>
      <sheetName val="CABLE"/>
      <sheetName val="8.PILE  (돌출)"/>
      <sheetName val="갑지(추정)"/>
      <sheetName val="점검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입상내역"/>
      <sheetName val="노임단가"/>
      <sheetName val="일위대가(가설)"/>
      <sheetName val="4월가격"/>
      <sheetName val="VXX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입상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Sheet1 (2)"/>
      <sheetName val="재료값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수증감"/>
      <sheetName val="양수총괄"/>
      <sheetName val="부안지급"/>
      <sheetName val="양수합계"/>
      <sheetName val="부안변전"/>
      <sheetName val="부안옥내"/>
      <sheetName val="부안기타"/>
      <sheetName val="유무선증감"/>
      <sheetName val="부안수문평"/>
      <sheetName val="Sheet1"/>
      <sheetName val="Sheet2"/>
      <sheetName val="Sheet3"/>
      <sheetName val="내역"/>
      <sheetName val="MOTOR"/>
      <sheetName val="공내역"/>
      <sheetName val="조도계산서 (도서)"/>
      <sheetName val="설계개요"/>
      <sheetName val="계약용량(서포)"/>
      <sheetName val="계화배수"/>
      <sheetName val="전기"/>
      <sheetName val="물가자료"/>
      <sheetName val="내역서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공사비총괄"/>
      <sheetName val="Sheet2"/>
      <sheetName val="단가보완"/>
      <sheetName val="단위가격"/>
      <sheetName val="장비손료"/>
      <sheetName val="1SGATE97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Sheet1"/>
      <sheetName val="취수장"/>
      <sheetName val="가압장"/>
      <sheetName val="견적사양비교표"/>
      <sheetName val="LOPCALC"/>
      <sheetName val="KA"/>
      <sheetName val="단가조사-2"/>
      <sheetName val="공내역"/>
      <sheetName val="TABLE"/>
      <sheetName val="부하LOAD"/>
      <sheetName val="금액"/>
      <sheetName val="일위대가(계측기설치)"/>
      <sheetName val="2F 회의실견적(5_14 일대)"/>
      <sheetName val="입상내역"/>
      <sheetName val="수량집계표(배관배선)"/>
      <sheetName val="물질수지(2011)"/>
      <sheetName val="INPUT-DATA"/>
      <sheetName val="물질수지"/>
      <sheetName val="노임"/>
      <sheetName val="입찰안"/>
      <sheetName val="제수"/>
      <sheetName val="공기"/>
      <sheetName val="WORK"/>
      <sheetName val="낙찰표"/>
      <sheetName val="갑지"/>
      <sheetName val="sw1"/>
      <sheetName val="횡배수관토공수량"/>
      <sheetName val="D25"/>
      <sheetName val="D16"/>
      <sheetName val="D22"/>
      <sheetName val="경비2내역"/>
      <sheetName val="산근(1)"/>
      <sheetName val="당진1,2호기전선관설치및접지4차공사내역서-을지"/>
      <sheetName val="옹벽철근"/>
      <sheetName val="품셈TABLE"/>
      <sheetName val="대림경상68억"/>
      <sheetName val="약품설비"/>
      <sheetName val="EQUIPMENT -2"/>
      <sheetName val="지급자재"/>
      <sheetName val="TYPE-A"/>
      <sheetName val="산출근거"/>
      <sheetName val="4.장비손료"/>
      <sheetName val="내역서(기성청구)"/>
      <sheetName val="내역"/>
      <sheetName val="자료"/>
      <sheetName val="위치조서"/>
      <sheetName val="DATA"/>
      <sheetName val="45,46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북천교-교각-하나하나"/>
      <sheetName val="#REF"/>
      <sheetName val="교각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단선결선도"/>
      <sheetName val="단선결선도DATA"/>
      <sheetName val="수전기기DATA"/>
      <sheetName val="할증"/>
      <sheetName val="배선DATA"/>
      <sheetName val="CAT_5"/>
      <sheetName val="기본DATA"/>
      <sheetName val="MEXICO-C"/>
      <sheetName val="자재단가비교표"/>
      <sheetName val="허용전류-IEC DATA"/>
      <sheetName val="1단계"/>
      <sheetName val="IMPEADENCE MAP 취수장"/>
      <sheetName val="일위대가표"/>
      <sheetName val="MCC제원"/>
      <sheetName val="DATA"/>
      <sheetName val="실행철강하도"/>
      <sheetName val="터파기및재료"/>
    </sheetNames>
    <sheetDataSet>
      <sheetData sheetId="0" refreshError="1"/>
      <sheetData sheetId="1" refreshError="1"/>
      <sheetData sheetId="2" refreshError="1"/>
      <sheetData sheetId="3" refreshError="1">
        <row r="3">
          <cell r="A3">
            <v>22</v>
          </cell>
          <cell r="B3">
            <v>25.8</v>
          </cell>
          <cell r="C3">
            <v>125</v>
          </cell>
          <cell r="D3">
            <v>600</v>
          </cell>
          <cell r="E3">
            <v>12</v>
          </cell>
          <cell r="F3" t="str">
            <v>4W4S</v>
          </cell>
          <cell r="G3" t="str">
            <v>D</v>
          </cell>
        </row>
        <row r="11">
          <cell r="A11">
            <v>22</v>
          </cell>
          <cell r="B11">
            <v>25.8</v>
          </cell>
          <cell r="C11">
            <v>125</v>
          </cell>
          <cell r="D11">
            <v>600</v>
          </cell>
          <cell r="E11">
            <v>12</v>
          </cell>
          <cell r="F11" t="str">
            <v>3W3S</v>
          </cell>
          <cell r="G11" t="str">
            <v>D</v>
          </cell>
        </row>
        <row r="12">
          <cell r="D12" t="str">
            <v xml:space="preserve"> </v>
          </cell>
        </row>
        <row r="13">
          <cell r="D13" t="str">
            <v xml:space="preserve"> </v>
          </cell>
        </row>
        <row r="14">
          <cell r="D14" t="str">
            <v xml:space="preserve"> </v>
          </cell>
        </row>
        <row r="15">
          <cell r="D15" t="str">
            <v xml:space="preserve"> </v>
          </cell>
        </row>
        <row r="19">
          <cell r="A19">
            <v>22</v>
          </cell>
          <cell r="B19">
            <v>24</v>
          </cell>
          <cell r="C19">
            <v>125</v>
          </cell>
          <cell r="D19">
            <v>630</v>
          </cell>
          <cell r="E19">
            <v>12</v>
          </cell>
          <cell r="F19">
            <v>3</v>
          </cell>
          <cell r="G19" t="str">
            <v>MOTOR OPERATION</v>
          </cell>
        </row>
        <row r="20">
          <cell r="D20" t="str">
            <v xml:space="preserve"> </v>
          </cell>
        </row>
        <row r="21">
          <cell r="D21" t="str">
            <v xml:space="preserve"> </v>
          </cell>
        </row>
        <row r="22">
          <cell r="D22" t="str">
            <v xml:space="preserve"> </v>
          </cell>
        </row>
        <row r="23">
          <cell r="D23" t="str">
            <v xml:space="preserve"> </v>
          </cell>
        </row>
        <row r="28">
          <cell r="A28">
            <v>22</v>
          </cell>
          <cell r="B28">
            <v>25.8</v>
          </cell>
          <cell r="C28" t="str">
            <v xml:space="preserve"> </v>
          </cell>
          <cell r="D28" t="str">
            <v xml:space="preserve"> 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</row>
        <row r="36">
          <cell r="A36">
            <v>3.3</v>
          </cell>
          <cell r="B36">
            <v>3.6</v>
          </cell>
          <cell r="C36">
            <v>60</v>
          </cell>
          <cell r="D36">
            <v>400</v>
          </cell>
          <cell r="E36">
            <v>8</v>
          </cell>
          <cell r="F36">
            <v>50</v>
          </cell>
          <cell r="G36" t="str">
            <v xml:space="preserve"> </v>
          </cell>
        </row>
        <row r="37">
          <cell r="A37">
            <v>3.3</v>
          </cell>
          <cell r="B37">
            <v>3.6</v>
          </cell>
          <cell r="C37">
            <v>60</v>
          </cell>
          <cell r="D37">
            <v>630</v>
          </cell>
          <cell r="E37">
            <v>12.5</v>
          </cell>
          <cell r="F37">
            <v>80</v>
          </cell>
        </row>
        <row r="38">
          <cell r="A38">
            <v>3.3</v>
          </cell>
          <cell r="B38">
            <v>3.6</v>
          </cell>
          <cell r="C38">
            <v>60</v>
          </cell>
          <cell r="D38">
            <v>630</v>
          </cell>
          <cell r="E38">
            <v>20</v>
          </cell>
          <cell r="F38">
            <v>130</v>
          </cell>
        </row>
        <row r="39">
          <cell r="A39">
            <v>3.3</v>
          </cell>
          <cell r="B39">
            <v>3.6</v>
          </cell>
          <cell r="C39">
            <v>60</v>
          </cell>
          <cell r="D39">
            <v>630</v>
          </cell>
          <cell r="E39">
            <v>25</v>
          </cell>
          <cell r="F39">
            <v>160</v>
          </cell>
        </row>
        <row r="40">
          <cell r="A40">
            <v>3.3</v>
          </cell>
          <cell r="B40">
            <v>3.6</v>
          </cell>
          <cell r="C40">
            <v>60</v>
          </cell>
          <cell r="D40">
            <v>1250</v>
          </cell>
          <cell r="E40">
            <v>31.5</v>
          </cell>
          <cell r="F40">
            <v>200</v>
          </cell>
        </row>
        <row r="41">
          <cell r="A41">
            <v>3.3</v>
          </cell>
          <cell r="B41">
            <v>3.6</v>
          </cell>
          <cell r="C41">
            <v>60</v>
          </cell>
          <cell r="D41">
            <v>1259</v>
          </cell>
          <cell r="E41">
            <v>40</v>
          </cell>
          <cell r="F41">
            <v>250</v>
          </cell>
        </row>
        <row r="42">
          <cell r="A42">
            <v>3.3</v>
          </cell>
          <cell r="B42">
            <v>3.6</v>
          </cell>
          <cell r="C42">
            <v>60</v>
          </cell>
          <cell r="D42">
            <v>2000</v>
          </cell>
          <cell r="E42">
            <v>31.5</v>
          </cell>
          <cell r="F42">
            <v>200</v>
          </cell>
        </row>
        <row r="43">
          <cell r="A43">
            <v>3.3</v>
          </cell>
          <cell r="B43">
            <v>3.6</v>
          </cell>
          <cell r="C43">
            <v>60</v>
          </cell>
          <cell r="D43">
            <v>2000</v>
          </cell>
          <cell r="E43">
            <v>40</v>
          </cell>
          <cell r="F43">
            <v>250</v>
          </cell>
        </row>
        <row r="44">
          <cell r="A44">
            <v>3.3</v>
          </cell>
          <cell r="B44">
            <v>3.6</v>
          </cell>
          <cell r="C44">
            <v>60</v>
          </cell>
          <cell r="D44">
            <v>3150</v>
          </cell>
          <cell r="E44">
            <v>31.5</v>
          </cell>
          <cell r="F44">
            <v>200</v>
          </cell>
        </row>
        <row r="45">
          <cell r="A45">
            <v>3.3</v>
          </cell>
          <cell r="B45">
            <v>3.6</v>
          </cell>
          <cell r="C45">
            <v>60</v>
          </cell>
          <cell r="D45">
            <v>3150</v>
          </cell>
          <cell r="E45">
            <v>40</v>
          </cell>
          <cell r="F45">
            <v>250</v>
          </cell>
        </row>
        <row r="46">
          <cell r="A46">
            <v>6.6</v>
          </cell>
          <cell r="B46">
            <v>7.2</v>
          </cell>
          <cell r="C46">
            <v>60</v>
          </cell>
          <cell r="D46">
            <v>400</v>
          </cell>
          <cell r="E46">
            <v>8</v>
          </cell>
          <cell r="F46">
            <v>100</v>
          </cell>
        </row>
        <row r="47">
          <cell r="A47">
            <v>6.6</v>
          </cell>
          <cell r="B47">
            <v>7.2</v>
          </cell>
          <cell r="C47">
            <v>60</v>
          </cell>
          <cell r="D47">
            <v>630</v>
          </cell>
          <cell r="E47">
            <v>12.5</v>
          </cell>
          <cell r="F47">
            <v>160</v>
          </cell>
        </row>
        <row r="48">
          <cell r="A48">
            <v>6.6</v>
          </cell>
          <cell r="B48">
            <v>7.2</v>
          </cell>
          <cell r="C48">
            <v>60</v>
          </cell>
          <cell r="D48">
            <v>630</v>
          </cell>
          <cell r="E48">
            <v>20</v>
          </cell>
          <cell r="F48">
            <v>250</v>
          </cell>
        </row>
        <row r="49">
          <cell r="A49">
            <v>6.6</v>
          </cell>
          <cell r="B49">
            <v>7.2</v>
          </cell>
          <cell r="C49">
            <v>60</v>
          </cell>
          <cell r="D49">
            <v>630</v>
          </cell>
          <cell r="E49">
            <v>25</v>
          </cell>
          <cell r="F49">
            <v>320</v>
          </cell>
        </row>
        <row r="50">
          <cell r="A50">
            <v>6.6</v>
          </cell>
          <cell r="B50">
            <v>7.2</v>
          </cell>
          <cell r="C50">
            <v>60</v>
          </cell>
          <cell r="D50">
            <v>1250</v>
          </cell>
          <cell r="E50">
            <v>31.5</v>
          </cell>
          <cell r="F50">
            <v>400</v>
          </cell>
        </row>
        <row r="51">
          <cell r="A51">
            <v>6.6</v>
          </cell>
          <cell r="B51">
            <v>7.2</v>
          </cell>
          <cell r="C51">
            <v>60</v>
          </cell>
          <cell r="D51">
            <v>1259</v>
          </cell>
          <cell r="E51">
            <v>40</v>
          </cell>
          <cell r="F51">
            <v>500</v>
          </cell>
        </row>
        <row r="52">
          <cell r="A52">
            <v>6.6</v>
          </cell>
          <cell r="B52">
            <v>7.2</v>
          </cell>
          <cell r="C52">
            <v>60</v>
          </cell>
          <cell r="D52">
            <v>2000</v>
          </cell>
          <cell r="E52">
            <v>31.5</v>
          </cell>
          <cell r="F52">
            <v>400</v>
          </cell>
        </row>
        <row r="53">
          <cell r="A53">
            <v>6.6</v>
          </cell>
          <cell r="B53">
            <v>7.2</v>
          </cell>
          <cell r="C53">
            <v>60</v>
          </cell>
          <cell r="D53">
            <v>2000</v>
          </cell>
          <cell r="E53">
            <v>40</v>
          </cell>
          <cell r="F53">
            <v>500</v>
          </cell>
        </row>
        <row r="54">
          <cell r="A54">
            <v>6.6</v>
          </cell>
          <cell r="B54">
            <v>7.2</v>
          </cell>
          <cell r="C54">
            <v>60</v>
          </cell>
          <cell r="D54">
            <v>3150</v>
          </cell>
          <cell r="E54">
            <v>31.5</v>
          </cell>
          <cell r="F54">
            <v>400</v>
          </cell>
        </row>
        <row r="55">
          <cell r="A55">
            <v>6.6</v>
          </cell>
          <cell r="B55">
            <v>7.2</v>
          </cell>
          <cell r="C55">
            <v>60</v>
          </cell>
          <cell r="D55">
            <v>3150</v>
          </cell>
          <cell r="E55">
            <v>40</v>
          </cell>
          <cell r="F55">
            <v>500</v>
          </cell>
        </row>
        <row r="56">
          <cell r="A56">
            <v>22</v>
          </cell>
          <cell r="B56">
            <v>24</v>
          </cell>
          <cell r="C56">
            <v>125</v>
          </cell>
          <cell r="D56">
            <v>630</v>
          </cell>
          <cell r="E56">
            <v>12.5</v>
          </cell>
          <cell r="F56">
            <v>520</v>
          </cell>
        </row>
        <row r="57">
          <cell r="A57">
            <v>22</v>
          </cell>
          <cell r="B57">
            <v>24</v>
          </cell>
          <cell r="C57">
            <v>125</v>
          </cell>
          <cell r="D57">
            <v>630</v>
          </cell>
          <cell r="E57">
            <v>25</v>
          </cell>
          <cell r="F57">
            <v>1040</v>
          </cell>
        </row>
        <row r="58">
          <cell r="A58">
            <v>22</v>
          </cell>
          <cell r="B58">
            <v>24</v>
          </cell>
          <cell r="C58">
            <v>125</v>
          </cell>
          <cell r="D58">
            <v>1250</v>
          </cell>
          <cell r="E58">
            <v>12.5</v>
          </cell>
          <cell r="F58">
            <v>520</v>
          </cell>
        </row>
        <row r="59">
          <cell r="A59">
            <v>22</v>
          </cell>
          <cell r="B59">
            <v>24</v>
          </cell>
          <cell r="C59">
            <v>125</v>
          </cell>
          <cell r="D59">
            <v>1250</v>
          </cell>
          <cell r="E59">
            <v>25</v>
          </cell>
          <cell r="F59">
            <v>1040</v>
          </cell>
        </row>
        <row r="60">
          <cell r="A60">
            <v>22</v>
          </cell>
          <cell r="B60">
            <v>24</v>
          </cell>
          <cell r="C60">
            <v>125</v>
          </cell>
          <cell r="D60">
            <v>2000</v>
          </cell>
          <cell r="E60">
            <v>25</v>
          </cell>
          <cell r="F60">
            <v>1040</v>
          </cell>
        </row>
        <row r="61">
          <cell r="A61">
            <v>22</v>
          </cell>
          <cell r="B61">
            <v>24</v>
          </cell>
          <cell r="C61">
            <v>125</v>
          </cell>
          <cell r="D61">
            <v>2000</v>
          </cell>
          <cell r="E61">
            <v>25</v>
          </cell>
          <cell r="F61">
            <v>1040</v>
          </cell>
        </row>
        <row r="65">
          <cell r="A65" t="str">
            <v>22/0.38</v>
          </cell>
          <cell r="B65">
            <v>22.9</v>
          </cell>
          <cell r="C65">
            <v>380</v>
          </cell>
          <cell r="D65">
            <v>125</v>
          </cell>
          <cell r="E65" t="str">
            <v xml:space="preserve"> </v>
          </cell>
        </row>
        <row r="66">
          <cell r="A66" t="str">
            <v>22/3.3</v>
          </cell>
          <cell r="B66">
            <v>22.9</v>
          </cell>
          <cell r="C66">
            <v>3300</v>
          </cell>
          <cell r="D66">
            <v>125</v>
          </cell>
        </row>
        <row r="67">
          <cell r="A67" t="str">
            <v>22/6.6</v>
          </cell>
          <cell r="B67">
            <v>22.9</v>
          </cell>
          <cell r="C67">
            <v>6600</v>
          </cell>
          <cell r="D67">
            <v>125</v>
          </cell>
        </row>
        <row r="68">
          <cell r="B68" t="str">
            <v xml:space="preserve"> </v>
          </cell>
        </row>
        <row r="69">
          <cell r="B69" t="str">
            <v xml:space="preserve"> </v>
          </cell>
        </row>
        <row r="73">
          <cell r="A73">
            <v>0.38</v>
          </cell>
          <cell r="B73">
            <v>660</v>
          </cell>
          <cell r="C73">
            <v>0</v>
          </cell>
          <cell r="D73">
            <v>630</v>
          </cell>
          <cell r="F73">
            <v>42</v>
          </cell>
          <cell r="G73" t="str">
            <v xml:space="preserve"> </v>
          </cell>
        </row>
        <row r="74">
          <cell r="A74">
            <v>0.38</v>
          </cell>
          <cell r="B74">
            <v>660</v>
          </cell>
          <cell r="C74">
            <v>630</v>
          </cell>
          <cell r="D74">
            <v>630</v>
          </cell>
          <cell r="F74">
            <v>42</v>
          </cell>
        </row>
        <row r="75">
          <cell r="A75">
            <v>0.38</v>
          </cell>
          <cell r="B75">
            <v>660</v>
          </cell>
          <cell r="C75">
            <v>631</v>
          </cell>
          <cell r="D75">
            <v>800</v>
          </cell>
          <cell r="F75">
            <v>42</v>
          </cell>
        </row>
        <row r="76">
          <cell r="A76">
            <v>0.38</v>
          </cell>
          <cell r="B76">
            <v>660</v>
          </cell>
          <cell r="C76">
            <v>800</v>
          </cell>
          <cell r="D76">
            <v>800</v>
          </cell>
          <cell r="F76">
            <v>42</v>
          </cell>
        </row>
        <row r="77">
          <cell r="A77">
            <v>0.38</v>
          </cell>
          <cell r="B77">
            <v>660</v>
          </cell>
          <cell r="C77">
            <v>801</v>
          </cell>
          <cell r="D77">
            <v>1000</v>
          </cell>
          <cell r="F77">
            <v>42</v>
          </cell>
        </row>
        <row r="78">
          <cell r="A78">
            <v>0.38</v>
          </cell>
          <cell r="B78">
            <v>660</v>
          </cell>
          <cell r="C78">
            <v>1000</v>
          </cell>
          <cell r="D78">
            <v>1000</v>
          </cell>
          <cell r="F78">
            <v>42</v>
          </cell>
        </row>
        <row r="79">
          <cell r="A79">
            <v>0.38</v>
          </cell>
          <cell r="B79">
            <v>660</v>
          </cell>
          <cell r="C79">
            <v>1001</v>
          </cell>
          <cell r="D79">
            <v>1250</v>
          </cell>
          <cell r="F79">
            <v>50</v>
          </cell>
        </row>
        <row r="80">
          <cell r="A80">
            <v>0.38</v>
          </cell>
          <cell r="B80">
            <v>660</v>
          </cell>
          <cell r="C80">
            <v>1250</v>
          </cell>
          <cell r="D80">
            <v>1250</v>
          </cell>
          <cell r="F80">
            <v>50</v>
          </cell>
        </row>
        <row r="81">
          <cell r="A81">
            <v>0.38</v>
          </cell>
          <cell r="B81">
            <v>660</v>
          </cell>
          <cell r="C81">
            <v>1251</v>
          </cell>
          <cell r="D81">
            <v>1600</v>
          </cell>
          <cell r="F81">
            <v>50</v>
          </cell>
        </row>
        <row r="82">
          <cell r="A82">
            <v>0.38</v>
          </cell>
          <cell r="B82">
            <v>660</v>
          </cell>
          <cell r="C82">
            <v>1600</v>
          </cell>
          <cell r="D82">
            <v>1600</v>
          </cell>
          <cell r="F82">
            <v>50</v>
          </cell>
        </row>
        <row r="83">
          <cell r="A83">
            <v>0.38</v>
          </cell>
          <cell r="B83">
            <v>660</v>
          </cell>
          <cell r="C83">
            <v>1601</v>
          </cell>
          <cell r="D83">
            <v>2000</v>
          </cell>
          <cell r="F83">
            <v>50</v>
          </cell>
        </row>
        <row r="84">
          <cell r="A84">
            <v>0.38</v>
          </cell>
          <cell r="B84">
            <v>660</v>
          </cell>
          <cell r="C84">
            <v>2000</v>
          </cell>
          <cell r="D84">
            <v>2000</v>
          </cell>
          <cell r="F84">
            <v>50</v>
          </cell>
        </row>
        <row r="85">
          <cell r="A85">
            <v>0.38</v>
          </cell>
          <cell r="B85">
            <v>660</v>
          </cell>
          <cell r="C85">
            <v>2001</v>
          </cell>
          <cell r="D85">
            <v>2500</v>
          </cell>
          <cell r="F85">
            <v>50</v>
          </cell>
        </row>
        <row r="86">
          <cell r="A86">
            <v>0.38</v>
          </cell>
          <cell r="B86">
            <v>660</v>
          </cell>
          <cell r="C86">
            <v>2500</v>
          </cell>
          <cell r="D86">
            <v>2500</v>
          </cell>
          <cell r="F86">
            <v>50</v>
          </cell>
        </row>
        <row r="87">
          <cell r="A87">
            <v>0.38</v>
          </cell>
          <cell r="B87">
            <v>660</v>
          </cell>
          <cell r="C87">
            <v>2501</v>
          </cell>
          <cell r="D87">
            <v>3200</v>
          </cell>
          <cell r="F87">
            <v>65</v>
          </cell>
        </row>
        <row r="88">
          <cell r="A88">
            <v>0.38</v>
          </cell>
          <cell r="B88">
            <v>660</v>
          </cell>
          <cell r="C88">
            <v>3200</v>
          </cell>
          <cell r="D88">
            <v>3200</v>
          </cell>
          <cell r="F88">
            <v>65</v>
          </cell>
        </row>
        <row r="89">
          <cell r="A89">
            <v>0.38</v>
          </cell>
          <cell r="B89">
            <v>660</v>
          </cell>
          <cell r="C89">
            <v>3201</v>
          </cell>
          <cell r="D89">
            <v>4000</v>
          </cell>
          <cell r="F89">
            <v>85</v>
          </cell>
        </row>
        <row r="90">
          <cell r="A90">
            <v>0.38</v>
          </cell>
          <cell r="B90">
            <v>660</v>
          </cell>
          <cell r="C90">
            <v>4000</v>
          </cell>
          <cell r="D90">
            <v>4000</v>
          </cell>
          <cell r="F90">
            <v>85</v>
          </cell>
        </row>
        <row r="91">
          <cell r="A91">
            <v>0.38</v>
          </cell>
          <cell r="B91">
            <v>660</v>
          </cell>
          <cell r="C91">
            <v>4001</v>
          </cell>
          <cell r="D91">
            <v>5000</v>
          </cell>
          <cell r="F91">
            <v>85</v>
          </cell>
        </row>
        <row r="92">
          <cell r="A92">
            <v>0.38</v>
          </cell>
          <cell r="B92">
            <v>660</v>
          </cell>
          <cell r="C92">
            <v>5000</v>
          </cell>
          <cell r="D92">
            <v>5000</v>
          </cell>
          <cell r="F92">
            <v>85</v>
          </cell>
        </row>
        <row r="96">
          <cell r="A96">
            <v>0</v>
          </cell>
          <cell r="B96">
            <v>5</v>
          </cell>
          <cell r="C96">
            <v>5</v>
          </cell>
        </row>
        <row r="97">
          <cell r="A97">
            <v>6</v>
          </cell>
          <cell r="B97">
            <v>10</v>
          </cell>
          <cell r="C97">
            <v>5</v>
          </cell>
        </row>
        <row r="98">
          <cell r="A98">
            <v>10</v>
          </cell>
          <cell r="B98">
            <v>10</v>
          </cell>
          <cell r="C98">
            <v>5</v>
          </cell>
        </row>
        <row r="99">
          <cell r="A99">
            <v>11</v>
          </cell>
          <cell r="B99">
            <v>15</v>
          </cell>
          <cell r="C99">
            <v>5</v>
          </cell>
        </row>
        <row r="100">
          <cell r="A100">
            <v>15</v>
          </cell>
          <cell r="B100">
            <v>15</v>
          </cell>
          <cell r="C100">
            <v>5</v>
          </cell>
        </row>
        <row r="101">
          <cell r="A101">
            <v>16</v>
          </cell>
          <cell r="B101">
            <v>20</v>
          </cell>
          <cell r="C101">
            <v>5</v>
          </cell>
        </row>
        <row r="102">
          <cell r="A102">
            <v>20</v>
          </cell>
          <cell r="B102">
            <v>20</v>
          </cell>
          <cell r="C102">
            <v>5</v>
          </cell>
        </row>
        <row r="103">
          <cell r="A103">
            <v>21</v>
          </cell>
          <cell r="B103">
            <v>30</v>
          </cell>
          <cell r="C103">
            <v>5</v>
          </cell>
        </row>
        <row r="104">
          <cell r="A104">
            <v>30</v>
          </cell>
          <cell r="B104">
            <v>30</v>
          </cell>
          <cell r="C104">
            <v>5</v>
          </cell>
        </row>
        <row r="105">
          <cell r="A105">
            <v>31</v>
          </cell>
          <cell r="B105">
            <v>40</v>
          </cell>
          <cell r="C105">
            <v>5</v>
          </cell>
        </row>
        <row r="106">
          <cell r="A106">
            <v>40</v>
          </cell>
          <cell r="B106">
            <v>40</v>
          </cell>
          <cell r="C106">
            <v>5</v>
          </cell>
        </row>
        <row r="107">
          <cell r="A107">
            <v>41</v>
          </cell>
          <cell r="B107">
            <v>50</v>
          </cell>
          <cell r="C107">
            <v>5</v>
          </cell>
        </row>
        <row r="108">
          <cell r="A108">
            <v>50</v>
          </cell>
          <cell r="B108">
            <v>50</v>
          </cell>
          <cell r="C108">
            <v>5</v>
          </cell>
        </row>
        <row r="109">
          <cell r="A109">
            <v>51</v>
          </cell>
          <cell r="B109">
            <v>60</v>
          </cell>
          <cell r="C109">
            <v>5</v>
          </cell>
        </row>
        <row r="110">
          <cell r="A110">
            <v>60</v>
          </cell>
          <cell r="B110">
            <v>60</v>
          </cell>
          <cell r="C110">
            <v>5</v>
          </cell>
        </row>
        <row r="111">
          <cell r="A111">
            <v>61</v>
          </cell>
          <cell r="B111">
            <v>75</v>
          </cell>
          <cell r="C111">
            <v>5</v>
          </cell>
        </row>
        <row r="112">
          <cell r="A112">
            <v>75</v>
          </cell>
          <cell r="B112">
            <v>75</v>
          </cell>
          <cell r="C112">
            <v>5</v>
          </cell>
        </row>
        <row r="113">
          <cell r="A113">
            <v>76</v>
          </cell>
          <cell r="B113">
            <v>100</v>
          </cell>
          <cell r="C113">
            <v>5</v>
          </cell>
        </row>
        <row r="114">
          <cell r="A114">
            <v>100</v>
          </cell>
          <cell r="B114">
            <v>100</v>
          </cell>
          <cell r="C114">
            <v>5</v>
          </cell>
        </row>
        <row r="115">
          <cell r="A115">
            <v>101</v>
          </cell>
          <cell r="B115">
            <v>120</v>
          </cell>
          <cell r="C115">
            <v>5</v>
          </cell>
        </row>
        <row r="116">
          <cell r="A116">
            <v>120</v>
          </cell>
          <cell r="B116">
            <v>120</v>
          </cell>
          <cell r="C116">
            <v>5</v>
          </cell>
        </row>
        <row r="117">
          <cell r="A117">
            <v>121</v>
          </cell>
          <cell r="B117">
            <v>150</v>
          </cell>
          <cell r="C117">
            <v>5</v>
          </cell>
        </row>
        <row r="118">
          <cell r="A118">
            <v>150</v>
          </cell>
          <cell r="B118">
            <v>150</v>
          </cell>
          <cell r="C118">
            <v>5</v>
          </cell>
        </row>
        <row r="119">
          <cell r="A119">
            <v>151</v>
          </cell>
          <cell r="B119">
            <v>200</v>
          </cell>
          <cell r="C119">
            <v>5</v>
          </cell>
        </row>
        <row r="120">
          <cell r="A120">
            <v>200</v>
          </cell>
          <cell r="B120">
            <v>200</v>
          </cell>
          <cell r="C120">
            <v>5</v>
          </cell>
        </row>
        <row r="121">
          <cell r="A121">
            <v>201</v>
          </cell>
          <cell r="B121">
            <v>250</v>
          </cell>
          <cell r="C121">
            <v>5</v>
          </cell>
        </row>
        <row r="122">
          <cell r="A122">
            <v>250</v>
          </cell>
          <cell r="B122">
            <v>250</v>
          </cell>
          <cell r="C122">
            <v>5</v>
          </cell>
        </row>
        <row r="123">
          <cell r="A123">
            <v>251</v>
          </cell>
          <cell r="B123">
            <v>300</v>
          </cell>
          <cell r="C123">
            <v>5</v>
          </cell>
        </row>
        <row r="124">
          <cell r="A124">
            <v>300</v>
          </cell>
          <cell r="B124">
            <v>300</v>
          </cell>
          <cell r="C124">
            <v>5</v>
          </cell>
        </row>
        <row r="125">
          <cell r="A125">
            <v>301</v>
          </cell>
          <cell r="B125">
            <v>400</v>
          </cell>
          <cell r="C125">
            <v>5</v>
          </cell>
        </row>
        <row r="126">
          <cell r="A126">
            <v>400</v>
          </cell>
          <cell r="B126">
            <v>400</v>
          </cell>
          <cell r="C126">
            <v>5</v>
          </cell>
        </row>
        <row r="127">
          <cell r="A127">
            <v>401</v>
          </cell>
          <cell r="B127">
            <v>500</v>
          </cell>
          <cell r="C127">
            <v>5</v>
          </cell>
        </row>
        <row r="128">
          <cell r="A128">
            <v>500</v>
          </cell>
          <cell r="B128">
            <v>500</v>
          </cell>
          <cell r="C128">
            <v>5</v>
          </cell>
        </row>
        <row r="129">
          <cell r="A129">
            <v>501</v>
          </cell>
          <cell r="B129">
            <v>600</v>
          </cell>
          <cell r="C129">
            <v>5</v>
          </cell>
        </row>
        <row r="130">
          <cell r="A130">
            <v>600</v>
          </cell>
          <cell r="B130">
            <v>600</v>
          </cell>
          <cell r="C130">
            <v>5</v>
          </cell>
        </row>
        <row r="131">
          <cell r="A131">
            <v>601</v>
          </cell>
          <cell r="B131">
            <v>750</v>
          </cell>
          <cell r="C131">
            <v>5</v>
          </cell>
        </row>
        <row r="132">
          <cell r="A132">
            <v>750</v>
          </cell>
          <cell r="B132">
            <v>750</v>
          </cell>
          <cell r="C132">
            <v>5</v>
          </cell>
        </row>
        <row r="133">
          <cell r="A133">
            <v>751</v>
          </cell>
          <cell r="B133">
            <v>800</v>
          </cell>
          <cell r="C133">
            <v>5</v>
          </cell>
        </row>
        <row r="134">
          <cell r="A134">
            <v>800</v>
          </cell>
          <cell r="B134">
            <v>800</v>
          </cell>
          <cell r="C134">
            <v>5</v>
          </cell>
        </row>
        <row r="135">
          <cell r="A135">
            <v>801</v>
          </cell>
          <cell r="B135">
            <v>1000</v>
          </cell>
          <cell r="C135">
            <v>5</v>
          </cell>
        </row>
        <row r="136">
          <cell r="A136">
            <v>1000</v>
          </cell>
          <cell r="B136">
            <v>1000</v>
          </cell>
          <cell r="C136">
            <v>5</v>
          </cell>
        </row>
        <row r="137">
          <cell r="A137">
            <v>1001</v>
          </cell>
          <cell r="B137">
            <v>1200</v>
          </cell>
          <cell r="C137">
            <v>5</v>
          </cell>
        </row>
        <row r="138">
          <cell r="A138">
            <v>1200</v>
          </cell>
          <cell r="B138">
            <v>1200</v>
          </cell>
          <cell r="C138">
            <v>5</v>
          </cell>
        </row>
        <row r="139">
          <cell r="A139">
            <v>1201</v>
          </cell>
          <cell r="B139">
            <v>1500</v>
          </cell>
          <cell r="C139">
            <v>5</v>
          </cell>
        </row>
        <row r="140">
          <cell r="A140">
            <v>1500</v>
          </cell>
          <cell r="B140">
            <v>1500</v>
          </cell>
          <cell r="C140">
            <v>5</v>
          </cell>
        </row>
        <row r="141">
          <cell r="A141" t="str">
            <v xml:space="preserve"> </v>
          </cell>
        </row>
        <row r="156">
          <cell r="A156">
            <v>0</v>
          </cell>
          <cell r="B156" t="str">
            <v>N&gt;5</v>
          </cell>
        </row>
        <row r="157">
          <cell r="A157">
            <v>10</v>
          </cell>
          <cell r="B157" t="str">
            <v>N&gt;5</v>
          </cell>
        </row>
        <row r="158">
          <cell r="A158">
            <v>11</v>
          </cell>
          <cell r="B158" t="str">
            <v>N&gt;10</v>
          </cell>
        </row>
        <row r="159">
          <cell r="A159">
            <v>20</v>
          </cell>
          <cell r="B159" t="str">
            <v>N&gt;10</v>
          </cell>
        </row>
        <row r="160">
          <cell r="A160">
            <v>21</v>
          </cell>
          <cell r="B160" t="str">
            <v>N&gt;20</v>
          </cell>
        </row>
        <row r="161">
          <cell r="A161">
            <v>30</v>
          </cell>
          <cell r="B161" t="str">
            <v>N&gt;20</v>
          </cell>
        </row>
        <row r="162">
          <cell r="A162">
            <v>31</v>
          </cell>
          <cell r="B162" t="str">
            <v>N&gt;30</v>
          </cell>
        </row>
        <row r="163">
          <cell r="A163" t="str">
            <v xml:space="preserve"> </v>
          </cell>
          <cell r="B163" t="str">
            <v xml:space="preserve"> </v>
          </cell>
        </row>
        <row r="167">
          <cell r="A167">
            <v>0.38</v>
          </cell>
          <cell r="B167" t="str">
            <v>380/√3</v>
          </cell>
          <cell r="C167" t="str">
            <v>190/√3</v>
          </cell>
          <cell r="D167">
            <v>50</v>
          </cell>
          <cell r="E167">
            <v>50</v>
          </cell>
        </row>
        <row r="168">
          <cell r="A168">
            <v>0.44</v>
          </cell>
          <cell r="B168" t="str">
            <v>440/√3</v>
          </cell>
          <cell r="C168" t="str">
            <v>190/√3</v>
          </cell>
          <cell r="D168">
            <v>50</v>
          </cell>
          <cell r="E168">
            <v>100</v>
          </cell>
        </row>
        <row r="169">
          <cell r="A169">
            <v>3.3</v>
          </cell>
          <cell r="B169" t="str">
            <v>3300/√3</v>
          </cell>
          <cell r="C169" t="str">
            <v>190/√3</v>
          </cell>
          <cell r="D169">
            <v>100</v>
          </cell>
          <cell r="E169">
            <v>200</v>
          </cell>
        </row>
        <row r="170">
          <cell r="A170">
            <v>6.6</v>
          </cell>
          <cell r="B170" t="str">
            <v>6600/√3</v>
          </cell>
          <cell r="C170" t="str">
            <v>190/√3</v>
          </cell>
          <cell r="D170">
            <v>100</v>
          </cell>
          <cell r="E170">
            <v>300</v>
          </cell>
        </row>
        <row r="171">
          <cell r="A171">
            <v>22</v>
          </cell>
          <cell r="B171" t="str">
            <v>22900/√3</v>
          </cell>
          <cell r="C171" t="str">
            <v>190/√3</v>
          </cell>
          <cell r="D171">
            <v>200</v>
          </cell>
          <cell r="E171">
            <v>500</v>
          </cell>
        </row>
        <row r="172">
          <cell r="B172" t="str">
            <v xml:space="preserve"> </v>
          </cell>
          <cell r="C172" t="str">
            <v xml:space="preserve"> </v>
          </cell>
        </row>
        <row r="173">
          <cell r="B173" t="str">
            <v xml:space="preserve"> </v>
          </cell>
          <cell r="C173" t="str">
            <v xml:space="preserve"> </v>
          </cell>
        </row>
        <row r="177">
          <cell r="B177">
            <v>0</v>
          </cell>
          <cell r="C177">
            <v>1</v>
          </cell>
        </row>
        <row r="178">
          <cell r="B178">
            <v>0.1</v>
          </cell>
          <cell r="C178">
            <v>1</v>
          </cell>
        </row>
        <row r="179">
          <cell r="B179">
            <v>0.2</v>
          </cell>
          <cell r="C179">
            <v>5</v>
          </cell>
        </row>
        <row r="180">
          <cell r="B180">
            <v>2.6</v>
          </cell>
          <cell r="C180">
            <v>5</v>
          </cell>
        </row>
        <row r="181">
          <cell r="B181">
            <v>5.2</v>
          </cell>
          <cell r="C181">
            <v>10</v>
          </cell>
        </row>
        <row r="182">
          <cell r="B182">
            <v>7.8</v>
          </cell>
          <cell r="C182">
            <v>10</v>
          </cell>
        </row>
        <row r="183">
          <cell r="B183">
            <v>7.9</v>
          </cell>
          <cell r="C183">
            <v>15</v>
          </cell>
        </row>
        <row r="184">
          <cell r="B184">
            <v>11.7</v>
          </cell>
          <cell r="C184">
            <v>15</v>
          </cell>
        </row>
        <row r="185">
          <cell r="B185">
            <v>11.8</v>
          </cell>
          <cell r="C185">
            <v>25</v>
          </cell>
        </row>
        <row r="186">
          <cell r="B186">
            <v>15.6</v>
          </cell>
          <cell r="C186">
            <v>25</v>
          </cell>
        </row>
        <row r="187">
          <cell r="B187">
            <v>15.7</v>
          </cell>
          <cell r="C187">
            <v>30</v>
          </cell>
        </row>
        <row r="188">
          <cell r="B188">
            <v>19.600000000000001</v>
          </cell>
          <cell r="C188">
            <v>30</v>
          </cell>
        </row>
        <row r="189">
          <cell r="B189">
            <v>19.7</v>
          </cell>
          <cell r="C189">
            <v>40</v>
          </cell>
        </row>
        <row r="190">
          <cell r="B190">
            <v>26.1</v>
          </cell>
          <cell r="C190">
            <v>40</v>
          </cell>
        </row>
        <row r="191">
          <cell r="B191">
            <v>26.2</v>
          </cell>
          <cell r="C191">
            <v>65</v>
          </cell>
        </row>
        <row r="192">
          <cell r="B192">
            <v>39.299999999999997</v>
          </cell>
          <cell r="C192">
            <v>65</v>
          </cell>
        </row>
        <row r="193">
          <cell r="B193">
            <v>39.4</v>
          </cell>
          <cell r="C193">
            <v>80</v>
          </cell>
        </row>
        <row r="194">
          <cell r="B194">
            <v>52.1</v>
          </cell>
          <cell r="C194">
            <v>80</v>
          </cell>
        </row>
        <row r="195">
          <cell r="B195">
            <v>52.5</v>
          </cell>
          <cell r="C195">
            <v>125</v>
          </cell>
        </row>
        <row r="196">
          <cell r="B196">
            <v>78.599999999999994</v>
          </cell>
          <cell r="C196">
            <v>125</v>
          </cell>
        </row>
        <row r="197">
          <cell r="B197">
            <v>78.7</v>
          </cell>
          <cell r="C197">
            <v>150</v>
          </cell>
        </row>
        <row r="198">
          <cell r="B198">
            <v>130</v>
          </cell>
          <cell r="C198">
            <v>150</v>
          </cell>
        </row>
        <row r="199">
          <cell r="B199">
            <v>131</v>
          </cell>
          <cell r="C199">
            <v>300</v>
          </cell>
        </row>
        <row r="200">
          <cell r="B200">
            <v>166</v>
          </cell>
          <cell r="C200">
            <v>300</v>
          </cell>
        </row>
        <row r="201">
          <cell r="B201">
            <v>167</v>
          </cell>
          <cell r="C201">
            <v>350</v>
          </cell>
        </row>
        <row r="202">
          <cell r="B202">
            <v>167</v>
          </cell>
          <cell r="C202">
            <v>350</v>
          </cell>
        </row>
        <row r="203">
          <cell r="B203">
            <v>168</v>
          </cell>
          <cell r="C203">
            <v>400</v>
          </cell>
        </row>
        <row r="204">
          <cell r="B204">
            <v>200</v>
          </cell>
          <cell r="C204">
            <v>400</v>
          </cell>
        </row>
        <row r="205">
          <cell r="B205">
            <v>201</v>
          </cell>
          <cell r="C205" t="str">
            <v>계산요</v>
          </cell>
        </row>
        <row r="209">
          <cell r="A209">
            <v>5</v>
          </cell>
          <cell r="B209">
            <v>5</v>
          </cell>
          <cell r="C209">
            <v>91.895007381006991</v>
          </cell>
          <cell r="D209">
            <v>7.5969369150358581</v>
          </cell>
          <cell r="E209">
            <v>2</v>
          </cell>
          <cell r="F209">
            <v>30</v>
          </cell>
        </row>
        <row r="210">
          <cell r="A210">
            <v>10</v>
          </cell>
          <cell r="B210">
            <v>10</v>
          </cell>
          <cell r="C210">
            <v>183.79001476201398</v>
          </cell>
          <cell r="D210">
            <v>15.193873830071716</v>
          </cell>
          <cell r="E210">
            <v>2</v>
          </cell>
          <cell r="F210">
            <v>30</v>
          </cell>
        </row>
        <row r="211">
          <cell r="A211">
            <v>11</v>
          </cell>
          <cell r="B211">
            <v>15</v>
          </cell>
          <cell r="C211">
            <v>275.685022143021</v>
          </cell>
          <cell r="D211">
            <v>22.790810745107574</v>
          </cell>
          <cell r="E211">
            <v>8</v>
          </cell>
          <cell r="F211">
            <v>30</v>
          </cell>
        </row>
        <row r="212">
          <cell r="A212">
            <v>15</v>
          </cell>
          <cell r="B212">
            <v>15</v>
          </cell>
          <cell r="C212">
            <v>275.685022143021</v>
          </cell>
          <cell r="D212">
            <v>22.790810745107574</v>
          </cell>
          <cell r="E212">
            <v>8</v>
          </cell>
          <cell r="F212">
            <v>30</v>
          </cell>
        </row>
        <row r="213">
          <cell r="A213">
            <v>16</v>
          </cell>
          <cell r="B213">
            <v>20</v>
          </cell>
          <cell r="C213">
            <v>367.58002952402796</v>
          </cell>
          <cell r="D213">
            <v>30.387747660143432</v>
          </cell>
          <cell r="E213">
            <v>14</v>
          </cell>
          <cell r="F213">
            <v>60</v>
          </cell>
        </row>
        <row r="214">
          <cell r="A214">
            <v>20</v>
          </cell>
          <cell r="B214">
            <v>20</v>
          </cell>
          <cell r="C214">
            <v>367.58002952402796</v>
          </cell>
          <cell r="D214">
            <v>30.387747660143432</v>
          </cell>
          <cell r="E214">
            <v>14</v>
          </cell>
          <cell r="F214">
            <v>60</v>
          </cell>
        </row>
        <row r="215">
          <cell r="A215">
            <v>21</v>
          </cell>
          <cell r="B215">
            <v>25</v>
          </cell>
          <cell r="C215">
            <v>459.47503690503498</v>
          </cell>
          <cell r="D215">
            <v>37.984684575179287</v>
          </cell>
          <cell r="E215">
            <v>14</v>
          </cell>
          <cell r="F215">
            <v>60</v>
          </cell>
        </row>
        <row r="216">
          <cell r="A216">
            <v>25</v>
          </cell>
          <cell r="B216">
            <v>25</v>
          </cell>
          <cell r="C216">
            <v>459.47503690503498</v>
          </cell>
          <cell r="D216">
            <v>37.984684575179287</v>
          </cell>
          <cell r="E216">
            <v>14</v>
          </cell>
          <cell r="F216">
            <v>60</v>
          </cell>
        </row>
        <row r="217">
          <cell r="A217">
            <v>26</v>
          </cell>
          <cell r="B217">
            <v>30</v>
          </cell>
          <cell r="C217">
            <v>551.370044286042</v>
          </cell>
          <cell r="D217">
            <v>45.581621490215149</v>
          </cell>
          <cell r="E217">
            <v>22</v>
          </cell>
          <cell r="F217">
            <v>100</v>
          </cell>
        </row>
        <row r="218">
          <cell r="A218">
            <v>30</v>
          </cell>
          <cell r="B218">
            <v>30</v>
          </cell>
          <cell r="C218">
            <v>551.370044286042</v>
          </cell>
          <cell r="D218">
            <v>45.581621490215149</v>
          </cell>
          <cell r="E218">
            <v>22</v>
          </cell>
          <cell r="F218">
            <v>100</v>
          </cell>
        </row>
        <row r="219">
          <cell r="A219">
            <v>31</v>
          </cell>
          <cell r="B219">
            <v>50</v>
          </cell>
          <cell r="C219">
            <v>918.95007381006997</v>
          </cell>
          <cell r="D219">
            <v>75.969369150358574</v>
          </cell>
          <cell r="E219">
            <v>38</v>
          </cell>
          <cell r="F219">
            <v>100</v>
          </cell>
        </row>
        <row r="220">
          <cell r="A220">
            <v>50</v>
          </cell>
          <cell r="B220">
            <v>50</v>
          </cell>
          <cell r="C220">
            <v>918.95007381006997</v>
          </cell>
          <cell r="D220">
            <v>75.969369150358574</v>
          </cell>
          <cell r="E220">
            <v>38</v>
          </cell>
          <cell r="F220">
            <v>100</v>
          </cell>
        </row>
        <row r="221">
          <cell r="A221">
            <v>51</v>
          </cell>
          <cell r="B221">
            <v>75</v>
          </cell>
          <cell r="C221">
            <v>1378.4251107151049</v>
          </cell>
          <cell r="D221">
            <v>113.95405372553788</v>
          </cell>
          <cell r="E221">
            <v>100</v>
          </cell>
          <cell r="F221">
            <v>200</v>
          </cell>
        </row>
        <row r="222">
          <cell r="A222">
            <v>75</v>
          </cell>
          <cell r="B222">
            <v>75</v>
          </cell>
          <cell r="C222">
            <v>1378.4251107151049</v>
          </cell>
          <cell r="D222">
            <v>113.95405372553788</v>
          </cell>
          <cell r="E222">
            <v>100</v>
          </cell>
          <cell r="F222">
            <v>200</v>
          </cell>
        </row>
        <row r="223">
          <cell r="A223">
            <v>76</v>
          </cell>
          <cell r="B223">
            <v>100</v>
          </cell>
          <cell r="C223">
            <v>1837.9001476201399</v>
          </cell>
          <cell r="D223">
            <v>151.93873830071715</v>
          </cell>
          <cell r="E223">
            <v>100</v>
          </cell>
          <cell r="F223">
            <v>200</v>
          </cell>
        </row>
        <row r="224">
          <cell r="A224">
            <v>100</v>
          </cell>
          <cell r="B224">
            <v>100</v>
          </cell>
          <cell r="C224">
            <v>1837.9001476201399</v>
          </cell>
          <cell r="D224">
            <v>151.93873830071715</v>
          </cell>
          <cell r="E224">
            <v>100</v>
          </cell>
          <cell r="F224">
            <v>200</v>
          </cell>
        </row>
        <row r="225">
          <cell r="A225">
            <v>101</v>
          </cell>
          <cell r="B225">
            <v>150</v>
          </cell>
          <cell r="C225">
            <v>2756.8502214302098</v>
          </cell>
          <cell r="D225">
            <v>227.90810745107575</v>
          </cell>
          <cell r="E225">
            <v>125</v>
          </cell>
          <cell r="F225">
            <v>350</v>
          </cell>
        </row>
        <row r="226">
          <cell r="A226">
            <v>150</v>
          </cell>
          <cell r="B226">
            <v>150</v>
          </cell>
          <cell r="C226">
            <v>2756.8502214302098</v>
          </cell>
          <cell r="D226">
            <v>227.90810745107575</v>
          </cell>
          <cell r="E226">
            <v>125</v>
          </cell>
          <cell r="F226">
            <v>350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견적사양비교표"/>
      <sheetName val="DATA"/>
      <sheetName val="일위집계표"/>
      <sheetName val="MCC제원"/>
      <sheetName val="YES"/>
      <sheetName val="기본DATA"/>
      <sheetName val="INPUT"/>
      <sheetName val="IMPEADENCE MAP 취수장"/>
      <sheetName val="제수"/>
      <sheetName val="공기"/>
      <sheetName val="입찰안"/>
      <sheetName val="상수도토공집계표"/>
      <sheetName val="ABUT수량-A1"/>
      <sheetName val="GAEYO"/>
      <sheetName val="역T형"/>
      <sheetName val="집계표"/>
      <sheetName val="단가비교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단가산출"/>
      <sheetName val="2F 회의실견적(5_14 일대)"/>
      <sheetName val="재집"/>
      <sheetName val="직재"/>
      <sheetName val="전차선로 물량표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3BL공동구 수량"/>
      <sheetName val="전기일위대가"/>
      <sheetName val="ilch"/>
      <sheetName val="BQ"/>
      <sheetName val="단가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설계조건"/>
      <sheetName val="날개벽(TYPE3)"/>
      <sheetName val="맨홀수량집계"/>
      <sheetName val="차액보증"/>
      <sheetName val="안정계산"/>
      <sheetName val="단면검토"/>
      <sheetName val="경비2내역"/>
      <sheetName val="b_balju_cho"/>
      <sheetName val="6호기"/>
      <sheetName val="총괄표"/>
      <sheetName val="실행철강하도"/>
      <sheetName val="내역서2안"/>
      <sheetName val="소야공정계획표"/>
      <sheetName val="봉양~조차장간고하개명(신설)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종합기별"/>
      <sheetName val="노무비명세서"/>
      <sheetName val="소요자재명세서"/>
      <sheetName val="MACRO(MCC)"/>
      <sheetName val="일위대가(목록)"/>
      <sheetName val="재료비"/>
      <sheetName val="에너지동"/>
      <sheetName val="Total"/>
      <sheetName val="입찰결과(DATA)"/>
      <sheetName val="예산변경사항"/>
      <sheetName val="요율"/>
      <sheetName val="자재대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설 계"/>
      <sheetName val="전체도급"/>
      <sheetName val="직공비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노임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단면가정"/>
      <sheetName val="자재단가표"/>
      <sheetName val="PO-BOQ"/>
      <sheetName val="일반수량총괄"/>
      <sheetName val="의왕내역"/>
      <sheetName val="변경비교-을"/>
      <sheetName val="노무비단가"/>
      <sheetName val="인건비 "/>
      <sheetName val="설직재-1"/>
      <sheetName val="sw1"/>
      <sheetName val="진접"/>
      <sheetName val="사각맨홀"/>
      <sheetName val="건축개요"/>
      <sheetName val="LP-S"/>
      <sheetName val="°ø»çºñ¿¹»ê¼­(Åä¸ñºÐ)"/>
      <sheetName val="°¢Çü¸ÇÈ¦"/>
      <sheetName val="설계명세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산출기준(파견전산실)"/>
      <sheetName val="노임"/>
      <sheetName val="포천의료원"/>
      <sheetName val="일위대가(가설)"/>
      <sheetName val="노무비산출"/>
      <sheetName val="참조"/>
      <sheetName val="AV시스템"/>
      <sheetName val="내역을"/>
      <sheetName val="노무비"/>
      <sheetName val="수전기기DATA"/>
      <sheetName val="배선DATA"/>
      <sheetName val="내역서"/>
      <sheetName val="DATA"/>
      <sheetName val="일위대가표"/>
      <sheetName val="1.설계조건"/>
      <sheetName val="입찰안"/>
      <sheetName val="자재단가"/>
      <sheetName val="1단계"/>
      <sheetName val="Y-WORK"/>
      <sheetName val="기본DATA"/>
      <sheetName val="토 적 표"/>
      <sheetName val="Macro(전선)"/>
      <sheetName val="데이타"/>
      <sheetName val="Baby일위대가"/>
      <sheetName val="guard(mac)"/>
      <sheetName val="Sheet2"/>
      <sheetName val="내역전기"/>
      <sheetName val="수량산출서"/>
      <sheetName val="CATV"/>
      <sheetName val="수량-가로등"/>
      <sheetName val="원효펌프교체020812"/>
      <sheetName val="ETC"/>
      <sheetName val="GAEYO"/>
      <sheetName val="기계내역"/>
      <sheetName val="예정(3)"/>
      <sheetName val="의정부문예회관변경내역"/>
      <sheetName val="상수도토공집계표"/>
      <sheetName val="관람석제출"/>
      <sheetName val="9811"/>
      <sheetName val="9509"/>
      <sheetName val="물량"/>
      <sheetName val="전기 원가계산서"/>
      <sheetName val="물가시세"/>
      <sheetName val="설직재-1"/>
      <sheetName val="설계조건"/>
      <sheetName val="INPUT"/>
      <sheetName val="제수"/>
      <sheetName val="공기"/>
      <sheetName val="원형맨홀수량"/>
      <sheetName val="3련 BOX"/>
      <sheetName val="목차"/>
      <sheetName val="소비자가"/>
      <sheetName val="CPM챠트"/>
      <sheetName val="설계명세서"/>
      <sheetName val="자료입력"/>
      <sheetName val="일위대가"/>
      <sheetName val="내역"/>
      <sheetName val="실행철강하도"/>
      <sheetName val="#REF"/>
      <sheetName val="1.수인터널"/>
      <sheetName val="환율"/>
      <sheetName val="DIAPHRAGM"/>
      <sheetName val="Sheet1"/>
      <sheetName val="ABUT수량-A1"/>
      <sheetName val="Sheet5"/>
      <sheetName val="카니발(자105노60)"/>
      <sheetName val="NAI"/>
      <sheetName val="노임단가"/>
      <sheetName val="단가"/>
      <sheetName val="일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견적사양비교표"/>
      <sheetName val="견적비교표"/>
      <sheetName val="단가비교표"/>
      <sheetName val="일위(을)"/>
      <sheetName val="일위(갑)"/>
      <sheetName val="수량산출(을-3)"/>
      <sheetName val="수량산출(을-2)"/>
      <sheetName val="수량산출(을-1)"/>
      <sheetName val="수량산출(갑-2)"/>
      <sheetName val="수량산출(갑-1)"/>
      <sheetName val="계측기산출근거"/>
      <sheetName val="시스템 산출"/>
      <sheetName val="내역1"/>
      <sheetName val="하수처리장 원가계산"/>
      <sheetName val="자재단가비교표"/>
      <sheetName val="수문일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/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/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/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/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/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/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/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/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/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/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/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1">
          <cell r="B81" t="str">
            <v>'98 년도  소 모 자 재  단 가 표</v>
          </cell>
        </row>
        <row r="82">
          <cell r="E82" t="str">
            <v/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/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/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/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/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/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/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/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/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/>
          </cell>
        </row>
        <row r="317">
          <cell r="A317" t="str">
            <v/>
          </cell>
          <cell r="B317" t="str">
            <v>⊙ 제작 가공비</v>
          </cell>
        </row>
        <row r="318">
          <cell r="A318" t="str">
            <v/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/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/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/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/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/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/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 t="str">
            <v/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/>
          </cell>
          <cell r="B328" t="str">
            <v>⊙ 설  치  비</v>
          </cell>
        </row>
        <row r="329">
          <cell r="A329" t="str">
            <v/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/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/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/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/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/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/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/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/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/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/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/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/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/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 t="str">
            <v/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/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/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/>
          </cell>
          <cell r="B374" t="str">
            <v>⊙ 제작 가공비</v>
          </cell>
        </row>
        <row r="376">
          <cell r="A376" t="str">
            <v/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/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/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/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/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/>
          </cell>
          <cell r="B382" t="str">
            <v/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/>
          </cell>
          <cell r="B383" t="str">
            <v/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 t="str">
            <v/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/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/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/>
          </cell>
        </row>
        <row r="402">
          <cell r="A402" t="str">
            <v/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/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/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/>
          </cell>
          <cell r="L404">
            <v>636344</v>
          </cell>
        </row>
        <row r="405">
          <cell r="A405" t="str">
            <v/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/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/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 t="str">
            <v/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/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/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 t="str">
            <v/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/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 t="str">
            <v/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 t="str">
            <v/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/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/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/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 t="str">
            <v/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/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/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/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/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/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/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/>
          </cell>
          <cell r="J503" t="str">
            <v/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/>
          </cell>
          <cell r="J504" t="str">
            <v/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/>
          </cell>
          <cell r="J505" t="str">
            <v/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/>
          </cell>
          <cell r="J506" t="str">
            <v/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/>
          </cell>
          <cell r="J507" t="str">
            <v/>
          </cell>
          <cell r="K507">
            <v>155</v>
          </cell>
          <cell r="L507">
            <v>1264</v>
          </cell>
        </row>
        <row r="508">
          <cell r="E508" t="str">
            <v/>
          </cell>
          <cell r="I508" t="str">
            <v/>
          </cell>
          <cell r="J508" t="str">
            <v/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/>
          </cell>
          <cell r="J509" t="str">
            <v/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/>
          </cell>
          <cell r="J510" t="str">
            <v/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/>
          </cell>
          <cell r="J511" t="str">
            <v/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/>
          </cell>
          <cell r="J512" t="str">
            <v/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/>
          </cell>
          <cell r="J513" t="str">
            <v/>
          </cell>
          <cell r="K513">
            <v>4123</v>
          </cell>
          <cell r="L513">
            <v>5232</v>
          </cell>
        </row>
        <row r="514">
          <cell r="E514" t="str">
            <v/>
          </cell>
          <cell r="I514" t="str">
            <v/>
          </cell>
          <cell r="J514" t="str">
            <v/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/>
          </cell>
          <cell r="J515" t="str">
            <v/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/>
          </cell>
          <cell r="J516" t="str">
            <v/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/>
          </cell>
          <cell r="J517" t="str">
            <v/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/>
          </cell>
          <cell r="J518" t="str">
            <v/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/>
          </cell>
          <cell r="J519" t="str">
            <v/>
          </cell>
          <cell r="K519">
            <v>1720</v>
          </cell>
          <cell r="L519">
            <v>1403</v>
          </cell>
        </row>
        <row r="520">
          <cell r="E520" t="str">
            <v/>
          </cell>
          <cell r="I520" t="str">
            <v/>
          </cell>
          <cell r="J520" t="str">
            <v/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/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/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/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/>
          </cell>
          <cell r="K537">
            <v>61.6</v>
          </cell>
          <cell r="L537">
            <v>19096</v>
          </cell>
        </row>
        <row r="538">
          <cell r="E538" t="str">
            <v/>
          </cell>
          <cell r="I538" t="str">
            <v/>
          </cell>
          <cell r="K538" t="str">
            <v/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/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/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/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/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/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/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/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/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/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/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/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/>
          </cell>
          <cell r="J628" t="str">
            <v/>
          </cell>
          <cell r="L628" t="str">
            <v/>
          </cell>
        </row>
        <row r="629">
          <cell r="F629" t="str">
            <v/>
          </cell>
          <cell r="J629" t="str">
            <v/>
          </cell>
          <cell r="L629" t="str">
            <v/>
          </cell>
        </row>
        <row r="630">
          <cell r="F630" t="str">
            <v/>
          </cell>
          <cell r="J630" t="str">
            <v/>
          </cell>
          <cell r="L630" t="str">
            <v/>
          </cell>
        </row>
        <row r="631">
          <cell r="F631" t="str">
            <v/>
          </cell>
          <cell r="J631" t="str">
            <v/>
          </cell>
          <cell r="L631" t="str">
            <v/>
          </cell>
        </row>
        <row r="632">
          <cell r="F632" t="str">
            <v/>
          </cell>
          <cell r="J632" t="str">
            <v/>
          </cell>
          <cell r="L632" t="str">
            <v/>
          </cell>
        </row>
        <row r="633">
          <cell r="F633" t="str">
            <v/>
          </cell>
          <cell r="J633" t="str">
            <v/>
          </cell>
          <cell r="L633" t="str">
            <v/>
          </cell>
        </row>
        <row r="634">
          <cell r="F634" t="str">
            <v/>
          </cell>
          <cell r="J634" t="str">
            <v/>
          </cell>
          <cell r="L634" t="str">
            <v/>
          </cell>
        </row>
        <row r="635">
          <cell r="F635" t="str">
            <v/>
          </cell>
          <cell r="J635" t="str">
            <v/>
          </cell>
          <cell r="L635" t="str">
            <v/>
          </cell>
        </row>
        <row r="636">
          <cell r="F636" t="str">
            <v/>
          </cell>
          <cell r="J636" t="str">
            <v/>
          </cell>
          <cell r="L636" t="str">
            <v/>
          </cell>
        </row>
        <row r="637">
          <cell r="F637" t="str">
            <v/>
          </cell>
          <cell r="J637" t="str">
            <v/>
          </cell>
          <cell r="L637" t="str">
            <v/>
          </cell>
        </row>
        <row r="638">
          <cell r="F638" t="str">
            <v/>
          </cell>
          <cell r="J638" t="str">
            <v/>
          </cell>
          <cell r="L638" t="str">
            <v/>
          </cell>
        </row>
        <row r="639">
          <cell r="F639" t="str">
            <v/>
          </cell>
          <cell r="J639" t="str">
            <v/>
          </cell>
          <cell r="L639" t="str">
            <v/>
          </cell>
        </row>
        <row r="640">
          <cell r="F640" t="str">
            <v/>
          </cell>
          <cell r="J640" t="str">
            <v/>
          </cell>
          <cell r="L640" t="str">
            <v/>
          </cell>
        </row>
        <row r="641">
          <cell r="F641" t="str">
            <v/>
          </cell>
          <cell r="J641" t="str">
            <v/>
          </cell>
          <cell r="L641" t="str">
            <v/>
          </cell>
        </row>
        <row r="642">
          <cell r="F642" t="str">
            <v/>
          </cell>
          <cell r="J642" t="str">
            <v/>
          </cell>
          <cell r="L642" t="str">
            <v/>
          </cell>
        </row>
        <row r="643">
          <cell r="F643" t="str">
            <v/>
          </cell>
          <cell r="J643" t="str">
            <v/>
          </cell>
          <cell r="L643" t="str">
            <v/>
          </cell>
        </row>
        <row r="644">
          <cell r="A644" t="str">
            <v>ROLLER GATE 설치 인건비</v>
          </cell>
        </row>
        <row r="645">
          <cell r="E645" t="str">
            <v/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/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/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/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/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/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/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/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/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A702" t="str">
            <v>ROLLER GATE LEAF 설치 소모 자재비</v>
          </cell>
        </row>
        <row r="703">
          <cell r="E703" t="str">
            <v/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/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/>
          </cell>
        </row>
        <row r="713">
          <cell r="L713" t="str">
            <v/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>ROLLER GATE GUIDE FRAME 설치 인건비</v>
          </cell>
        </row>
        <row r="732">
          <cell r="E732" t="str">
            <v/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/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/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/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/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/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/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/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/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/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A818" t="str">
            <v>ROLLER GATE GUIDE FRAME 설치 소모 자재비</v>
          </cell>
        </row>
        <row r="819">
          <cell r="E819" t="str">
            <v/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/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/>
          </cell>
          <cell r="D825" t="str">
            <v/>
          </cell>
          <cell r="E825" t="str">
            <v/>
          </cell>
        </row>
        <row r="828">
          <cell r="A828" t="str">
            <v/>
          </cell>
        </row>
        <row r="829">
          <cell r="L829" t="str">
            <v/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/>
          </cell>
        </row>
        <row r="831">
          <cell r="F831" t="str">
            <v/>
          </cell>
          <cell r="L831" t="str">
            <v/>
          </cell>
        </row>
        <row r="832">
          <cell r="F832" t="str">
            <v/>
          </cell>
          <cell r="J832" t="str">
            <v/>
          </cell>
          <cell r="L832" t="str">
            <v/>
          </cell>
        </row>
        <row r="833">
          <cell r="F833" t="str">
            <v/>
          </cell>
          <cell r="J833" t="str">
            <v/>
          </cell>
          <cell r="L833" t="str">
            <v/>
          </cell>
        </row>
        <row r="834">
          <cell r="F834" t="str">
            <v/>
          </cell>
          <cell r="J834" t="str">
            <v/>
          </cell>
          <cell r="L834" t="str">
            <v/>
          </cell>
        </row>
        <row r="835">
          <cell r="F835" t="str">
            <v/>
          </cell>
          <cell r="J835" t="str">
            <v/>
          </cell>
          <cell r="L835" t="str">
            <v/>
          </cell>
        </row>
        <row r="836">
          <cell r="F836" t="str">
            <v/>
          </cell>
          <cell r="J836" t="str">
            <v/>
          </cell>
          <cell r="L836" t="str">
            <v/>
          </cell>
        </row>
        <row r="837">
          <cell r="F837" t="str">
            <v/>
          </cell>
          <cell r="J837" t="str">
            <v/>
          </cell>
          <cell r="L837" t="str">
            <v/>
          </cell>
        </row>
        <row r="838">
          <cell r="F838" t="str">
            <v/>
          </cell>
          <cell r="J838" t="str">
            <v/>
          </cell>
          <cell r="L838" t="str">
            <v/>
          </cell>
        </row>
        <row r="839">
          <cell r="F839" t="str">
            <v/>
          </cell>
          <cell r="J839" t="str">
            <v/>
          </cell>
          <cell r="L839" t="str">
            <v/>
          </cell>
        </row>
        <row r="840">
          <cell r="F840" t="str">
            <v/>
          </cell>
          <cell r="J840" t="str">
            <v/>
          </cell>
          <cell r="L840" t="str">
            <v/>
          </cell>
        </row>
        <row r="841">
          <cell r="F841" t="str">
            <v/>
          </cell>
          <cell r="J841" t="str">
            <v/>
          </cell>
          <cell r="L841" t="str">
            <v/>
          </cell>
        </row>
        <row r="842">
          <cell r="F842" t="str">
            <v/>
          </cell>
          <cell r="J842" t="str">
            <v/>
          </cell>
          <cell r="L842" t="str">
            <v/>
          </cell>
        </row>
        <row r="843">
          <cell r="F843" t="str">
            <v/>
          </cell>
          <cell r="J843" t="str">
            <v/>
          </cell>
          <cell r="L843" t="str">
            <v/>
          </cell>
        </row>
        <row r="844">
          <cell r="F844" t="str">
            <v/>
          </cell>
          <cell r="J844" t="str">
            <v/>
          </cell>
          <cell r="L844" t="str">
            <v/>
          </cell>
        </row>
        <row r="845">
          <cell r="F845" t="str">
            <v/>
          </cell>
          <cell r="J845" t="str">
            <v/>
          </cell>
          <cell r="L845" t="str">
            <v/>
          </cell>
        </row>
        <row r="846">
          <cell r="F846" t="str">
            <v/>
          </cell>
          <cell r="J846" t="str">
            <v/>
          </cell>
          <cell r="L846" t="str">
            <v/>
          </cell>
        </row>
        <row r="847">
          <cell r="A847" t="str">
            <v>HOIST 설치 인건비</v>
          </cell>
        </row>
        <row r="848">
          <cell r="E848" t="str">
            <v/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/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/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/>
          </cell>
          <cell r="B859" t="str">
            <v/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/>
          </cell>
        </row>
        <row r="863">
          <cell r="A863" t="str">
            <v/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/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/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/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/>
          </cell>
        </row>
        <row r="916">
          <cell r="L916" t="str">
            <v/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>STOP LOG LEAF 제작 인건비</v>
          </cell>
        </row>
        <row r="935">
          <cell r="E935" t="str">
            <v/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/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/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/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/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/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/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/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/>
          </cell>
          <cell r="D1000" t="str">
            <v/>
          </cell>
          <cell r="E1000" t="str">
            <v/>
          </cell>
        </row>
        <row r="1001">
          <cell r="E1001" t="str">
            <v/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/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/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/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/>
          </cell>
          <cell r="J1034" t="str">
            <v/>
          </cell>
        </row>
        <row r="1035">
          <cell r="A1035" t="str">
            <v/>
          </cell>
          <cell r="C1035" t="str">
            <v/>
          </cell>
          <cell r="D1035" t="str">
            <v/>
          </cell>
          <cell r="E1035" t="str">
            <v/>
          </cell>
          <cell r="G1035" t="str">
            <v/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/>
          </cell>
          <cell r="F1050" t="str">
            <v>STOP LOG LEAF 설치 사용장비 경비</v>
          </cell>
        </row>
        <row r="1051">
          <cell r="E1051" t="str">
            <v/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/>
          </cell>
          <cell r="F1079" t="str">
            <v>STOP LOG LEAF 설치 소모 자재비</v>
          </cell>
        </row>
        <row r="1080">
          <cell r="E1080" t="str">
            <v/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/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/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E1108" t="str">
            <v/>
          </cell>
          <cell r="F1108" t="str">
            <v>RADIAL GATE LEAF 제작 인건비</v>
          </cell>
        </row>
        <row r="1109">
          <cell r="E1109" t="str">
            <v/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/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/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/>
          </cell>
          <cell r="F1137" t="str">
            <v>RADIAL GATE LEAF 제작 사용장비 경비</v>
          </cell>
        </row>
        <row r="1138">
          <cell r="E1138" t="str">
            <v/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/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/>
          </cell>
          <cell r="L1170">
            <v>136510</v>
          </cell>
        </row>
        <row r="1195">
          <cell r="E1195" t="str">
            <v/>
          </cell>
          <cell r="F1195" t="str">
            <v>RADIAL GATE LEAF 제작 소모 자재비</v>
          </cell>
        </row>
        <row r="1196">
          <cell r="E1196" t="str">
            <v/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/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/>
          </cell>
          <cell r="K1204" t="str">
            <v/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/>
          </cell>
          <cell r="F1224" t="str">
            <v>RADIAL GATE GUIDE FRAME 제작 인건비</v>
          </cell>
        </row>
        <row r="1225">
          <cell r="E1225" t="str">
            <v/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/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/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/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/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/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/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/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/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/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/>
          </cell>
          <cell r="F1282" t="str">
            <v>RADIAL GATE GUIDE FRAME 제작 소모 자재비</v>
          </cell>
        </row>
        <row r="1283">
          <cell r="E1283" t="str">
            <v/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/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/>
          </cell>
          <cell r="K1290">
            <v>61.6</v>
          </cell>
          <cell r="L1290">
            <v>36652</v>
          </cell>
        </row>
        <row r="1291">
          <cell r="A1291" t="str">
            <v/>
          </cell>
          <cell r="C1291" t="str">
            <v/>
          </cell>
          <cell r="D1291" t="str">
            <v/>
          </cell>
          <cell r="E1291" t="str">
            <v/>
          </cell>
          <cell r="I1291" t="str">
            <v/>
          </cell>
          <cell r="K1291" t="str">
            <v/>
          </cell>
        </row>
        <row r="1293">
          <cell r="L1293" t="str">
            <v/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/>
          </cell>
          <cell r="J1295" t="str">
            <v/>
          </cell>
          <cell r="L1295" t="str">
            <v/>
          </cell>
        </row>
        <row r="1296">
          <cell r="F1296" t="str">
            <v/>
          </cell>
          <cell r="J1296" t="str">
            <v/>
          </cell>
          <cell r="L1296" t="str">
            <v/>
          </cell>
        </row>
        <row r="1297">
          <cell r="F1297" t="str">
            <v/>
          </cell>
          <cell r="J1297" t="str">
            <v/>
          </cell>
          <cell r="L1297" t="str">
            <v/>
          </cell>
        </row>
        <row r="1298">
          <cell r="F1298" t="str">
            <v/>
          </cell>
          <cell r="J1298" t="str">
            <v/>
          </cell>
          <cell r="L1298" t="str">
            <v/>
          </cell>
        </row>
        <row r="1299">
          <cell r="F1299" t="str">
            <v/>
          </cell>
          <cell r="J1299" t="str">
            <v/>
          </cell>
          <cell r="L1299" t="str">
            <v/>
          </cell>
        </row>
        <row r="1300">
          <cell r="F1300" t="str">
            <v/>
          </cell>
          <cell r="J1300" t="str">
            <v/>
          </cell>
          <cell r="L1300" t="str">
            <v/>
          </cell>
        </row>
        <row r="1301">
          <cell r="F1301" t="str">
            <v/>
          </cell>
          <cell r="J1301" t="str">
            <v/>
          </cell>
          <cell r="L1301" t="str">
            <v/>
          </cell>
        </row>
        <row r="1302">
          <cell r="F1302" t="str">
            <v/>
          </cell>
          <cell r="J1302" t="str">
            <v/>
          </cell>
          <cell r="L1302" t="str">
            <v/>
          </cell>
        </row>
        <row r="1303">
          <cell r="F1303" t="str">
            <v/>
          </cell>
          <cell r="J1303" t="str">
            <v/>
          </cell>
          <cell r="L1303" t="str">
            <v/>
          </cell>
        </row>
        <row r="1304">
          <cell r="F1304" t="str">
            <v/>
          </cell>
          <cell r="J1304" t="str">
            <v/>
          </cell>
          <cell r="L1304" t="str">
            <v/>
          </cell>
        </row>
        <row r="1305">
          <cell r="F1305" t="str">
            <v/>
          </cell>
          <cell r="J1305" t="str">
            <v/>
          </cell>
          <cell r="L1305" t="str">
            <v/>
          </cell>
        </row>
        <row r="1306">
          <cell r="F1306" t="str">
            <v/>
          </cell>
          <cell r="J1306" t="str">
            <v/>
          </cell>
          <cell r="L1306" t="str">
            <v/>
          </cell>
        </row>
        <row r="1307">
          <cell r="F1307" t="str">
            <v/>
          </cell>
          <cell r="J1307" t="str">
            <v/>
          </cell>
          <cell r="L1307" t="str">
            <v/>
          </cell>
        </row>
        <row r="1308">
          <cell r="F1308" t="str">
            <v/>
          </cell>
          <cell r="J1308" t="str">
            <v/>
          </cell>
          <cell r="L1308" t="str">
            <v/>
          </cell>
        </row>
        <row r="1309">
          <cell r="F1309" t="str">
            <v/>
          </cell>
          <cell r="J1309" t="str">
            <v/>
          </cell>
          <cell r="L1309" t="str">
            <v/>
          </cell>
        </row>
        <row r="1310">
          <cell r="F1310" t="str">
            <v/>
          </cell>
          <cell r="J1310" t="str">
            <v/>
          </cell>
          <cell r="L1310" t="str">
            <v/>
          </cell>
        </row>
        <row r="1311">
          <cell r="E1311" t="str">
            <v/>
          </cell>
          <cell r="F1311" t="str">
            <v>RADIAL GATE ANCHORAGE 제작 인건비</v>
          </cell>
        </row>
        <row r="1312">
          <cell r="E1312" t="str">
            <v/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/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/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/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/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/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/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/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/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/>
          </cell>
          <cell r="F1369" t="str">
            <v>RADIAL GATE ANCHORAGE 제작 소모 자재비</v>
          </cell>
        </row>
        <row r="1370">
          <cell r="E1370" t="str">
            <v/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/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/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/>
          </cell>
          <cell r="F1398" t="str">
            <v>RADIAL GATE LEAF 설치 인건비</v>
          </cell>
        </row>
        <row r="1399">
          <cell r="E1399" t="str">
            <v/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/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/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/>
          </cell>
          <cell r="F1427" t="str">
            <v>RADIAL GATE 설치 사용장비 경비</v>
          </cell>
        </row>
        <row r="1428">
          <cell r="E1428" t="str">
            <v/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/>
          </cell>
          <cell r="F1456" t="str">
            <v>RADIAL GATE LEAF 설치 소모 자재비</v>
          </cell>
        </row>
        <row r="1457">
          <cell r="E1457" t="str">
            <v/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/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/>
          </cell>
          <cell r="D1463" t="str">
            <v/>
          </cell>
          <cell r="E1463" t="str">
            <v/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/>
          </cell>
          <cell r="F1485" t="str">
            <v>RADIAL GATE GUIDE FRAME 설치 인건비</v>
          </cell>
        </row>
        <row r="1486">
          <cell r="E1486" t="str">
            <v/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/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/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/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/>
          </cell>
          <cell r="F1543" t="str">
            <v>RADIAL GATE GUIDE FRAME 설치 사용장비 경비</v>
          </cell>
        </row>
        <row r="1544">
          <cell r="E1544" t="str">
            <v/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/>
          </cell>
          <cell r="F1572" t="str">
            <v>RADIAL GATE GUIDE FRAME 설치 소모 자재비</v>
          </cell>
        </row>
        <row r="1573">
          <cell r="E1573" t="str">
            <v/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/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/>
          </cell>
          <cell r="D1579" t="str">
            <v/>
          </cell>
          <cell r="E1579" t="str">
            <v/>
          </cell>
          <cell r="I1579" t="str">
            <v/>
          </cell>
          <cell r="J1579" t="str">
            <v/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/>
          </cell>
        </row>
        <row r="1601">
          <cell r="E1601" t="str">
            <v/>
          </cell>
          <cell r="F1601" t="str">
            <v>RADIAL GATE HOIST 설치 사용장비 경비</v>
          </cell>
        </row>
        <row r="1602">
          <cell r="E1602" t="str">
            <v/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/>
          </cell>
          <cell r="G1612" t="str">
            <v/>
          </cell>
          <cell r="I1612" t="str">
            <v/>
          </cell>
          <cell r="J1612" t="str">
            <v/>
          </cell>
          <cell r="K1612" t="str">
            <v/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/>
          </cell>
          <cell r="J1613" t="str">
            <v/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/>
          </cell>
          <cell r="F1630" t="str">
            <v>TRASH RACK 제작 인건비</v>
          </cell>
        </row>
        <row r="1631">
          <cell r="E1631" t="str">
            <v/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/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/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/>
          </cell>
          <cell r="F1659" t="str">
            <v>TRASH RACK 제작 소모 자재비</v>
          </cell>
        </row>
        <row r="1660">
          <cell r="E1660" t="str">
            <v/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/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/>
          </cell>
          <cell r="D1667" t="str">
            <v/>
          </cell>
          <cell r="E1667" t="str">
            <v/>
          </cell>
          <cell r="K1667" t="str">
            <v/>
          </cell>
          <cell r="L1667" t="str">
            <v/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/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/>
          </cell>
        </row>
        <row r="1672">
          <cell r="M1672" t="str">
            <v/>
          </cell>
        </row>
        <row r="1673">
          <cell r="M1673" t="str">
            <v/>
          </cell>
        </row>
        <row r="1674">
          <cell r="M1674" t="str">
            <v/>
          </cell>
        </row>
        <row r="1675">
          <cell r="M1675" t="str">
            <v/>
          </cell>
        </row>
        <row r="1676">
          <cell r="M1676" t="str">
            <v/>
          </cell>
        </row>
        <row r="1677">
          <cell r="M1677" t="str">
            <v/>
          </cell>
        </row>
        <row r="1678">
          <cell r="M1678" t="str">
            <v/>
          </cell>
        </row>
        <row r="1679">
          <cell r="M1679" t="str">
            <v/>
          </cell>
        </row>
        <row r="1680">
          <cell r="M1680" t="str">
            <v/>
          </cell>
        </row>
        <row r="1681">
          <cell r="M1681" t="str">
            <v/>
          </cell>
        </row>
        <row r="1682">
          <cell r="M1682" t="str">
            <v/>
          </cell>
        </row>
        <row r="1683">
          <cell r="M1683" t="str">
            <v/>
          </cell>
        </row>
        <row r="1684">
          <cell r="M1684" t="str">
            <v/>
          </cell>
        </row>
        <row r="1685">
          <cell r="M1685" t="str">
            <v/>
          </cell>
        </row>
        <row r="1686">
          <cell r="M1686" t="str">
            <v/>
          </cell>
        </row>
        <row r="1687">
          <cell r="M1687" t="str">
            <v/>
          </cell>
        </row>
        <row r="1688">
          <cell r="E1688" t="str">
            <v/>
          </cell>
          <cell r="F1688" t="str">
            <v>TRASH RACK 설치 인건비</v>
          </cell>
        </row>
        <row r="1689">
          <cell r="E1689" t="str">
            <v/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/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/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/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/>
          </cell>
          <cell r="B1709" t="str">
            <v/>
          </cell>
        </row>
        <row r="1710">
          <cell r="A1710" t="str">
            <v/>
          </cell>
          <cell r="B1710" t="str">
            <v/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/>
          </cell>
          <cell r="B1711" t="str">
            <v/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/>
          </cell>
          <cell r="B1713" t="str">
            <v/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/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/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/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/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/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/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/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/>
          </cell>
          <cell r="F1746" t="str">
            <v>TRASH RACK 설치 소모 자재비</v>
          </cell>
        </row>
        <row r="1747">
          <cell r="E1747" t="str">
            <v/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/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/>
          </cell>
          <cell r="D1754" t="str">
            <v/>
          </cell>
          <cell r="E1754" t="str">
            <v/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/>
          </cell>
          <cell r="D1757" t="str">
            <v/>
          </cell>
          <cell r="E1757" t="str">
            <v/>
          </cell>
        </row>
        <row r="1758">
          <cell r="A1758" t="str">
            <v/>
          </cell>
          <cell r="D1758" t="str">
            <v/>
          </cell>
          <cell r="E1758" t="str">
            <v/>
          </cell>
        </row>
        <row r="1759">
          <cell r="A1759" t="str">
            <v/>
          </cell>
          <cell r="D1759" t="str">
            <v/>
          </cell>
          <cell r="E1759" t="str">
            <v/>
          </cell>
        </row>
        <row r="1760">
          <cell r="A1760" t="str">
            <v/>
          </cell>
          <cell r="D1760" t="str">
            <v/>
          </cell>
          <cell r="E1760" t="str">
            <v/>
          </cell>
        </row>
        <row r="1761">
          <cell r="A1761" t="str">
            <v/>
          </cell>
          <cell r="D1761" t="str">
            <v/>
          </cell>
          <cell r="E1761" t="str">
            <v/>
          </cell>
        </row>
        <row r="1762">
          <cell r="A1762" t="str">
            <v/>
          </cell>
          <cell r="D1762" t="str">
            <v/>
          </cell>
          <cell r="E1762" t="str">
            <v/>
          </cell>
        </row>
        <row r="1763">
          <cell r="A1763" t="str">
            <v/>
          </cell>
          <cell r="D1763" t="str">
            <v/>
          </cell>
          <cell r="E1763" t="str">
            <v/>
          </cell>
        </row>
        <row r="1764">
          <cell r="A1764" t="str">
            <v/>
          </cell>
          <cell r="D1764" t="str">
            <v/>
          </cell>
          <cell r="E1764" t="str">
            <v/>
          </cell>
        </row>
        <row r="1765">
          <cell r="A1765" t="str">
            <v/>
          </cell>
          <cell r="D1765" t="str">
            <v/>
          </cell>
          <cell r="E1765" t="str">
            <v/>
          </cell>
        </row>
        <row r="1766">
          <cell r="A1766" t="str">
            <v/>
          </cell>
          <cell r="D1766" t="str">
            <v/>
          </cell>
          <cell r="E1766" t="str">
            <v/>
          </cell>
        </row>
        <row r="1767">
          <cell r="A1767" t="str">
            <v/>
          </cell>
          <cell r="D1767" t="str">
            <v/>
          </cell>
          <cell r="E1767" t="str">
            <v/>
          </cell>
        </row>
        <row r="1768">
          <cell r="A1768" t="str">
            <v/>
          </cell>
          <cell r="D1768" t="str">
            <v/>
          </cell>
          <cell r="E1768" t="str">
            <v/>
          </cell>
        </row>
        <row r="1769">
          <cell r="A1769" t="str">
            <v/>
          </cell>
          <cell r="D1769" t="str">
            <v/>
          </cell>
          <cell r="E1769" t="str">
            <v/>
          </cell>
        </row>
        <row r="1770">
          <cell r="A1770" t="str">
            <v/>
          </cell>
          <cell r="D1770" t="str">
            <v/>
          </cell>
          <cell r="E1770" t="str">
            <v/>
          </cell>
        </row>
        <row r="1771">
          <cell r="A1771" t="str">
            <v/>
          </cell>
          <cell r="D1771" t="str">
            <v/>
          </cell>
          <cell r="E1771" t="str">
            <v/>
          </cell>
        </row>
        <row r="1772">
          <cell r="A1772" t="str">
            <v/>
          </cell>
          <cell r="D1772" t="str">
            <v/>
          </cell>
          <cell r="E1772" t="str">
            <v/>
          </cell>
        </row>
        <row r="1773">
          <cell r="A1773" t="str">
            <v/>
          </cell>
          <cell r="D1773" t="str">
            <v/>
          </cell>
          <cell r="E1773" t="str">
            <v/>
          </cell>
        </row>
        <row r="1774">
          <cell r="A1774" t="str">
            <v/>
          </cell>
          <cell r="D1774" t="str">
            <v/>
          </cell>
          <cell r="E1774" t="str">
            <v/>
          </cell>
        </row>
        <row r="1775">
          <cell r="A1775" t="str">
            <v>잡철물 제작,설치(SCREEN등)</v>
          </cell>
        </row>
        <row r="1776">
          <cell r="E1776" t="str">
            <v/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/>
          </cell>
        </row>
        <row r="1800">
          <cell r="F1800" t="str">
            <v/>
          </cell>
        </row>
        <row r="1801">
          <cell r="F1801" t="str">
            <v/>
          </cell>
        </row>
        <row r="1802">
          <cell r="F1802" t="str">
            <v/>
          </cell>
        </row>
        <row r="1803">
          <cell r="B1803" t="str">
            <v>기존도장 방식을 채택할 경우</v>
          </cell>
          <cell r="E1803" t="str">
            <v/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/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/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/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/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/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/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/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/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/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/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/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/>
          </cell>
        </row>
        <row r="1909">
          <cell r="A1909" t="str">
            <v>공사비 산출</v>
          </cell>
          <cell r="F1909" t="str">
            <v/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/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/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/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/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/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/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/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/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/>
          </cell>
        </row>
        <row r="1925">
          <cell r="A1925" t="str">
            <v>공사비 산출</v>
          </cell>
          <cell r="F1925" t="str">
            <v/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/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/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/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/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/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/>
          </cell>
        </row>
        <row r="1976">
          <cell r="E1976" t="str">
            <v/>
          </cell>
          <cell r="F1976" t="str">
            <v>S.T.S 잡철물 제작,설치(SCREEN등)</v>
          </cell>
        </row>
        <row r="1977">
          <cell r="E1977" t="str">
            <v/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/>
          </cell>
        </row>
        <row r="2001">
          <cell r="F2001" t="str">
            <v/>
          </cell>
        </row>
        <row r="2002">
          <cell r="F2002" t="str">
            <v/>
          </cell>
        </row>
        <row r="2004">
          <cell r="F2004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/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/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/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/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/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/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/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/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/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/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/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1">
          <cell r="B81" t="str">
            <v>'98 년도  소 모 자 재  단 가 표</v>
          </cell>
        </row>
        <row r="82">
          <cell r="E82" t="str">
            <v/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/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/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/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/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/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/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/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/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/>
          </cell>
        </row>
        <row r="317">
          <cell r="A317" t="str">
            <v/>
          </cell>
          <cell r="B317" t="str">
            <v>⊙ 제작 가공비</v>
          </cell>
        </row>
        <row r="318">
          <cell r="A318" t="str">
            <v/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/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/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/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/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/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/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 t="str">
            <v/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/>
          </cell>
          <cell r="B328" t="str">
            <v>⊙ 설  치  비</v>
          </cell>
        </row>
        <row r="329">
          <cell r="A329" t="str">
            <v/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/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/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/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/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/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/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/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/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/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/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/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/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/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 t="str">
            <v/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/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/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/>
          </cell>
          <cell r="B374" t="str">
            <v>⊙ 제작 가공비</v>
          </cell>
        </row>
        <row r="376">
          <cell r="A376" t="str">
            <v/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/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/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/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/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/>
          </cell>
          <cell r="B382" t="str">
            <v/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/>
          </cell>
          <cell r="B383" t="str">
            <v/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 t="str">
            <v/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/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/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/>
          </cell>
        </row>
        <row r="402">
          <cell r="A402" t="str">
            <v/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/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/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/>
          </cell>
          <cell r="L404">
            <v>636344</v>
          </cell>
        </row>
        <row r="405">
          <cell r="A405" t="str">
            <v/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/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/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 t="str">
            <v/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/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/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 t="str">
            <v/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/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 t="str">
            <v/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 t="str">
            <v/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/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/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/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 t="str">
            <v/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/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/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/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/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/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/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/>
          </cell>
          <cell r="J503" t="str">
            <v/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/>
          </cell>
          <cell r="J504" t="str">
            <v/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/>
          </cell>
          <cell r="J505" t="str">
            <v/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/>
          </cell>
          <cell r="J506" t="str">
            <v/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/>
          </cell>
          <cell r="J507" t="str">
            <v/>
          </cell>
          <cell r="K507">
            <v>155</v>
          </cell>
          <cell r="L507">
            <v>1264</v>
          </cell>
        </row>
        <row r="508">
          <cell r="E508" t="str">
            <v/>
          </cell>
          <cell r="I508" t="str">
            <v/>
          </cell>
          <cell r="J508" t="str">
            <v/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/>
          </cell>
          <cell r="J509" t="str">
            <v/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/>
          </cell>
          <cell r="J510" t="str">
            <v/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/>
          </cell>
          <cell r="J511" t="str">
            <v/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/>
          </cell>
          <cell r="J512" t="str">
            <v/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/>
          </cell>
          <cell r="J513" t="str">
            <v/>
          </cell>
          <cell r="K513">
            <v>4123</v>
          </cell>
          <cell r="L513">
            <v>5232</v>
          </cell>
        </row>
        <row r="514">
          <cell r="E514" t="str">
            <v/>
          </cell>
          <cell r="I514" t="str">
            <v/>
          </cell>
          <cell r="J514" t="str">
            <v/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/>
          </cell>
          <cell r="J515" t="str">
            <v/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/>
          </cell>
          <cell r="J516" t="str">
            <v/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/>
          </cell>
          <cell r="J517" t="str">
            <v/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/>
          </cell>
          <cell r="J518" t="str">
            <v/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/>
          </cell>
          <cell r="J519" t="str">
            <v/>
          </cell>
          <cell r="K519">
            <v>1720</v>
          </cell>
          <cell r="L519">
            <v>1403</v>
          </cell>
        </row>
        <row r="520">
          <cell r="E520" t="str">
            <v/>
          </cell>
          <cell r="I520" t="str">
            <v/>
          </cell>
          <cell r="J520" t="str">
            <v/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/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/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/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/>
          </cell>
          <cell r="K537">
            <v>61.6</v>
          </cell>
          <cell r="L537">
            <v>19096</v>
          </cell>
        </row>
        <row r="538">
          <cell r="E538" t="str">
            <v/>
          </cell>
          <cell r="I538" t="str">
            <v/>
          </cell>
          <cell r="K538" t="str">
            <v/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/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/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/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/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/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/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/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/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/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/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/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/>
          </cell>
          <cell r="J628" t="str">
            <v/>
          </cell>
          <cell r="L628" t="str">
            <v/>
          </cell>
        </row>
        <row r="629">
          <cell r="F629" t="str">
            <v/>
          </cell>
          <cell r="J629" t="str">
            <v/>
          </cell>
          <cell r="L629" t="str">
            <v/>
          </cell>
        </row>
        <row r="630">
          <cell r="F630" t="str">
            <v/>
          </cell>
          <cell r="J630" t="str">
            <v/>
          </cell>
          <cell r="L630" t="str">
            <v/>
          </cell>
        </row>
        <row r="631">
          <cell r="F631" t="str">
            <v/>
          </cell>
          <cell r="J631" t="str">
            <v/>
          </cell>
          <cell r="L631" t="str">
            <v/>
          </cell>
        </row>
        <row r="632">
          <cell r="F632" t="str">
            <v/>
          </cell>
          <cell r="J632" t="str">
            <v/>
          </cell>
          <cell r="L632" t="str">
            <v/>
          </cell>
        </row>
        <row r="633">
          <cell r="F633" t="str">
            <v/>
          </cell>
          <cell r="J633" t="str">
            <v/>
          </cell>
          <cell r="L633" t="str">
            <v/>
          </cell>
        </row>
        <row r="634">
          <cell r="F634" t="str">
            <v/>
          </cell>
          <cell r="J634" t="str">
            <v/>
          </cell>
          <cell r="L634" t="str">
            <v/>
          </cell>
        </row>
        <row r="635">
          <cell r="F635" t="str">
            <v/>
          </cell>
          <cell r="J635" t="str">
            <v/>
          </cell>
          <cell r="L635" t="str">
            <v/>
          </cell>
        </row>
        <row r="636">
          <cell r="F636" t="str">
            <v/>
          </cell>
          <cell r="J636" t="str">
            <v/>
          </cell>
          <cell r="L636" t="str">
            <v/>
          </cell>
        </row>
        <row r="637">
          <cell r="F637" t="str">
            <v/>
          </cell>
          <cell r="J637" t="str">
            <v/>
          </cell>
          <cell r="L637" t="str">
            <v/>
          </cell>
        </row>
        <row r="638">
          <cell r="F638" t="str">
            <v/>
          </cell>
          <cell r="J638" t="str">
            <v/>
          </cell>
          <cell r="L638" t="str">
            <v/>
          </cell>
        </row>
        <row r="639">
          <cell r="F639" t="str">
            <v/>
          </cell>
          <cell r="J639" t="str">
            <v/>
          </cell>
          <cell r="L639" t="str">
            <v/>
          </cell>
        </row>
        <row r="640">
          <cell r="F640" t="str">
            <v/>
          </cell>
          <cell r="J640" t="str">
            <v/>
          </cell>
          <cell r="L640" t="str">
            <v/>
          </cell>
        </row>
        <row r="641">
          <cell r="F641" t="str">
            <v/>
          </cell>
          <cell r="J641" t="str">
            <v/>
          </cell>
          <cell r="L641" t="str">
            <v/>
          </cell>
        </row>
        <row r="642">
          <cell r="F642" t="str">
            <v/>
          </cell>
          <cell r="J642" t="str">
            <v/>
          </cell>
          <cell r="L642" t="str">
            <v/>
          </cell>
        </row>
        <row r="643">
          <cell r="F643" t="str">
            <v/>
          </cell>
          <cell r="J643" t="str">
            <v/>
          </cell>
          <cell r="L643" t="str">
            <v/>
          </cell>
        </row>
        <row r="644">
          <cell r="A644" t="str">
            <v>ROLLER GATE 설치 인건비</v>
          </cell>
        </row>
        <row r="645">
          <cell r="E645" t="str">
            <v/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/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/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/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/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/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/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/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/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A702" t="str">
            <v>ROLLER GATE LEAF 설치 소모 자재비</v>
          </cell>
        </row>
        <row r="703">
          <cell r="E703" t="str">
            <v/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/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/>
          </cell>
        </row>
        <row r="713">
          <cell r="L713" t="str">
            <v/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>ROLLER GATE GUIDE FRAME 설치 인건비</v>
          </cell>
        </row>
        <row r="732">
          <cell r="E732" t="str">
            <v/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/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/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/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/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/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/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/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/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/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A818" t="str">
            <v>ROLLER GATE GUIDE FRAME 설치 소모 자재비</v>
          </cell>
        </row>
        <row r="819">
          <cell r="E819" t="str">
            <v/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/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/>
          </cell>
          <cell r="D825" t="str">
            <v/>
          </cell>
          <cell r="E825" t="str">
            <v/>
          </cell>
        </row>
        <row r="828">
          <cell r="A828" t="str">
            <v/>
          </cell>
        </row>
        <row r="829">
          <cell r="L829" t="str">
            <v/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/>
          </cell>
        </row>
        <row r="831">
          <cell r="F831" t="str">
            <v/>
          </cell>
          <cell r="L831" t="str">
            <v/>
          </cell>
        </row>
        <row r="832">
          <cell r="F832" t="str">
            <v/>
          </cell>
          <cell r="J832" t="str">
            <v/>
          </cell>
          <cell r="L832" t="str">
            <v/>
          </cell>
        </row>
        <row r="833">
          <cell r="F833" t="str">
            <v/>
          </cell>
          <cell r="J833" t="str">
            <v/>
          </cell>
          <cell r="L833" t="str">
            <v/>
          </cell>
        </row>
        <row r="834">
          <cell r="F834" t="str">
            <v/>
          </cell>
          <cell r="J834" t="str">
            <v/>
          </cell>
          <cell r="L834" t="str">
            <v/>
          </cell>
        </row>
        <row r="835">
          <cell r="F835" t="str">
            <v/>
          </cell>
          <cell r="J835" t="str">
            <v/>
          </cell>
          <cell r="L835" t="str">
            <v/>
          </cell>
        </row>
        <row r="836">
          <cell r="F836" t="str">
            <v/>
          </cell>
          <cell r="J836" t="str">
            <v/>
          </cell>
          <cell r="L836" t="str">
            <v/>
          </cell>
        </row>
        <row r="837">
          <cell r="F837" t="str">
            <v/>
          </cell>
          <cell r="J837" t="str">
            <v/>
          </cell>
          <cell r="L837" t="str">
            <v/>
          </cell>
        </row>
        <row r="838">
          <cell r="F838" t="str">
            <v/>
          </cell>
          <cell r="J838" t="str">
            <v/>
          </cell>
          <cell r="L838" t="str">
            <v/>
          </cell>
        </row>
        <row r="839">
          <cell r="F839" t="str">
            <v/>
          </cell>
          <cell r="J839" t="str">
            <v/>
          </cell>
          <cell r="L839" t="str">
            <v/>
          </cell>
        </row>
        <row r="840">
          <cell r="F840" t="str">
            <v/>
          </cell>
          <cell r="J840" t="str">
            <v/>
          </cell>
          <cell r="L840" t="str">
            <v/>
          </cell>
        </row>
        <row r="841">
          <cell r="F841" t="str">
            <v/>
          </cell>
          <cell r="J841" t="str">
            <v/>
          </cell>
          <cell r="L841" t="str">
            <v/>
          </cell>
        </row>
        <row r="842">
          <cell r="F842" t="str">
            <v/>
          </cell>
          <cell r="J842" t="str">
            <v/>
          </cell>
          <cell r="L842" t="str">
            <v/>
          </cell>
        </row>
        <row r="843">
          <cell r="F843" t="str">
            <v/>
          </cell>
          <cell r="J843" t="str">
            <v/>
          </cell>
          <cell r="L843" t="str">
            <v/>
          </cell>
        </row>
        <row r="844">
          <cell r="F844" t="str">
            <v/>
          </cell>
          <cell r="J844" t="str">
            <v/>
          </cell>
          <cell r="L844" t="str">
            <v/>
          </cell>
        </row>
        <row r="845">
          <cell r="F845" t="str">
            <v/>
          </cell>
          <cell r="J845" t="str">
            <v/>
          </cell>
          <cell r="L845" t="str">
            <v/>
          </cell>
        </row>
        <row r="846">
          <cell r="F846" t="str">
            <v/>
          </cell>
          <cell r="J846" t="str">
            <v/>
          </cell>
          <cell r="L846" t="str">
            <v/>
          </cell>
        </row>
        <row r="847">
          <cell r="A847" t="str">
            <v>HOIST 설치 인건비</v>
          </cell>
        </row>
        <row r="848">
          <cell r="E848" t="str">
            <v/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/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/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/>
          </cell>
          <cell r="B859" t="str">
            <v/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/>
          </cell>
        </row>
        <row r="863">
          <cell r="A863" t="str">
            <v/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/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/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/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/>
          </cell>
        </row>
        <row r="916">
          <cell r="L916" t="str">
            <v/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>STOP LOG LEAF 제작 인건비</v>
          </cell>
        </row>
        <row r="935">
          <cell r="E935" t="str">
            <v/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/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/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/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/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/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/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/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/>
          </cell>
          <cell r="D1000" t="str">
            <v/>
          </cell>
          <cell r="E1000" t="str">
            <v/>
          </cell>
        </row>
        <row r="1001">
          <cell r="E1001" t="str">
            <v/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/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/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/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/>
          </cell>
          <cell r="J1034" t="str">
            <v/>
          </cell>
        </row>
        <row r="1035">
          <cell r="A1035" t="str">
            <v/>
          </cell>
          <cell r="C1035" t="str">
            <v/>
          </cell>
          <cell r="D1035" t="str">
            <v/>
          </cell>
          <cell r="E1035" t="str">
            <v/>
          </cell>
          <cell r="G1035" t="str">
            <v/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/>
          </cell>
          <cell r="F1050" t="str">
            <v>STOP LOG LEAF 설치 사용장비 경비</v>
          </cell>
        </row>
        <row r="1051">
          <cell r="E1051" t="str">
            <v/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/>
          </cell>
          <cell r="F1079" t="str">
            <v>STOP LOG LEAF 설치 소모 자재비</v>
          </cell>
        </row>
        <row r="1080">
          <cell r="E1080" t="str">
            <v/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/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/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E1108" t="str">
            <v/>
          </cell>
          <cell r="F1108" t="str">
            <v>RADIAL GATE LEAF 제작 인건비</v>
          </cell>
        </row>
        <row r="1109">
          <cell r="E1109" t="str">
            <v/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/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/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/>
          </cell>
          <cell r="F1137" t="str">
            <v>RADIAL GATE LEAF 제작 사용장비 경비</v>
          </cell>
        </row>
        <row r="1138">
          <cell r="E1138" t="str">
            <v/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/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/>
          </cell>
          <cell r="L1170">
            <v>136510</v>
          </cell>
        </row>
        <row r="1195">
          <cell r="E1195" t="str">
            <v/>
          </cell>
          <cell r="F1195" t="str">
            <v>RADIAL GATE LEAF 제작 소모 자재비</v>
          </cell>
        </row>
        <row r="1196">
          <cell r="E1196" t="str">
            <v/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/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/>
          </cell>
          <cell r="K1204" t="str">
            <v/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/>
          </cell>
          <cell r="F1224" t="str">
            <v>RADIAL GATE GUIDE FRAME 제작 인건비</v>
          </cell>
        </row>
        <row r="1225">
          <cell r="E1225" t="str">
            <v/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/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/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/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/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/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/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/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/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/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/>
          </cell>
          <cell r="F1282" t="str">
            <v>RADIAL GATE GUIDE FRAME 제작 소모 자재비</v>
          </cell>
        </row>
        <row r="1283">
          <cell r="E1283" t="str">
            <v/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/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/>
          </cell>
          <cell r="K1290">
            <v>61.6</v>
          </cell>
          <cell r="L1290">
            <v>36652</v>
          </cell>
        </row>
        <row r="1291">
          <cell r="A1291" t="str">
            <v/>
          </cell>
          <cell r="C1291" t="str">
            <v/>
          </cell>
          <cell r="D1291" t="str">
            <v/>
          </cell>
          <cell r="E1291" t="str">
            <v/>
          </cell>
          <cell r="I1291" t="str">
            <v/>
          </cell>
          <cell r="K1291" t="str">
            <v/>
          </cell>
        </row>
        <row r="1293">
          <cell r="L1293" t="str">
            <v/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/>
          </cell>
          <cell r="J1295" t="str">
            <v/>
          </cell>
          <cell r="L1295" t="str">
            <v/>
          </cell>
        </row>
        <row r="1296">
          <cell r="F1296" t="str">
            <v/>
          </cell>
          <cell r="J1296" t="str">
            <v/>
          </cell>
          <cell r="L1296" t="str">
            <v/>
          </cell>
        </row>
        <row r="1297">
          <cell r="F1297" t="str">
            <v/>
          </cell>
          <cell r="J1297" t="str">
            <v/>
          </cell>
          <cell r="L1297" t="str">
            <v/>
          </cell>
        </row>
        <row r="1298">
          <cell r="F1298" t="str">
            <v/>
          </cell>
          <cell r="J1298" t="str">
            <v/>
          </cell>
          <cell r="L1298" t="str">
            <v/>
          </cell>
        </row>
        <row r="1299">
          <cell r="F1299" t="str">
            <v/>
          </cell>
          <cell r="J1299" t="str">
            <v/>
          </cell>
          <cell r="L1299" t="str">
            <v/>
          </cell>
        </row>
        <row r="1300">
          <cell r="F1300" t="str">
            <v/>
          </cell>
          <cell r="J1300" t="str">
            <v/>
          </cell>
          <cell r="L1300" t="str">
            <v/>
          </cell>
        </row>
        <row r="1301">
          <cell r="F1301" t="str">
            <v/>
          </cell>
          <cell r="J1301" t="str">
            <v/>
          </cell>
          <cell r="L1301" t="str">
            <v/>
          </cell>
        </row>
        <row r="1302">
          <cell r="F1302" t="str">
            <v/>
          </cell>
          <cell r="J1302" t="str">
            <v/>
          </cell>
          <cell r="L1302" t="str">
            <v/>
          </cell>
        </row>
        <row r="1303">
          <cell r="F1303" t="str">
            <v/>
          </cell>
          <cell r="J1303" t="str">
            <v/>
          </cell>
          <cell r="L1303" t="str">
            <v/>
          </cell>
        </row>
        <row r="1304">
          <cell r="F1304" t="str">
            <v/>
          </cell>
          <cell r="J1304" t="str">
            <v/>
          </cell>
          <cell r="L1304" t="str">
            <v/>
          </cell>
        </row>
        <row r="1305">
          <cell r="F1305" t="str">
            <v/>
          </cell>
          <cell r="J1305" t="str">
            <v/>
          </cell>
          <cell r="L1305" t="str">
            <v/>
          </cell>
        </row>
        <row r="1306">
          <cell r="F1306" t="str">
            <v/>
          </cell>
          <cell r="J1306" t="str">
            <v/>
          </cell>
          <cell r="L1306" t="str">
            <v/>
          </cell>
        </row>
        <row r="1307">
          <cell r="F1307" t="str">
            <v/>
          </cell>
          <cell r="J1307" t="str">
            <v/>
          </cell>
          <cell r="L1307" t="str">
            <v/>
          </cell>
        </row>
        <row r="1308">
          <cell r="F1308" t="str">
            <v/>
          </cell>
          <cell r="J1308" t="str">
            <v/>
          </cell>
          <cell r="L1308" t="str">
            <v/>
          </cell>
        </row>
        <row r="1309">
          <cell r="F1309" t="str">
            <v/>
          </cell>
          <cell r="J1309" t="str">
            <v/>
          </cell>
          <cell r="L1309" t="str">
            <v/>
          </cell>
        </row>
        <row r="1310">
          <cell r="F1310" t="str">
            <v/>
          </cell>
          <cell r="J1310" t="str">
            <v/>
          </cell>
          <cell r="L1310" t="str">
            <v/>
          </cell>
        </row>
        <row r="1311">
          <cell r="E1311" t="str">
            <v/>
          </cell>
          <cell r="F1311" t="str">
            <v>RADIAL GATE ANCHORAGE 제작 인건비</v>
          </cell>
        </row>
        <row r="1312">
          <cell r="E1312" t="str">
            <v/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/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/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/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/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/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/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/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/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/>
          </cell>
          <cell r="F1369" t="str">
            <v>RADIAL GATE ANCHORAGE 제작 소모 자재비</v>
          </cell>
        </row>
        <row r="1370">
          <cell r="E1370" t="str">
            <v/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/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/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/>
          </cell>
          <cell r="F1398" t="str">
            <v>RADIAL GATE LEAF 설치 인건비</v>
          </cell>
        </row>
        <row r="1399">
          <cell r="E1399" t="str">
            <v/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/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/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/>
          </cell>
          <cell r="F1427" t="str">
            <v>RADIAL GATE 설치 사용장비 경비</v>
          </cell>
        </row>
        <row r="1428">
          <cell r="E1428" t="str">
            <v/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/>
          </cell>
          <cell r="F1456" t="str">
            <v>RADIAL GATE LEAF 설치 소모 자재비</v>
          </cell>
        </row>
        <row r="1457">
          <cell r="E1457" t="str">
            <v/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/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/>
          </cell>
          <cell r="D1463" t="str">
            <v/>
          </cell>
          <cell r="E1463" t="str">
            <v/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/>
          </cell>
          <cell r="F1485" t="str">
            <v>RADIAL GATE GUIDE FRAME 설치 인건비</v>
          </cell>
        </row>
        <row r="1486">
          <cell r="E1486" t="str">
            <v/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/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/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/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/>
          </cell>
          <cell r="F1543" t="str">
            <v>RADIAL GATE GUIDE FRAME 설치 사용장비 경비</v>
          </cell>
        </row>
        <row r="1544">
          <cell r="E1544" t="str">
            <v/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/>
          </cell>
          <cell r="F1572" t="str">
            <v>RADIAL GATE GUIDE FRAME 설치 소모 자재비</v>
          </cell>
        </row>
        <row r="1573">
          <cell r="E1573" t="str">
            <v/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/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/>
          </cell>
          <cell r="D1579" t="str">
            <v/>
          </cell>
          <cell r="E1579" t="str">
            <v/>
          </cell>
          <cell r="I1579" t="str">
            <v/>
          </cell>
          <cell r="J1579" t="str">
            <v/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/>
          </cell>
        </row>
        <row r="1601">
          <cell r="E1601" t="str">
            <v/>
          </cell>
          <cell r="F1601" t="str">
            <v>RADIAL GATE HOIST 설치 사용장비 경비</v>
          </cell>
        </row>
        <row r="1602">
          <cell r="E1602" t="str">
            <v/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/>
          </cell>
          <cell r="G1612" t="str">
            <v/>
          </cell>
          <cell r="I1612" t="str">
            <v/>
          </cell>
          <cell r="J1612" t="str">
            <v/>
          </cell>
          <cell r="K1612" t="str">
            <v/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/>
          </cell>
          <cell r="J1613" t="str">
            <v/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/>
          </cell>
          <cell r="F1630" t="str">
            <v>TRASH RACK 제작 인건비</v>
          </cell>
        </row>
        <row r="1631">
          <cell r="E1631" t="str">
            <v/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/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/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/>
          </cell>
          <cell r="F1659" t="str">
            <v>TRASH RACK 제작 소모 자재비</v>
          </cell>
        </row>
        <row r="1660">
          <cell r="E1660" t="str">
            <v/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/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/>
          </cell>
          <cell r="D1667" t="str">
            <v/>
          </cell>
          <cell r="E1667" t="str">
            <v/>
          </cell>
          <cell r="K1667" t="str">
            <v/>
          </cell>
          <cell r="L1667" t="str">
            <v/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/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/>
          </cell>
        </row>
        <row r="1672">
          <cell r="M1672" t="str">
            <v/>
          </cell>
        </row>
        <row r="1673">
          <cell r="M1673" t="str">
            <v/>
          </cell>
        </row>
        <row r="1674">
          <cell r="M1674" t="str">
            <v/>
          </cell>
        </row>
        <row r="1675">
          <cell r="M1675" t="str">
            <v/>
          </cell>
        </row>
        <row r="1676">
          <cell r="M1676" t="str">
            <v/>
          </cell>
        </row>
        <row r="1677">
          <cell r="M1677" t="str">
            <v/>
          </cell>
        </row>
        <row r="1678">
          <cell r="M1678" t="str">
            <v/>
          </cell>
        </row>
        <row r="1679">
          <cell r="M1679" t="str">
            <v/>
          </cell>
        </row>
        <row r="1680">
          <cell r="M1680" t="str">
            <v/>
          </cell>
        </row>
        <row r="1681">
          <cell r="M1681" t="str">
            <v/>
          </cell>
        </row>
        <row r="1682">
          <cell r="M1682" t="str">
            <v/>
          </cell>
        </row>
        <row r="1683">
          <cell r="M1683" t="str">
            <v/>
          </cell>
        </row>
        <row r="1684">
          <cell r="M1684" t="str">
            <v/>
          </cell>
        </row>
        <row r="1685">
          <cell r="M1685" t="str">
            <v/>
          </cell>
        </row>
        <row r="1686">
          <cell r="M1686" t="str">
            <v/>
          </cell>
        </row>
        <row r="1687">
          <cell r="M1687" t="str">
            <v/>
          </cell>
        </row>
        <row r="1688">
          <cell r="E1688" t="str">
            <v/>
          </cell>
          <cell r="F1688" t="str">
            <v>TRASH RACK 설치 인건비</v>
          </cell>
        </row>
        <row r="1689">
          <cell r="E1689" t="str">
            <v/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/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/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/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/>
          </cell>
          <cell r="B1709" t="str">
            <v/>
          </cell>
        </row>
        <row r="1710">
          <cell r="A1710" t="str">
            <v/>
          </cell>
          <cell r="B1710" t="str">
            <v/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/>
          </cell>
          <cell r="B1711" t="str">
            <v/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/>
          </cell>
          <cell r="B1713" t="str">
            <v/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/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/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/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/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/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/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/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/>
          </cell>
          <cell r="F1746" t="str">
            <v>TRASH RACK 설치 소모 자재비</v>
          </cell>
        </row>
        <row r="1747">
          <cell r="E1747" t="str">
            <v/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/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/>
          </cell>
          <cell r="D1754" t="str">
            <v/>
          </cell>
          <cell r="E1754" t="str">
            <v/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/>
          </cell>
          <cell r="D1757" t="str">
            <v/>
          </cell>
          <cell r="E1757" t="str">
            <v/>
          </cell>
        </row>
        <row r="1758">
          <cell r="A1758" t="str">
            <v/>
          </cell>
          <cell r="D1758" t="str">
            <v/>
          </cell>
          <cell r="E1758" t="str">
            <v/>
          </cell>
        </row>
        <row r="1759">
          <cell r="A1759" t="str">
            <v/>
          </cell>
          <cell r="D1759" t="str">
            <v/>
          </cell>
          <cell r="E1759" t="str">
            <v/>
          </cell>
        </row>
        <row r="1760">
          <cell r="A1760" t="str">
            <v/>
          </cell>
          <cell r="D1760" t="str">
            <v/>
          </cell>
          <cell r="E1760" t="str">
            <v/>
          </cell>
        </row>
        <row r="1761">
          <cell r="A1761" t="str">
            <v/>
          </cell>
          <cell r="D1761" t="str">
            <v/>
          </cell>
          <cell r="E1761" t="str">
            <v/>
          </cell>
        </row>
        <row r="1762">
          <cell r="A1762" t="str">
            <v/>
          </cell>
          <cell r="D1762" t="str">
            <v/>
          </cell>
          <cell r="E1762" t="str">
            <v/>
          </cell>
        </row>
        <row r="1763">
          <cell r="A1763" t="str">
            <v/>
          </cell>
          <cell r="D1763" t="str">
            <v/>
          </cell>
          <cell r="E1763" t="str">
            <v/>
          </cell>
        </row>
        <row r="1764">
          <cell r="A1764" t="str">
            <v/>
          </cell>
          <cell r="D1764" t="str">
            <v/>
          </cell>
          <cell r="E1764" t="str">
            <v/>
          </cell>
        </row>
        <row r="1765">
          <cell r="A1765" t="str">
            <v/>
          </cell>
          <cell r="D1765" t="str">
            <v/>
          </cell>
          <cell r="E1765" t="str">
            <v/>
          </cell>
        </row>
        <row r="1766">
          <cell r="A1766" t="str">
            <v/>
          </cell>
          <cell r="D1766" t="str">
            <v/>
          </cell>
          <cell r="E1766" t="str">
            <v/>
          </cell>
        </row>
        <row r="1767">
          <cell r="A1767" t="str">
            <v/>
          </cell>
          <cell r="D1767" t="str">
            <v/>
          </cell>
          <cell r="E1767" t="str">
            <v/>
          </cell>
        </row>
        <row r="1768">
          <cell r="A1768" t="str">
            <v/>
          </cell>
          <cell r="D1768" t="str">
            <v/>
          </cell>
          <cell r="E1768" t="str">
            <v/>
          </cell>
        </row>
        <row r="1769">
          <cell r="A1769" t="str">
            <v/>
          </cell>
          <cell r="D1769" t="str">
            <v/>
          </cell>
          <cell r="E1769" t="str">
            <v/>
          </cell>
        </row>
        <row r="1770">
          <cell r="A1770" t="str">
            <v/>
          </cell>
          <cell r="D1770" t="str">
            <v/>
          </cell>
          <cell r="E1770" t="str">
            <v/>
          </cell>
        </row>
        <row r="1771">
          <cell r="A1771" t="str">
            <v/>
          </cell>
          <cell r="D1771" t="str">
            <v/>
          </cell>
          <cell r="E1771" t="str">
            <v/>
          </cell>
        </row>
        <row r="1772">
          <cell r="A1772" t="str">
            <v/>
          </cell>
          <cell r="D1772" t="str">
            <v/>
          </cell>
          <cell r="E1772" t="str">
            <v/>
          </cell>
        </row>
        <row r="1773">
          <cell r="A1773" t="str">
            <v/>
          </cell>
          <cell r="D1773" t="str">
            <v/>
          </cell>
          <cell r="E1773" t="str">
            <v/>
          </cell>
        </row>
        <row r="1774">
          <cell r="A1774" t="str">
            <v/>
          </cell>
          <cell r="D1774" t="str">
            <v/>
          </cell>
          <cell r="E1774" t="str">
            <v/>
          </cell>
        </row>
        <row r="1775">
          <cell r="A1775" t="str">
            <v>잡철물 제작,설치(SCREEN등)</v>
          </cell>
        </row>
        <row r="1776">
          <cell r="E1776" t="str">
            <v/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/>
          </cell>
        </row>
        <row r="1800">
          <cell r="F1800" t="str">
            <v/>
          </cell>
        </row>
        <row r="1801">
          <cell r="F1801" t="str">
            <v/>
          </cell>
        </row>
        <row r="1802">
          <cell r="F1802" t="str">
            <v/>
          </cell>
        </row>
        <row r="1803">
          <cell r="B1803" t="str">
            <v>기존도장 방식을 채택할 경우</v>
          </cell>
          <cell r="E1803" t="str">
            <v/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/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/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/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/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/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/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/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/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/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/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/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/>
          </cell>
        </row>
        <row r="1909">
          <cell r="A1909" t="str">
            <v>공사비 산출</v>
          </cell>
          <cell r="F1909" t="str">
            <v/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/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/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/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/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/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/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/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/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/>
          </cell>
        </row>
        <row r="1925">
          <cell r="A1925" t="str">
            <v>공사비 산출</v>
          </cell>
          <cell r="F1925" t="str">
            <v/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/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/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/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/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/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/>
          </cell>
        </row>
        <row r="1976">
          <cell r="E1976" t="str">
            <v/>
          </cell>
          <cell r="F1976" t="str">
            <v>S.T.S 잡철물 제작,설치(SCREEN등)</v>
          </cell>
        </row>
        <row r="1977">
          <cell r="E1977" t="str">
            <v/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/>
          </cell>
        </row>
        <row r="2001">
          <cell r="F2001" t="str">
            <v/>
          </cell>
        </row>
        <row r="2002">
          <cell r="F2002" t="str">
            <v/>
          </cell>
        </row>
        <row r="2004">
          <cell r="F2004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IMPEADENCE MAP 취수장"/>
      <sheetName val="CABdata"/>
      <sheetName val="일위대가(계측기설치)"/>
      <sheetName val="CABLE SIZE-1"/>
      <sheetName val="LOAD"/>
      <sheetName val="노무비"/>
      <sheetName val="ABUT수량-A1"/>
      <sheetName val="Ext. Stone-P"/>
      <sheetName val="D-3109"/>
      <sheetName val="단가산출"/>
      <sheetName val="전기 원가계산서"/>
      <sheetName val="입찰안"/>
      <sheetName val="조명율표"/>
      <sheetName val="전차선로 물량표"/>
      <sheetName val="수전기기DATA"/>
      <sheetName val="Motor"/>
      <sheetName val="A-4"/>
      <sheetName val="내역서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분전반계산서(석관)"/>
      <sheetName val="평가내역"/>
      <sheetName val="Y-WORK"/>
      <sheetName val="사업계획(원안)"/>
      <sheetName val="일위집계표"/>
      <sheetName val="1호맨홀토공"/>
      <sheetName val="È£Ç¥"/>
      <sheetName val="부하계산서"/>
      <sheetName val="표준data"/>
      <sheetName val="북방3터널"/>
      <sheetName val="환경기계공정표 (3)"/>
      <sheetName val="수량이동"/>
      <sheetName val="기본DATA"/>
      <sheetName val="설계개요"/>
      <sheetName val="I一般比"/>
      <sheetName val="N賃率-職"/>
      <sheetName val="#REF"/>
      <sheetName val="INPUT"/>
      <sheetName val="8.PILE  (돌출)"/>
    </sheetNames>
    <sheetDataSet>
      <sheetData sheetId="0" refreshError="1">
        <row r="4">
          <cell r="B4">
            <v>1E-3</v>
          </cell>
          <cell r="E4">
            <v>1E-3</v>
          </cell>
          <cell r="F4">
            <v>20</v>
          </cell>
        </row>
        <row r="5">
          <cell r="E5">
            <v>20.001000000000001</v>
          </cell>
          <cell r="F5">
            <v>30</v>
          </cell>
        </row>
        <row r="6">
          <cell r="E6">
            <v>30.001000000000001</v>
          </cell>
          <cell r="F6">
            <v>40</v>
          </cell>
        </row>
        <row r="7">
          <cell r="E7">
            <v>40.000999999999998</v>
          </cell>
          <cell r="F7">
            <v>50</v>
          </cell>
        </row>
        <row r="8">
          <cell r="E8">
            <v>50.000999999999998</v>
          </cell>
          <cell r="F8">
            <v>60</v>
          </cell>
        </row>
        <row r="9">
          <cell r="E9">
            <v>60.000999999999998</v>
          </cell>
          <cell r="F9">
            <v>75</v>
          </cell>
        </row>
        <row r="10">
          <cell r="E10">
            <v>75.001000000000005</v>
          </cell>
          <cell r="F10">
            <v>100</v>
          </cell>
        </row>
        <row r="11">
          <cell r="E11">
            <v>100.001</v>
          </cell>
          <cell r="F11">
            <v>125</v>
          </cell>
        </row>
        <row r="12">
          <cell r="E12">
            <v>125.001</v>
          </cell>
          <cell r="F12">
            <v>150</v>
          </cell>
        </row>
        <row r="13"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터파기"/>
      <sheetName val="교대터파기"/>
      <sheetName val="재료집계"/>
      <sheetName val="수로교"/>
      <sheetName val="상부수로교(입력용)"/>
      <sheetName val="교대(입력용)"/>
      <sheetName val="교각(입력용)"/>
      <sheetName val="호형일람표"/>
      <sheetName val="재료출력"/>
      <sheetName val="수로교총재료집계"/>
      <sheetName val="1호수로교 "/>
      <sheetName val="2호수로교"/>
      <sheetName val="3호수로교 "/>
      <sheetName val="비계,동바리 (교각)"/>
      <sheetName val="비계,동바리"/>
      <sheetName val="교대"/>
      <sheetName val="방수제"/>
      <sheetName val="교각"/>
      <sheetName val="PE2-2"/>
      <sheetName val="PE2-3"/>
      <sheetName val="PE2-4"/>
      <sheetName val="PC1-4"/>
      <sheetName val="PC1-5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>
        <row r="6">
          <cell r="B6" t="str">
            <v>재  료</v>
          </cell>
          <cell r="C6" t="str">
            <v>두께</v>
          </cell>
        </row>
        <row r="7">
          <cell r="C7" t="str">
            <v>호형</v>
          </cell>
        </row>
        <row r="8">
          <cell r="A8" t="str">
            <v>터 파 기</v>
          </cell>
          <cell r="B8" t="str">
            <v>백호 1.0</v>
          </cell>
          <cell r="C8" t="str">
            <v>㎥</v>
          </cell>
          <cell r="D8">
            <v>174.84</v>
          </cell>
          <cell r="E8">
            <v>180.10000000000002</v>
          </cell>
          <cell r="F8">
            <v>190.14</v>
          </cell>
          <cell r="I8">
            <v>545.08000000000004</v>
          </cell>
        </row>
        <row r="9">
          <cell r="A9" t="str">
            <v>되메우기</v>
          </cell>
          <cell r="B9" t="str">
            <v>백호+소형기계</v>
          </cell>
          <cell r="C9" t="str">
            <v>㎥</v>
          </cell>
          <cell r="D9">
            <v>153.48000000000002</v>
          </cell>
          <cell r="E9">
            <v>152.19999999999999</v>
          </cell>
          <cell r="F9">
            <v>176.56</v>
          </cell>
          <cell r="I9">
            <v>482.24</v>
          </cell>
        </row>
        <row r="10">
          <cell r="A10" t="str">
            <v>잔토처리</v>
          </cell>
          <cell r="C10" t="str">
            <v>㎥</v>
          </cell>
          <cell r="D10">
            <v>21.359999999999989</v>
          </cell>
          <cell r="E10">
            <v>27.900000000000006</v>
          </cell>
          <cell r="F10">
            <v>13.579999999999998</v>
          </cell>
          <cell r="I10">
            <v>62.839999999999989</v>
          </cell>
        </row>
        <row r="11">
          <cell r="A11" t="str">
            <v>모래기초</v>
          </cell>
          <cell r="B11" t="str">
            <v>h=1.0m</v>
          </cell>
          <cell r="C11" t="str">
            <v>㎥</v>
          </cell>
          <cell r="D11">
            <v>11.2</v>
          </cell>
          <cell r="E11">
            <v>14.399999999999999</v>
          </cell>
          <cell r="F11">
            <v>5.54</v>
          </cell>
          <cell r="I11">
            <v>31.139999999999997</v>
          </cell>
        </row>
        <row r="12">
          <cell r="A12" t="str">
            <v>콘크리트(레미콘)</v>
          </cell>
          <cell r="B12" t="str">
            <v>25-240-8</v>
          </cell>
          <cell r="C12" t="str">
            <v>㎥</v>
          </cell>
          <cell r="D12">
            <v>43.94</v>
          </cell>
          <cell r="E12">
            <v>36.146000000000001</v>
          </cell>
          <cell r="F12">
            <v>18.193000000000001</v>
          </cell>
          <cell r="I12">
            <v>98</v>
          </cell>
        </row>
        <row r="13">
          <cell r="B13" t="str">
            <v>40-180-8</v>
          </cell>
          <cell r="C13" t="str">
            <v>㎥</v>
          </cell>
          <cell r="I13">
            <v>0</v>
          </cell>
        </row>
        <row r="14">
          <cell r="A14" t="str">
            <v>거 푸 집</v>
          </cell>
          <cell r="B14" t="str">
            <v>3회</v>
          </cell>
          <cell r="C14" t="str">
            <v>㎡</v>
          </cell>
          <cell r="D14">
            <v>217.48</v>
          </cell>
          <cell r="E14">
            <v>258.63</v>
          </cell>
          <cell r="F14">
            <v>126.97</v>
          </cell>
          <cell r="I14">
            <v>603</v>
          </cell>
        </row>
        <row r="15">
          <cell r="B15" t="str">
            <v>6회</v>
          </cell>
          <cell r="C15" t="str">
            <v>㎡</v>
          </cell>
          <cell r="D15">
            <v>20.939999999999998</v>
          </cell>
          <cell r="E15">
            <v>26.3</v>
          </cell>
          <cell r="F15">
            <v>19.66</v>
          </cell>
          <cell r="I15">
            <v>66</v>
          </cell>
        </row>
        <row r="16">
          <cell r="A16" t="str">
            <v>철근(복잡,D10)</v>
          </cell>
          <cell r="B16" t="str">
            <v>10㎥이상</v>
          </cell>
          <cell r="C16" t="str">
            <v>ton</v>
          </cell>
          <cell r="D16">
            <v>4.8000000000000001E-2</v>
          </cell>
          <cell r="E16">
            <v>5.6000000000000001E-2</v>
          </cell>
          <cell r="F16">
            <v>0.35599999999999998</v>
          </cell>
          <cell r="I16">
            <v>0.46</v>
          </cell>
        </row>
        <row r="17">
          <cell r="A17" t="str">
            <v>철근(복잡,D13)</v>
          </cell>
          <cell r="B17" t="str">
            <v>10㎥이상</v>
          </cell>
          <cell r="C17" t="str">
            <v>ton</v>
          </cell>
          <cell r="D17">
            <v>2.6519999999999997</v>
          </cell>
          <cell r="E17">
            <v>1.3479999999999999</v>
          </cell>
          <cell r="F17">
            <v>0.29199999999999998</v>
          </cell>
          <cell r="I17">
            <v>4.2919999999999998</v>
          </cell>
        </row>
        <row r="18">
          <cell r="A18" t="str">
            <v>철근(복잡,D16)</v>
          </cell>
          <cell r="B18" t="str">
            <v>10㎥이상</v>
          </cell>
          <cell r="C18" t="str">
            <v>ton</v>
          </cell>
          <cell r="D18">
            <v>0.61399999999999999</v>
          </cell>
          <cell r="E18">
            <v>0.99199999999999999</v>
          </cell>
          <cell r="F18">
            <v>0.49</v>
          </cell>
          <cell r="I18">
            <v>2.0960000000000001</v>
          </cell>
        </row>
        <row r="19">
          <cell r="A19" t="str">
            <v>철근(복잡,D19)</v>
          </cell>
          <cell r="B19" t="str">
            <v>10㎥이상</v>
          </cell>
          <cell r="C19" t="str">
            <v>ton</v>
          </cell>
          <cell r="D19">
            <v>0.66800000000000004</v>
          </cell>
          <cell r="E19">
            <v>0.77600000000000002</v>
          </cell>
          <cell r="F19">
            <v>0.63</v>
          </cell>
          <cell r="I19">
            <v>2.0739999999999998</v>
          </cell>
        </row>
        <row r="20">
          <cell r="A20" t="str">
            <v>철근(복잡,D22)</v>
          </cell>
          <cell r="B20" t="str">
            <v>10㎥이상</v>
          </cell>
          <cell r="C20" t="str">
            <v>ton</v>
          </cell>
          <cell r="D20">
            <v>0.34300000000000003</v>
          </cell>
          <cell r="I20">
            <v>0.34300000000000003</v>
          </cell>
        </row>
        <row r="21">
          <cell r="A21" t="str">
            <v>교좌장치</v>
          </cell>
          <cell r="B21" t="str">
            <v>MR1-3,FR1-3</v>
          </cell>
          <cell r="C21" t="str">
            <v>조</v>
          </cell>
          <cell r="D21">
            <v>6</v>
          </cell>
          <cell r="E21">
            <v>6</v>
          </cell>
          <cell r="F21">
            <v>4</v>
          </cell>
          <cell r="I21">
            <v>16</v>
          </cell>
        </row>
        <row r="22">
          <cell r="A22" t="str">
            <v>동지수판</v>
          </cell>
          <cell r="B22" t="str">
            <v>B-150</v>
          </cell>
          <cell r="C22" t="str">
            <v>m</v>
          </cell>
          <cell r="D22">
            <v>13.799999999999999</v>
          </cell>
          <cell r="E22">
            <v>15.600000000000001</v>
          </cell>
          <cell r="F22">
            <v>10.4</v>
          </cell>
          <cell r="I22">
            <v>39</v>
          </cell>
        </row>
        <row r="23">
          <cell r="A23" t="str">
            <v>Mastic Filler</v>
          </cell>
          <cell r="B23" t="str">
            <v>25MM ×20MM</v>
          </cell>
          <cell r="C23" t="str">
            <v>m</v>
          </cell>
          <cell r="D23">
            <v>8.9</v>
          </cell>
          <cell r="E23">
            <v>13.440000000000001</v>
          </cell>
          <cell r="F23">
            <v>6.7200000000000006</v>
          </cell>
          <cell r="I23">
            <v>29</v>
          </cell>
        </row>
        <row r="24">
          <cell r="A24" t="str">
            <v>Elastic Filler</v>
          </cell>
          <cell r="B24" t="str">
            <v>20MM</v>
          </cell>
          <cell r="C24" t="str">
            <v>㎡</v>
          </cell>
          <cell r="D24">
            <v>4.1499999999999995</v>
          </cell>
          <cell r="E24">
            <v>2.52</v>
          </cell>
          <cell r="F24">
            <v>1.26</v>
          </cell>
          <cell r="I24">
            <v>7</v>
          </cell>
        </row>
        <row r="25">
          <cell r="A25" t="str">
            <v>액체방수바름</v>
          </cell>
          <cell r="B25" t="str">
            <v>2회</v>
          </cell>
          <cell r="C25" t="str">
            <v>㎡</v>
          </cell>
          <cell r="D25">
            <v>136.79999999999998</v>
          </cell>
          <cell r="E25">
            <v>165.6</v>
          </cell>
          <cell r="F25">
            <v>110.39999999999999</v>
          </cell>
          <cell r="I25">
            <v>412</v>
          </cell>
        </row>
        <row r="26">
          <cell r="A26" t="str">
            <v>강관비계</v>
          </cell>
          <cell r="C26" t="str">
            <v>㎡</v>
          </cell>
          <cell r="D26">
            <v>333</v>
          </cell>
          <cell r="E26">
            <v>279</v>
          </cell>
          <cell r="F26">
            <v>129</v>
          </cell>
          <cell r="I26">
            <v>741</v>
          </cell>
        </row>
        <row r="27">
          <cell r="A27" t="str">
            <v>강관동바리</v>
          </cell>
          <cell r="C27" t="str">
            <v>공/㎥</v>
          </cell>
          <cell r="D27">
            <v>295</v>
          </cell>
          <cell r="E27">
            <v>133</v>
          </cell>
          <cell r="F27">
            <v>64</v>
          </cell>
          <cell r="I27">
            <v>492</v>
          </cell>
        </row>
        <row r="28">
          <cell r="A28" t="str">
            <v>표준난간</v>
          </cell>
          <cell r="C28" t="str">
            <v>m</v>
          </cell>
          <cell r="D28">
            <v>72</v>
          </cell>
          <cell r="I28">
            <v>72</v>
          </cell>
        </row>
        <row r="29">
          <cell r="A29" t="str">
            <v>스틸그레이팅</v>
          </cell>
          <cell r="B29" t="str">
            <v>600*995*32</v>
          </cell>
          <cell r="C29" t="str">
            <v>m</v>
          </cell>
          <cell r="D29">
            <v>36</v>
          </cell>
          <cell r="E29">
            <v>0</v>
          </cell>
          <cell r="F29">
            <v>0</v>
          </cell>
          <cell r="I29">
            <v>36</v>
          </cell>
        </row>
        <row r="30">
          <cell r="A30" t="str">
            <v>동바리수평연결재</v>
          </cell>
          <cell r="B30" t="str">
            <v>H=3.5m마다</v>
          </cell>
          <cell r="C30" t="str">
            <v>㎡</v>
          </cell>
          <cell r="D30">
            <v>91</v>
          </cell>
          <cell r="E30">
            <v>37.4</v>
          </cell>
          <cell r="F30">
            <v>18.3</v>
          </cell>
          <cell r="I30">
            <v>146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타"/>
      <sheetName val="내역서"/>
      <sheetName val="Sheet1 (2)"/>
      <sheetName val="Sheet1"/>
      <sheetName val="Sheet2"/>
      <sheetName val="Sheet3"/>
      <sheetName val="IMPEADENCE MAP 취수장"/>
      <sheetName val="사통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계화총괄"/>
      <sheetName val="계화배수"/>
      <sheetName val="당초수문"/>
      <sheetName val="계화양산"/>
      <sheetName val="일위대가"/>
      <sheetName val="계화수문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  <sheetName val="수로교총재료집계"/>
      <sheetName val="사통"/>
      <sheetName val="수량이동"/>
      <sheetName val="기계공사"/>
      <sheetName val="단가"/>
      <sheetName val="간선계산"/>
      <sheetName val="노무단가"/>
      <sheetName val="수문일1"/>
      <sheetName val="Y-WORK"/>
      <sheetName val="교각1"/>
      <sheetName val="단면 (2)"/>
      <sheetName val="직노"/>
      <sheetName val="작성"/>
      <sheetName val="99계화시행변경"/>
      <sheetName val="건축내역"/>
      <sheetName val="2000년1차"/>
      <sheetName val="설계"/>
      <sheetName val="주형"/>
      <sheetName val="상부수로교(입력용)"/>
      <sheetName val="Sheet1"/>
      <sheetName val="내역서"/>
      <sheetName val="하중"/>
      <sheetName val="말뚝물량"/>
      <sheetName val="SLAB"/>
      <sheetName val="노임단가"/>
      <sheetName val="각형맨홀"/>
      <sheetName val="공사비예산서(토목분)"/>
      <sheetName val="날개벽"/>
      <sheetName val="자재단가비교표"/>
      <sheetName val="견적사양비교표"/>
      <sheetName val="부안일위"/>
      <sheetName val="#REF"/>
      <sheetName val=""/>
      <sheetName val="XL4Poppy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단면 (2)"/>
      <sheetName val="DATA 입력란"/>
      <sheetName val="1. 설계조건 2.단면가정 3. 하중계산"/>
      <sheetName val="계화배수"/>
      <sheetName val="하중"/>
      <sheetName val="수로교총재료집계"/>
      <sheetName val="교각1"/>
      <sheetName val="BOX"/>
      <sheetName val="계화배수(3대)"/>
      <sheetName val="당초수문"/>
      <sheetName val="슬래브(유곡)"/>
      <sheetName val="사통"/>
      <sheetName val="부대공"/>
      <sheetName val="방호벽"/>
      <sheetName val="교통표지"/>
      <sheetName val="낙석방지책"/>
      <sheetName val="간선계산"/>
      <sheetName val="VXXXXX"/>
      <sheetName val="일위합"/>
      <sheetName val="일위"/>
      <sheetName val="토공"/>
      <sheetName val="포장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조건표"/>
      <sheetName val="COPING"/>
      <sheetName val="포장직선구간"/>
      <sheetName val="출력X"/>
      <sheetName val="DATE"/>
      <sheetName val="설계"/>
      <sheetName val="교각계산"/>
      <sheetName val="BASIC (2)"/>
      <sheetName val="#REF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"/>
    </sheetNames>
    <sheetDataSet>
      <sheetData sheetId="0">
        <row r="1">
          <cell r="C1" t="str">
            <v xml:space="preserve">           發電機 容量 計算書</v>
          </cell>
        </row>
        <row r="2">
          <cell r="C2" t="str">
            <v>1.  負 荷 計 算</v>
          </cell>
          <cell r="J2" t="str">
            <v xml:space="preserve"> [販 賣 施 設]</v>
          </cell>
        </row>
        <row r="3">
          <cell r="C3" t="str">
            <v>1.1 非 常 動 力</v>
          </cell>
        </row>
        <row r="4">
          <cell r="C4" t="str">
            <v>回路 番號</v>
          </cell>
          <cell r="F4" t="str">
            <v>名    稱</v>
          </cell>
          <cell r="J4" t="str">
            <v>數 量</v>
          </cell>
          <cell r="K4" t="str">
            <v>容  量</v>
          </cell>
          <cell r="L4" t="str">
            <v>總 容量</v>
          </cell>
          <cell r="M4" t="str">
            <v>需容率</v>
          </cell>
          <cell r="N4" t="str">
            <v>需用負荷</v>
          </cell>
          <cell r="O4" t="str">
            <v>備  考</v>
          </cell>
        </row>
        <row r="5">
          <cell r="K5" t="str">
            <v>[KW]</v>
          </cell>
          <cell r="L5" t="str">
            <v>[KW]</v>
          </cell>
          <cell r="M5" t="str">
            <v>[%]</v>
          </cell>
          <cell r="N5" t="str">
            <v>[KW]</v>
          </cell>
        </row>
        <row r="6">
          <cell r="F6" t="e">
            <v>#REF!</v>
          </cell>
          <cell r="J6">
            <v>1</v>
          </cell>
          <cell r="K6">
            <v>31.5</v>
          </cell>
          <cell r="L6">
            <v>31.5</v>
          </cell>
          <cell r="M6">
            <v>1</v>
          </cell>
          <cell r="N6">
            <v>31.5</v>
          </cell>
        </row>
        <row r="7">
          <cell r="F7" t="e">
            <v>#REF!</v>
          </cell>
          <cell r="J7">
            <v>1</v>
          </cell>
          <cell r="K7">
            <v>110</v>
          </cell>
          <cell r="L7">
            <v>110</v>
          </cell>
          <cell r="M7">
            <v>0.8</v>
          </cell>
          <cell r="N7">
            <v>88</v>
          </cell>
        </row>
        <row r="8">
          <cell r="F8" t="e">
            <v>#REF!</v>
          </cell>
          <cell r="J8">
            <v>1</v>
          </cell>
          <cell r="K8">
            <v>91.5</v>
          </cell>
          <cell r="L8">
            <v>91.5</v>
          </cell>
          <cell r="M8">
            <v>0.6</v>
          </cell>
          <cell r="N8">
            <v>54.9</v>
          </cell>
        </row>
        <row r="9">
          <cell r="F9" t="e">
            <v>#REF!</v>
          </cell>
          <cell r="J9">
            <v>1</v>
          </cell>
          <cell r="K9">
            <v>110.10000000000001</v>
          </cell>
          <cell r="L9">
            <v>110.10000000000001</v>
          </cell>
          <cell r="M9">
            <v>0.6</v>
          </cell>
          <cell r="N9">
            <v>66.06</v>
          </cell>
        </row>
        <row r="11">
          <cell r="C11" t="str">
            <v>合   計</v>
          </cell>
          <cell r="F11" t="str">
            <v>非 常 動 力</v>
          </cell>
          <cell r="J11">
            <v>4</v>
          </cell>
          <cell r="L11">
            <v>343.1</v>
          </cell>
          <cell r="M11">
            <v>0.70084523462547355</v>
          </cell>
          <cell r="N11">
            <v>240.46</v>
          </cell>
        </row>
        <row r="12">
          <cell r="C12" t="str">
            <v>1.2 ELEVATOR</v>
          </cell>
        </row>
        <row r="13">
          <cell r="C13" t="str">
            <v>回路 番號</v>
          </cell>
          <cell r="F13" t="str">
            <v>名    稱</v>
          </cell>
          <cell r="J13" t="str">
            <v>數 量</v>
          </cell>
          <cell r="K13" t="str">
            <v>容  量</v>
          </cell>
          <cell r="L13" t="str">
            <v>總 容量</v>
          </cell>
          <cell r="M13" t="str">
            <v>需容率</v>
          </cell>
          <cell r="N13" t="str">
            <v>需用負荷</v>
          </cell>
          <cell r="O13" t="str">
            <v>備  考</v>
          </cell>
        </row>
        <row r="14">
          <cell r="K14" t="str">
            <v>[KW]</v>
          </cell>
          <cell r="L14" t="str">
            <v>[KW]</v>
          </cell>
          <cell r="M14" t="str">
            <v>[%]</v>
          </cell>
          <cell r="N14" t="str">
            <v>[KW]</v>
          </cell>
        </row>
        <row r="15">
          <cell r="F15" t="str">
            <v>ELEV.</v>
          </cell>
          <cell r="J15">
            <v>10</v>
          </cell>
          <cell r="K15">
            <v>24</v>
          </cell>
          <cell r="L15">
            <v>240</v>
          </cell>
          <cell r="M15">
            <v>0.62</v>
          </cell>
          <cell r="N15">
            <v>148.80000000000001</v>
          </cell>
        </row>
        <row r="16">
          <cell r="F16" t="str">
            <v>MOVING WORK</v>
          </cell>
          <cell r="J16">
            <v>22</v>
          </cell>
          <cell r="K16">
            <v>7.5</v>
          </cell>
          <cell r="L16">
            <v>165</v>
          </cell>
          <cell r="M16">
            <v>0.62</v>
          </cell>
          <cell r="N16">
            <v>102.3</v>
          </cell>
        </row>
        <row r="18">
          <cell r="C18" t="str">
            <v>合  計</v>
          </cell>
          <cell r="F18" t="str">
            <v>ELEVATOR</v>
          </cell>
          <cell r="L18">
            <v>405</v>
          </cell>
          <cell r="M18">
            <v>0.62</v>
          </cell>
          <cell r="N18">
            <v>251.10000000000002</v>
          </cell>
        </row>
        <row r="19">
          <cell r="C19" t="str">
            <v>1.3 비상 콘센트</v>
          </cell>
        </row>
        <row r="20">
          <cell r="C20" t="str">
            <v>回路 番號</v>
          </cell>
          <cell r="F20" t="str">
            <v>名    稱</v>
          </cell>
          <cell r="J20" t="str">
            <v>數 量</v>
          </cell>
          <cell r="K20" t="str">
            <v>容  量</v>
          </cell>
          <cell r="L20" t="str">
            <v>總 容量</v>
          </cell>
          <cell r="M20" t="str">
            <v>需容率</v>
          </cell>
          <cell r="N20" t="str">
            <v>需用負荷</v>
          </cell>
          <cell r="O20" t="str">
            <v>備  考</v>
          </cell>
        </row>
        <row r="21">
          <cell r="K21" t="str">
            <v>[KW]</v>
          </cell>
          <cell r="L21" t="str">
            <v>[KW]</v>
          </cell>
          <cell r="M21" t="str">
            <v>[%]</v>
          </cell>
          <cell r="N21" t="str">
            <v>[KW]</v>
          </cell>
        </row>
        <row r="22">
          <cell r="F22" t="str">
            <v>비상 콘센트</v>
          </cell>
          <cell r="L22">
            <v>13.5</v>
          </cell>
          <cell r="M22">
            <v>1</v>
          </cell>
          <cell r="N22">
            <v>13.5</v>
          </cell>
        </row>
        <row r="23">
          <cell r="C23" t="str">
            <v>1.4 非 常 電 燈</v>
          </cell>
        </row>
        <row r="24">
          <cell r="C24" t="str">
            <v>回路 番號</v>
          </cell>
          <cell r="F24" t="str">
            <v>名    稱</v>
          </cell>
          <cell r="J24" t="str">
            <v>數 量</v>
          </cell>
          <cell r="K24" t="str">
            <v>容  量</v>
          </cell>
          <cell r="L24" t="str">
            <v>總 容量</v>
          </cell>
          <cell r="M24" t="str">
            <v>需容率</v>
          </cell>
          <cell r="N24" t="str">
            <v>需用負荷</v>
          </cell>
          <cell r="O24" t="str">
            <v>備  考</v>
          </cell>
        </row>
        <row r="25">
          <cell r="K25" t="str">
            <v>[kVA]</v>
          </cell>
          <cell r="L25" t="str">
            <v>[KW]</v>
          </cell>
          <cell r="M25" t="str">
            <v>[%]</v>
          </cell>
          <cell r="N25" t="str">
            <v>[KW]</v>
          </cell>
        </row>
        <row r="26">
          <cell r="C26" t="str">
            <v>TR-1</v>
          </cell>
          <cell r="F26" t="str">
            <v xml:space="preserve"> 非 常 電 燈</v>
          </cell>
          <cell r="J26">
            <v>1</v>
          </cell>
          <cell r="K26" t="e">
            <v>#REF!</v>
          </cell>
          <cell r="L26" t="e">
            <v>#REF!</v>
          </cell>
          <cell r="O26" t="str">
            <v>10KVA-100%</v>
          </cell>
        </row>
        <row r="27">
          <cell r="C27" t="str">
            <v>TR-2</v>
          </cell>
          <cell r="F27" t="str">
            <v xml:space="preserve"> 非 常 電 燈</v>
          </cell>
          <cell r="J27">
            <v>1</v>
          </cell>
          <cell r="K27" t="e">
            <v>#REF!</v>
          </cell>
          <cell r="L27" t="e">
            <v>#REF!</v>
          </cell>
          <cell r="O27" t="str">
            <v>나머지부하50%</v>
          </cell>
        </row>
        <row r="28">
          <cell r="C28" t="str">
            <v>TR-3</v>
          </cell>
          <cell r="F28" t="str">
            <v xml:space="preserve"> 非 常 電 燈</v>
          </cell>
          <cell r="J28">
            <v>1</v>
          </cell>
          <cell r="K28" t="e">
            <v>#REF!</v>
          </cell>
          <cell r="L28" t="e">
            <v>#REF!</v>
          </cell>
        </row>
        <row r="29">
          <cell r="C29" t="str">
            <v>TR-11</v>
          </cell>
          <cell r="F29" t="str">
            <v xml:space="preserve"> 非 常 電 燈</v>
          </cell>
          <cell r="J29">
            <v>1</v>
          </cell>
          <cell r="K29" t="e">
            <v>#REF!</v>
          </cell>
          <cell r="L29" t="e">
            <v>#REF!</v>
          </cell>
        </row>
        <row r="30">
          <cell r="N30" t="e">
            <v>#REF!</v>
          </cell>
        </row>
        <row r="31">
          <cell r="C31" t="str">
            <v>合  計</v>
          </cell>
          <cell r="F31" t="str">
            <v>非常 電燈</v>
          </cell>
          <cell r="L31" t="e">
            <v>#REF!</v>
          </cell>
          <cell r="M31" t="e">
            <v>#REF!</v>
          </cell>
          <cell r="N31" t="e">
            <v>#REF!</v>
          </cell>
        </row>
        <row r="32">
          <cell r="C32" t="str">
            <v>1.5 消 防 動 力</v>
          </cell>
        </row>
        <row r="33">
          <cell r="C33" t="str">
            <v>回路 番號</v>
          </cell>
          <cell r="F33" t="str">
            <v>名    稱</v>
          </cell>
          <cell r="J33" t="str">
            <v>數 量</v>
          </cell>
          <cell r="K33" t="str">
            <v>容  量</v>
          </cell>
          <cell r="L33" t="str">
            <v>總 容量</v>
          </cell>
          <cell r="M33" t="str">
            <v>需容率</v>
          </cell>
          <cell r="N33" t="str">
            <v>需用負荷</v>
          </cell>
          <cell r="O33" t="str">
            <v>備  考</v>
          </cell>
        </row>
        <row r="34">
          <cell r="K34" t="str">
            <v>[KW]</v>
          </cell>
          <cell r="L34" t="str">
            <v>[KW]</v>
          </cell>
          <cell r="M34" t="str">
            <v>[%]</v>
          </cell>
          <cell r="N34" t="str">
            <v>[KW]</v>
          </cell>
        </row>
        <row r="35">
          <cell r="F35" t="e">
            <v>#REF!</v>
          </cell>
          <cell r="L35">
            <v>93.65</v>
          </cell>
          <cell r="M35">
            <v>1</v>
          </cell>
          <cell r="N35">
            <v>93.65</v>
          </cell>
        </row>
        <row r="36">
          <cell r="F36" t="e">
            <v>#REF!</v>
          </cell>
          <cell r="L36">
            <v>97</v>
          </cell>
          <cell r="M36">
            <v>1</v>
          </cell>
          <cell r="N36">
            <v>97</v>
          </cell>
        </row>
        <row r="37">
          <cell r="F37" t="e">
            <v>#REF!</v>
          </cell>
          <cell r="L37">
            <v>37</v>
          </cell>
          <cell r="M37">
            <v>1</v>
          </cell>
          <cell r="N37">
            <v>37</v>
          </cell>
        </row>
        <row r="38">
          <cell r="F38" t="e">
            <v>#REF!</v>
          </cell>
          <cell r="L38">
            <v>0</v>
          </cell>
          <cell r="M38">
            <v>1</v>
          </cell>
          <cell r="N38">
            <v>0</v>
          </cell>
        </row>
        <row r="39">
          <cell r="F39" t="e">
            <v>#REF!</v>
          </cell>
          <cell r="L39">
            <v>40.5</v>
          </cell>
          <cell r="M39">
            <v>1</v>
          </cell>
          <cell r="N39">
            <v>40.5</v>
          </cell>
        </row>
        <row r="40">
          <cell r="F40" t="e">
            <v>#REF!</v>
          </cell>
          <cell r="L40">
            <v>43.5</v>
          </cell>
          <cell r="M40">
            <v>1</v>
          </cell>
          <cell r="N40">
            <v>43.5</v>
          </cell>
        </row>
        <row r="42">
          <cell r="C42" t="str">
            <v>合  計</v>
          </cell>
          <cell r="F42" t="str">
            <v>消 防 動 力</v>
          </cell>
          <cell r="L42">
            <v>311.64999999999998</v>
          </cell>
          <cell r="M42">
            <v>1</v>
          </cell>
          <cell r="N42">
            <v>311.64999999999998</v>
          </cell>
        </row>
        <row r="43">
          <cell r="C43" t="str">
            <v>1.6 負 荷 集 計</v>
          </cell>
        </row>
        <row r="44">
          <cell r="C44" t="str">
            <v>回路 番號</v>
          </cell>
          <cell r="F44" t="str">
            <v>名    稱</v>
          </cell>
          <cell r="J44" t="str">
            <v>數 量</v>
          </cell>
          <cell r="K44" t="str">
            <v>容  量</v>
          </cell>
          <cell r="L44" t="str">
            <v>總 容量</v>
          </cell>
          <cell r="M44" t="str">
            <v>需容率</v>
          </cell>
          <cell r="N44" t="str">
            <v>需用負荷</v>
          </cell>
          <cell r="O44" t="str">
            <v>備  考</v>
          </cell>
        </row>
        <row r="45">
          <cell r="K45" t="str">
            <v>[KW]</v>
          </cell>
          <cell r="L45" t="str">
            <v>[KW]</v>
          </cell>
          <cell r="M45" t="str">
            <v>[%]</v>
          </cell>
          <cell r="N45" t="str">
            <v>[KW]</v>
          </cell>
        </row>
        <row r="46">
          <cell r="F46" t="str">
            <v>1.1 非 常 動 力</v>
          </cell>
          <cell r="L46">
            <v>343.1</v>
          </cell>
          <cell r="M46">
            <v>0.70084523462547355</v>
          </cell>
          <cell r="N46">
            <v>240.46</v>
          </cell>
        </row>
        <row r="47">
          <cell r="C47" t="str">
            <v>停 電 時 負 荷</v>
          </cell>
          <cell r="F47" t="str">
            <v>1.2 ELEVATOR</v>
          </cell>
          <cell r="L47">
            <v>405</v>
          </cell>
          <cell r="M47">
            <v>0.62</v>
          </cell>
          <cell r="N47">
            <v>251.10000000000002</v>
          </cell>
        </row>
        <row r="48">
          <cell r="F48" t="str">
            <v>1.4 非 常 電 燈</v>
          </cell>
          <cell r="L48" t="e">
            <v>#REF!</v>
          </cell>
          <cell r="M48" t="e">
            <v>#REF!</v>
          </cell>
          <cell r="N48" t="e">
            <v>#REF!</v>
          </cell>
        </row>
        <row r="50">
          <cell r="F50" t="str">
            <v>合  計</v>
          </cell>
          <cell r="L50" t="e">
            <v>#REF!</v>
          </cell>
          <cell r="M50" t="e">
            <v>#REF!</v>
          </cell>
          <cell r="N50" t="e">
            <v>#REF!</v>
          </cell>
        </row>
        <row r="51">
          <cell r="F51" t="str">
            <v>1.2 ELEVATOR</v>
          </cell>
          <cell r="J51">
            <v>2</v>
          </cell>
          <cell r="K51">
            <v>24</v>
          </cell>
          <cell r="L51">
            <v>48</v>
          </cell>
          <cell r="M51">
            <v>1</v>
          </cell>
          <cell r="N51">
            <v>48</v>
          </cell>
        </row>
        <row r="52">
          <cell r="C52" t="str">
            <v>火 在 時 負 荷</v>
          </cell>
          <cell r="F52" t="str">
            <v>1.3 비상 콘센트</v>
          </cell>
          <cell r="L52">
            <v>13.5</v>
          </cell>
          <cell r="M52">
            <v>1</v>
          </cell>
          <cell r="N52">
            <v>13.5</v>
          </cell>
        </row>
        <row r="53">
          <cell r="F53" t="str">
            <v>1.4 非 常 電 燈</v>
          </cell>
          <cell r="L53" t="e">
            <v>#REF!</v>
          </cell>
          <cell r="M53">
            <v>1</v>
          </cell>
          <cell r="N53" t="e">
            <v>#REF!</v>
          </cell>
        </row>
        <row r="54">
          <cell r="F54" t="str">
            <v>1.5 消 防 動 力</v>
          </cell>
          <cell r="L54">
            <v>311.64999999999998</v>
          </cell>
          <cell r="M54">
            <v>1</v>
          </cell>
          <cell r="N54">
            <v>311.64999999999998</v>
          </cell>
        </row>
        <row r="55">
          <cell r="F55" t="str">
            <v>* 전등은 100%부하 이므로 화재시 20%점등 으로 고려한다</v>
          </cell>
        </row>
        <row r="56">
          <cell r="C56" t="str">
            <v>適 用 負 荷</v>
          </cell>
          <cell r="F56" t="str">
            <v>1.4 非 常 電 燈</v>
          </cell>
          <cell r="L56" t="e">
            <v>#REF!</v>
          </cell>
          <cell r="M56" t="e">
            <v>#REF!</v>
          </cell>
          <cell r="N56" t="e">
            <v>#REF!</v>
          </cell>
        </row>
        <row r="57">
          <cell r="C57" t="str">
            <v>2. 計  算</v>
          </cell>
        </row>
        <row r="58">
          <cell r="C58" t="str">
            <v xml:space="preserve">   1) 計 算 式</v>
          </cell>
        </row>
        <row r="59">
          <cell r="D59" t="str">
            <v xml:space="preserve">PG1  = </v>
          </cell>
          <cell r="F59" t="str">
            <v>Ptot</v>
          </cell>
          <cell r="H59" t="str">
            <v>x  D.F [KVA]</v>
          </cell>
        </row>
        <row r="60">
          <cell r="F60" t="str">
            <v>EFF. x  P.F</v>
          </cell>
        </row>
        <row r="61">
          <cell r="C61" t="str">
            <v xml:space="preserve">        PG2  =  Pm  X  K  X  X'd  X   ---------------   [KVA]</v>
          </cell>
          <cell r="D61" t="str">
            <v xml:space="preserve">PG2  = </v>
          </cell>
          <cell r="E61" t="str">
            <v xml:space="preserve"> Pm  x  K  x  X'd  x  </v>
          </cell>
          <cell r="I61" t="str">
            <v>100  -  A V</v>
          </cell>
          <cell r="K61" t="str">
            <v>[KVA]</v>
          </cell>
        </row>
        <row r="62">
          <cell r="I62" t="str">
            <v>A V</v>
          </cell>
        </row>
        <row r="63">
          <cell r="D63" t="str">
            <v>PG3  =  [</v>
          </cell>
          <cell r="F63" t="str">
            <v>Ptot  -  Pm</v>
          </cell>
          <cell r="H63" t="str">
            <v xml:space="preserve">  x   D.F  +  Pm  x   K  x  P.Fs  ]  x</v>
          </cell>
          <cell r="L63">
            <v>1</v>
          </cell>
          <cell r="M63" t="str">
            <v>[KVA]</v>
          </cell>
        </row>
        <row r="64">
          <cell r="F64" t="str">
            <v>hm</v>
          </cell>
          <cell r="L64" t="str">
            <v>P.Fg</v>
          </cell>
        </row>
        <row r="65">
          <cell r="C65" t="str">
            <v xml:space="preserve">         WHERE    Ptot  :  부 하 합 계</v>
          </cell>
          <cell r="L65" t="e">
            <v>#REF!</v>
          </cell>
          <cell r="M65" t="str">
            <v>[KW]</v>
          </cell>
        </row>
        <row r="66">
          <cell r="D66" t="str">
            <v>Pm</v>
          </cell>
          <cell r="E66" t="str">
            <v>:</v>
          </cell>
          <cell r="F66" t="str">
            <v xml:space="preserve">최대 시동 KVA를 갖는 전동기출력 </v>
          </cell>
          <cell r="L66">
            <v>110</v>
          </cell>
          <cell r="M66" t="str">
            <v>[KW]</v>
          </cell>
        </row>
        <row r="67">
          <cell r="D67" t="str">
            <v>EFF.</v>
          </cell>
          <cell r="E67" t="str">
            <v>:</v>
          </cell>
          <cell r="F67" t="str">
            <v>부하의 종합 효율</v>
          </cell>
          <cell r="L67">
            <v>0.8</v>
          </cell>
          <cell r="M67" t="str">
            <v>[%]</v>
          </cell>
        </row>
        <row r="68">
          <cell r="D68" t="str">
            <v>P.F</v>
          </cell>
          <cell r="E68" t="str">
            <v>:</v>
          </cell>
          <cell r="F68" t="str">
            <v>부하의 종합 역율</v>
          </cell>
          <cell r="L68">
            <v>0.9</v>
          </cell>
          <cell r="M68" t="str">
            <v>[%]</v>
          </cell>
        </row>
        <row r="69">
          <cell r="D69" t="str">
            <v>K</v>
          </cell>
          <cell r="E69" t="str">
            <v>:</v>
          </cell>
          <cell r="F69" t="str">
            <v>전동기 시동 계수</v>
          </cell>
          <cell r="L69">
            <v>5</v>
          </cell>
        </row>
        <row r="70">
          <cell r="D70" t="str">
            <v>X'd</v>
          </cell>
          <cell r="E70" t="str">
            <v>:</v>
          </cell>
          <cell r="F70" t="str">
            <v>발전기 과도 리액턴스</v>
          </cell>
          <cell r="L70">
            <v>0.25</v>
          </cell>
          <cell r="M70" t="str">
            <v>[%]</v>
          </cell>
        </row>
        <row r="71">
          <cell r="D71" t="str">
            <v>P.Fs</v>
          </cell>
          <cell r="E71" t="str">
            <v>:</v>
          </cell>
          <cell r="F71" t="str">
            <v>전동기 시동시 역율</v>
          </cell>
          <cell r="L71">
            <v>0.31</v>
          </cell>
          <cell r="M71" t="str">
            <v>[%]</v>
          </cell>
        </row>
        <row r="72">
          <cell r="D72" t="str">
            <v xml:space="preserve"> hm</v>
          </cell>
          <cell r="E72" t="str">
            <v>:</v>
          </cell>
          <cell r="F72" t="str">
            <v>기동 부하가 가장 큰 전동기 효율</v>
          </cell>
          <cell r="L72">
            <v>0.91</v>
          </cell>
          <cell r="M72" t="str">
            <v>[%]</v>
          </cell>
        </row>
        <row r="73">
          <cell r="D73" t="str">
            <v>P.Fg</v>
          </cell>
          <cell r="E73" t="str">
            <v>:</v>
          </cell>
          <cell r="F73" t="str">
            <v>발전기 역율</v>
          </cell>
          <cell r="L73">
            <v>0.8</v>
          </cell>
          <cell r="M73" t="str">
            <v>[%]</v>
          </cell>
        </row>
        <row r="74">
          <cell r="D74" t="str">
            <v>A V</v>
          </cell>
          <cell r="E74" t="str">
            <v>:</v>
          </cell>
          <cell r="F74" t="str">
            <v>허용 전압 강하율</v>
          </cell>
          <cell r="L74">
            <v>0.25</v>
          </cell>
          <cell r="M74" t="str">
            <v>[%]</v>
          </cell>
        </row>
        <row r="75">
          <cell r="D75" t="str">
            <v>D.F</v>
          </cell>
          <cell r="E75" t="str">
            <v>:</v>
          </cell>
          <cell r="F75" t="str">
            <v>수 용 율</v>
          </cell>
          <cell r="L75">
            <v>1</v>
          </cell>
          <cell r="M75" t="str">
            <v>[%]</v>
          </cell>
        </row>
        <row r="76">
          <cell r="C76" t="str">
            <v xml:space="preserve">   2) 發 電 機 容 量 計 算 </v>
          </cell>
        </row>
        <row r="77">
          <cell r="D77" t="str">
            <v>PG1  =</v>
          </cell>
          <cell r="F77" t="e">
            <v>#REF!</v>
          </cell>
          <cell r="I77" t="str">
            <v>x</v>
          </cell>
          <cell r="J77">
            <v>1</v>
          </cell>
          <cell r="K77" t="str">
            <v>=</v>
          </cell>
          <cell r="L77" t="e">
            <v>#REF!</v>
          </cell>
          <cell r="M77" t="str">
            <v>[KVA]</v>
          </cell>
        </row>
        <row r="78">
          <cell r="F78">
            <v>0.8</v>
          </cell>
          <cell r="G78" t="str">
            <v>x</v>
          </cell>
          <cell r="H78">
            <v>0.9</v>
          </cell>
        </row>
        <row r="79">
          <cell r="D79" t="str">
            <v xml:space="preserve">       =</v>
          </cell>
          <cell r="F79" t="e">
            <v>#REF!</v>
          </cell>
          <cell r="G79" t="str">
            <v>x</v>
          </cell>
          <cell r="H79">
            <v>0.8</v>
          </cell>
          <cell r="I79" t="str">
            <v>=</v>
          </cell>
          <cell r="J79" t="e">
            <v>#REF!</v>
          </cell>
          <cell r="K79" t="str">
            <v>[KW]</v>
          </cell>
        </row>
        <row r="80">
          <cell r="D80" t="str">
            <v>PG2  =</v>
          </cell>
          <cell r="E80">
            <v>110</v>
          </cell>
          <cell r="F80" t="str">
            <v>x</v>
          </cell>
          <cell r="G80">
            <v>5</v>
          </cell>
          <cell r="H80" t="str">
            <v>x</v>
          </cell>
          <cell r="I80">
            <v>0.25</v>
          </cell>
          <cell r="J80" t="str">
            <v>x</v>
          </cell>
          <cell r="K80">
            <v>1</v>
          </cell>
          <cell r="L80" t="str">
            <v>-</v>
          </cell>
          <cell r="M80">
            <v>0.25</v>
          </cell>
          <cell r="N80" t="str">
            <v>=</v>
          </cell>
          <cell r="O80">
            <v>412.5</v>
          </cell>
          <cell r="P80" t="str">
            <v>[KVA]</v>
          </cell>
        </row>
        <row r="81">
          <cell r="L81">
            <v>0.25</v>
          </cell>
        </row>
        <row r="82">
          <cell r="D82" t="str">
            <v xml:space="preserve">     =</v>
          </cell>
          <cell r="F82">
            <v>412.5</v>
          </cell>
          <cell r="G82" t="str">
            <v>x</v>
          </cell>
          <cell r="H82">
            <v>0.8</v>
          </cell>
          <cell r="I82" t="str">
            <v>=</v>
          </cell>
          <cell r="J82">
            <v>330</v>
          </cell>
          <cell r="K82" t="str">
            <v>[KW]</v>
          </cell>
        </row>
        <row r="83">
          <cell r="D83" t="str">
            <v>PG3  =</v>
          </cell>
          <cell r="E83" t="e">
            <v>#REF!</v>
          </cell>
          <cell r="G83" t="str">
            <v>-</v>
          </cell>
          <cell r="H83">
            <v>110</v>
          </cell>
          <cell r="I83" t="str">
            <v>x</v>
          </cell>
          <cell r="J83">
            <v>1</v>
          </cell>
          <cell r="K83" t="str">
            <v>+</v>
          </cell>
          <cell r="L83">
            <v>110</v>
          </cell>
          <cell r="M83" t="str">
            <v>x</v>
          </cell>
          <cell r="N83">
            <v>5</v>
          </cell>
          <cell r="O83" t="str">
            <v>x</v>
          </cell>
          <cell r="P83">
            <v>0.31</v>
          </cell>
        </row>
        <row r="84">
          <cell r="G84">
            <v>0.91</v>
          </cell>
        </row>
        <row r="85">
          <cell r="E85" t="str">
            <v>x</v>
          </cell>
          <cell r="F85">
            <v>1</v>
          </cell>
          <cell r="G85" t="str">
            <v xml:space="preserve">     =</v>
          </cell>
          <cell r="H85" t="e">
            <v>#REF!</v>
          </cell>
          <cell r="J85" t="str">
            <v>[KVA]</v>
          </cell>
        </row>
        <row r="86">
          <cell r="F86">
            <v>0.8</v>
          </cell>
        </row>
        <row r="87">
          <cell r="D87" t="str">
            <v xml:space="preserve">     =</v>
          </cell>
          <cell r="F87" t="e">
            <v>#REF!</v>
          </cell>
          <cell r="G87" t="str">
            <v>x</v>
          </cell>
          <cell r="H87">
            <v>0.8</v>
          </cell>
          <cell r="I87" t="str">
            <v xml:space="preserve">(발전기역율) </v>
          </cell>
          <cell r="K87" t="str">
            <v>=</v>
          </cell>
          <cell r="L87" t="e">
            <v>#REF!</v>
          </cell>
          <cell r="M87" t="str">
            <v>[KW]</v>
          </cell>
        </row>
        <row r="88">
          <cell r="C88" t="str">
            <v xml:space="preserve">        상기 3가지 계산 중 가장 큰 용량의 비상발전기를 선정 한다.</v>
          </cell>
        </row>
        <row r="89">
          <cell r="D89" t="str">
            <v xml:space="preserve">        REQUIRED GENERATOR CAPACITY</v>
          </cell>
          <cell r="K89">
            <v>900</v>
          </cell>
          <cell r="L89" t="str">
            <v>[KW]</v>
          </cell>
          <cell r="M89">
            <v>1125</v>
          </cell>
          <cell r="N89" t="str">
            <v>[KVA]   -  2대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960318-1"/>
      <sheetName val="기본"/>
      <sheetName val="직공비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설계"/>
      <sheetName val="guard(mac)"/>
      <sheetName val="단면 (2)"/>
      <sheetName val="자재단가"/>
      <sheetName val="통합"/>
      <sheetName val="단위수량"/>
      <sheetName val="교각1"/>
      <sheetName val="input"/>
      <sheetName val="물가자료"/>
      <sheetName val="CODE"/>
      <sheetName val="PIER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배수장계"/>
      <sheetName val="배수장공사비"/>
      <sheetName val="배수장재료계"/>
      <sheetName val="토적계산"/>
      <sheetName val="단가"/>
      <sheetName val="공사비비교"/>
      <sheetName val="기둥"/>
      <sheetName val="저판(버림100)"/>
      <sheetName val="상부수로교(입력용)"/>
      <sheetName val="계화배수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C제원"/>
      <sheetName val="기기목록-1단계"/>
      <sheetName val="기기목록-2단계"/>
      <sheetName val="1단계 당초"/>
      <sheetName val="의회일반동력"/>
      <sheetName val="의회일반동력산출"/>
      <sheetName val="복지일반동력"/>
      <sheetName val="복지일반동력산출"/>
      <sheetName val="간선계산서"/>
      <sheetName val="Tr no.1 SCHEDULE"/>
      <sheetName val="공용부변압기"/>
      <sheetName val="장비일람표"/>
      <sheetName val="전동기DATA"/>
      <sheetName val="배선DATA"/>
      <sheetName val="CABLE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조도계산서"/>
      <sheetName val="LOAD-SUM"/>
      <sheetName val="L-LIST"/>
      <sheetName val="L-LIST(2)"/>
      <sheetName val="LOAD-LIST"/>
      <sheetName val="CABLE ROOT SIZE"/>
      <sheetName val="CABLECALC"/>
      <sheetName val="차단기 정격"/>
      <sheetName val="MCCCALC"/>
      <sheetName val="Sheet5"/>
      <sheetName val="Sheet4"/>
      <sheetName val="Sheet3"/>
      <sheetName val="Sheet2"/>
      <sheetName val="Sheet1"/>
      <sheetName val="DATA"/>
      <sheetName val="DATA1"/>
      <sheetName val="TR용량"/>
      <sheetName val="참조"/>
      <sheetName val="참조(X)"/>
      <sheetName val="IMPEADENCE MAP 취수장"/>
      <sheetName val="내역"/>
      <sheetName val="설계조건"/>
      <sheetName val="2.유지보수비"/>
      <sheetName val="F-Assump"/>
      <sheetName val="Q-Data"/>
      <sheetName val="Y-Data"/>
      <sheetName val="CapEx"/>
      <sheetName val="일위대가(계측기설치)"/>
      <sheetName val="Imp-Data"/>
      <sheetName val="계산"/>
      <sheetName val="약품공급2"/>
      <sheetName val="sw1"/>
      <sheetName val="GEN"/>
      <sheetName val="배선DATA"/>
      <sheetName val="1.변압기용량"/>
      <sheetName val="품셈TABLE"/>
      <sheetName val="COPING"/>
      <sheetName val="단가"/>
      <sheetName val="ACDIM6D"/>
      <sheetName val="CAB_OD"/>
      <sheetName val="code"/>
      <sheetName val="3CHBDC"/>
      <sheetName val="MCC제원"/>
      <sheetName val="배관D직경"/>
      <sheetName val="배관S면적"/>
      <sheetName val="등TYPE"/>
      <sheetName val="비대칭계수"/>
      <sheetName val="허용전류-IEC DATA"/>
      <sheetName val="PBS"/>
      <sheetName val="공사관련"/>
      <sheetName val="BID"/>
      <sheetName val="6.콘덴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A3">
            <v>0</v>
          </cell>
          <cell r="B3" t="str">
            <v>3상 유도 전동기 1대인 경우의 분기회로 (배선용 차단기의선정)</v>
          </cell>
        </row>
        <row r="4">
          <cell r="A4">
            <v>0</v>
          </cell>
          <cell r="B4">
            <v>0</v>
          </cell>
        </row>
        <row r="5">
          <cell r="A5">
            <v>0</v>
          </cell>
          <cell r="B5" t="str">
            <v>정격 출력</v>
          </cell>
        </row>
        <row r="6">
          <cell r="A6">
            <v>0</v>
          </cell>
          <cell r="B6" t="str">
            <v>(KW)</v>
          </cell>
        </row>
        <row r="7">
          <cell r="A7">
            <v>0</v>
          </cell>
          <cell r="B7">
            <v>0.21</v>
          </cell>
        </row>
        <row r="8">
          <cell r="A8">
            <v>0.21</v>
          </cell>
          <cell r="B8">
            <v>0.40100000000000002</v>
          </cell>
        </row>
        <row r="9">
          <cell r="A9">
            <v>0.40100000000000002</v>
          </cell>
          <cell r="B9">
            <v>0.751</v>
          </cell>
        </row>
        <row r="10">
          <cell r="A10">
            <v>0.751</v>
          </cell>
          <cell r="B10">
            <v>1.5009999999999999</v>
          </cell>
        </row>
        <row r="11">
          <cell r="A11">
            <v>1.5009999999999999</v>
          </cell>
          <cell r="B11">
            <v>2.2010000000000001</v>
          </cell>
        </row>
        <row r="12">
          <cell r="A12">
            <v>2.2010000000000001</v>
          </cell>
          <cell r="B12">
            <v>3.7010000000000001</v>
          </cell>
        </row>
        <row r="13">
          <cell r="A13">
            <v>3.7010000000000001</v>
          </cell>
          <cell r="B13">
            <v>5.5010000000000003</v>
          </cell>
        </row>
        <row r="14">
          <cell r="A14">
            <v>5.5010000000000003</v>
          </cell>
          <cell r="B14">
            <v>7.5010000000000003</v>
          </cell>
        </row>
        <row r="15">
          <cell r="A15">
            <v>7.5010000000000003</v>
          </cell>
          <cell r="B15">
            <v>11.000999999999999</v>
          </cell>
        </row>
        <row r="16">
          <cell r="A16">
            <v>11.000999999999999</v>
          </cell>
          <cell r="B16">
            <v>15.000999999999999</v>
          </cell>
        </row>
        <row r="17">
          <cell r="A17">
            <v>15.000999999999999</v>
          </cell>
          <cell r="B17">
            <v>18.501000000000001</v>
          </cell>
        </row>
        <row r="18">
          <cell r="A18">
            <v>18.501000000000001</v>
          </cell>
          <cell r="B18">
            <v>22.001000000000001</v>
          </cell>
        </row>
        <row r="19">
          <cell r="A19">
            <v>22.001000000000001</v>
          </cell>
          <cell r="B19">
            <v>30.001000000000001</v>
          </cell>
        </row>
        <row r="20">
          <cell r="A20">
            <v>30.001000000000001</v>
          </cell>
          <cell r="B20">
            <v>37.000999999999998</v>
          </cell>
        </row>
        <row r="21">
          <cell r="A21">
            <v>37.000999999999998</v>
          </cell>
          <cell r="B21">
            <v>45.000999999999998</v>
          </cell>
        </row>
        <row r="22">
          <cell r="A22">
            <v>45.000999999999998</v>
          </cell>
          <cell r="B22">
            <v>55.000999999999998</v>
          </cell>
        </row>
        <row r="23">
          <cell r="A23">
            <v>55.000999999999998</v>
          </cell>
          <cell r="B23">
            <v>75.001000000000005</v>
          </cell>
        </row>
        <row r="24">
          <cell r="A24">
            <v>0</v>
          </cell>
          <cell r="B24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200"/>
      <sheetName val="김천일위"/>
      <sheetName val="가로등내역서"/>
      <sheetName val="FILE1"/>
      <sheetName val="DANGA"/>
      <sheetName val="단중표"/>
      <sheetName val="제경비율"/>
      <sheetName val="설계내역서"/>
      <sheetName val="입찰보고"/>
      <sheetName val="A-4"/>
      <sheetName val="000000"/>
      <sheetName val="재료"/>
      <sheetName val="일위대가목차"/>
      <sheetName val="직노"/>
      <sheetName val="1.수인터널"/>
      <sheetName val="자재단가"/>
      <sheetName val="DATA"/>
      <sheetName val="자료입력"/>
      <sheetName val="내역서"/>
      <sheetName val="설계조건"/>
      <sheetName val="노임"/>
      <sheetName val="1차설계변경내역"/>
      <sheetName val="#REF"/>
      <sheetName val="SLAB&quot;1&quot;"/>
      <sheetName val="지급자재"/>
      <sheetName val="일위집계"/>
      <sheetName val="손익분석"/>
      <sheetName val="관리,공감"/>
      <sheetName val="단가비교표_공통1"/>
      <sheetName val="전기일위대가"/>
      <sheetName val="실행내역"/>
      <sheetName val="조명율표"/>
      <sheetName val="합천내역"/>
      <sheetName val="부대공Ⅱ"/>
      <sheetName val="Sheet1"/>
      <sheetName val="설계예산서"/>
      <sheetName val="3본사"/>
      <sheetName val="과세내역(세부)"/>
      <sheetName val="2000년 공정표"/>
      <sheetName val="토사(PE)"/>
      <sheetName val="백암비스타내역"/>
      <sheetName val="Sheet5"/>
      <sheetName val="20관리비율"/>
      <sheetName val="7. Cable(설명)-IEC"/>
      <sheetName val="관람석제출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지하1층"/>
      <sheetName val="평3"/>
      <sheetName val="48일위"/>
      <sheetName val="산출근거"/>
      <sheetName val="내역서01"/>
      <sheetName val="개요"/>
      <sheetName val="하수처리장"/>
      <sheetName val="보호"/>
      <sheetName val="96정변2"/>
      <sheetName val="전기BOX내역서"/>
      <sheetName val="도급내역서(재노경)"/>
      <sheetName val="총괄표"/>
      <sheetName val="견적서"/>
      <sheetName val="Tbom-tot"/>
      <sheetName val="골재산출"/>
      <sheetName val="일위대가표"/>
      <sheetName val="일위대가(계측기설치)"/>
      <sheetName val="금액내역서"/>
      <sheetName val="통로box전기"/>
      <sheetName val="처리단락"/>
      <sheetName val="WORK"/>
      <sheetName val="5(철거수량)"/>
      <sheetName val="수량산출서"/>
      <sheetName val="공사비명세서"/>
      <sheetName val="LD"/>
      <sheetName val="토공 total"/>
      <sheetName val="수량집계 (2)"/>
      <sheetName val="공사서류양식"/>
      <sheetName val="반응조"/>
      <sheetName val="전차선로 물량표"/>
      <sheetName val="101동"/>
      <sheetName val="집계표"/>
      <sheetName val="기계경비(시간당)"/>
      <sheetName val="노임단가"/>
      <sheetName val="예산변경사항"/>
      <sheetName val="VXXXXX"/>
      <sheetName val="조경일람"/>
      <sheetName val="터널조도"/>
      <sheetName val="내역서(전기)"/>
      <sheetName val="단가조사"/>
      <sheetName val="램머"/>
      <sheetName val="Total"/>
      <sheetName val="부대단위수량"/>
      <sheetName val="소야공정계획표"/>
      <sheetName val="단가산출"/>
      <sheetName val="식생블럭단위수량"/>
      <sheetName val="청천내"/>
      <sheetName val="초기화면"/>
      <sheetName val="토공총괄집계"/>
      <sheetName val="기둥(원형)"/>
      <sheetName val="Sheet1 (2)"/>
      <sheetName val="예산M11A"/>
      <sheetName val="당초"/>
      <sheetName val="시공(팔라우)"/>
      <sheetName val="교각1"/>
      <sheetName val="갑지"/>
      <sheetName val="I一般比"/>
      <sheetName val="공사설계서"/>
      <sheetName val="CAT_5"/>
      <sheetName val="IW-LIST"/>
      <sheetName val="원가입력"/>
      <sheetName val="자재"/>
      <sheetName val="220 (2)"/>
      <sheetName val="사다리"/>
      <sheetName val="버스운행안내"/>
      <sheetName val="예방접종계획"/>
      <sheetName val="근태계획서"/>
      <sheetName val="간선계산"/>
      <sheetName val="CODE"/>
      <sheetName val="설계명세서"/>
      <sheetName val="깨기"/>
      <sheetName val="#3_일위대가목록"/>
      <sheetName val="전기내역서(총계)"/>
      <sheetName val="공통가설"/>
      <sheetName val="Macro(전기)"/>
      <sheetName val="N賃率-職"/>
      <sheetName val="입찰안"/>
      <sheetName val="TB-내역서"/>
      <sheetName val="벽산건설"/>
      <sheetName val="관개"/>
      <sheetName val="집계"/>
      <sheetName val="산업"/>
      <sheetName val="guard(mac)"/>
      <sheetName val="단가 및 재료비"/>
      <sheetName val="BOX전기내역"/>
      <sheetName val="접지수량"/>
      <sheetName val="기초분물량표"/>
      <sheetName val="비용"/>
      <sheetName val="Macro(전선)"/>
      <sheetName val="Macro(차단기)"/>
      <sheetName val="제수"/>
      <sheetName val="공기"/>
      <sheetName val="1공구 건정토건 토공"/>
      <sheetName val="참조"/>
      <sheetName val="2.단면가정"/>
      <sheetName val="5.정산서"/>
      <sheetName val="순성토"/>
      <sheetName val="소방 "/>
      <sheetName val="MCC제원"/>
      <sheetName val="약품공급2"/>
      <sheetName val="귀래 설계 공내역서"/>
      <sheetName val="총공사내역서"/>
      <sheetName val="데리네이타현황"/>
      <sheetName val="도로단위당"/>
      <sheetName val="예산서 "/>
      <sheetName val="적용기준"/>
      <sheetName val="2.호선별예상실적"/>
      <sheetName val="인건비"/>
      <sheetName val="BID"/>
      <sheetName val="종배수관설치현황"/>
      <sheetName val="FORM-0"/>
      <sheetName val="b_balju"/>
      <sheetName val="Y-WORK"/>
      <sheetName val="3.내역서"/>
      <sheetName val="장비당단가 (1)"/>
      <sheetName val="표지"/>
      <sheetName val="기초자료입력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gvl"/>
      <sheetName val="전기"/>
      <sheetName val="신우"/>
      <sheetName val="건축개요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INPUT(덕도방향-시점)"/>
      <sheetName val="총(철거)"/>
      <sheetName val="화재 탐지 설비"/>
      <sheetName val="노임,재료비"/>
      <sheetName val="4차원가계산서"/>
      <sheetName val="부대내역"/>
      <sheetName val="건축공사"/>
      <sheetName val="하조서"/>
      <sheetName val="문학간접"/>
      <sheetName val="세부내역"/>
      <sheetName val="Sheet4"/>
      <sheetName val="자료"/>
      <sheetName val="입사일"/>
      <sheetName val="점수계산1-2"/>
      <sheetName val="코드표"/>
      <sheetName val="가정"/>
      <sheetName val="b_balju_cho"/>
      <sheetName val="단면 (2)"/>
      <sheetName val="공사비대비표B(토공)"/>
      <sheetName val="수량산출서 갑지"/>
      <sheetName val="내역(설계)"/>
      <sheetName val="차수공개요"/>
      <sheetName val="적용토목"/>
      <sheetName val="부안일위"/>
      <sheetName val="현장"/>
      <sheetName val="집"/>
      <sheetName val="1공구원가계산서"/>
      <sheetName val="1공구산출내역서"/>
      <sheetName val="공사직종별노임"/>
      <sheetName val="실행내역(현대)"/>
      <sheetName val="도"/>
      <sheetName val="1월"/>
      <sheetName val="층"/>
      <sheetName val="산출서집계HS"/>
      <sheetName val="교각별철근수량집계표"/>
      <sheetName val="LABTOTAL"/>
      <sheetName val="판"/>
      <sheetName val="실행"/>
      <sheetName val="전선 및 전선관"/>
      <sheetName val="2공구산출내역"/>
      <sheetName val="삼성전기"/>
      <sheetName val="주식"/>
      <sheetName val="노임이"/>
      <sheetName val="COST"/>
      <sheetName val="사급자재"/>
      <sheetName val="국도접속 차도부수량"/>
      <sheetName val="총괄-1"/>
      <sheetName val="데이타"/>
      <sheetName val="식재인부"/>
      <sheetName val="년도별시공"/>
      <sheetName val="DATE"/>
      <sheetName val="수전기기DATA"/>
      <sheetName val="역공종"/>
      <sheetName val="6.콘덴서"/>
      <sheetName val="준검 내역서"/>
      <sheetName val="KMT물량"/>
      <sheetName val="3BL공동구 수량"/>
      <sheetName val="Baby일위대가"/>
      <sheetName val="발주설계서(당초)"/>
      <sheetName val="건축내역"/>
      <sheetName val="공사비총괄표"/>
      <sheetName val="방송일위대가"/>
      <sheetName val="재료비내역서"/>
      <sheetName val="원가계산서"/>
      <sheetName val="품셈TABLE"/>
      <sheetName val="계수시트"/>
      <sheetName val="물량표"/>
      <sheetName val="도담구내 개소별 명세"/>
      <sheetName val="01"/>
      <sheetName val="AIR SHOWER(3인용)"/>
      <sheetName val="input"/>
      <sheetName val="입적표"/>
      <sheetName val="기성내역서표지"/>
      <sheetName val="Db"/>
      <sheetName val="교대(토공)"/>
      <sheetName val="NYS"/>
      <sheetName val="수량산출"/>
      <sheetName val="케이블"/>
      <sheetName val="단면가정"/>
      <sheetName val="기계경비"/>
      <sheetName val="내역총괄"/>
      <sheetName val="내역총괄2"/>
      <sheetName val="내역총괄3"/>
      <sheetName val="슬래브(유곡)"/>
      <sheetName val="11.자재단가"/>
      <sheetName val="정산내역서"/>
      <sheetName val="본사업"/>
      <sheetName val="조명시설"/>
      <sheetName val="원가총괄"/>
      <sheetName val="Inputs"/>
      <sheetName val="Cost Inputs"/>
      <sheetName val="토적"/>
      <sheetName val="3.자재비(총괄)"/>
      <sheetName val="현장관리비"/>
      <sheetName val="상시"/>
      <sheetName val="항공측량노임단가"/>
      <sheetName val="예산서"/>
      <sheetName val="기타 정보통신공사"/>
      <sheetName val="증감대비"/>
      <sheetName val="공사착공계"/>
      <sheetName val="Factor"/>
      <sheetName val="단가조사-2"/>
      <sheetName val="평균물량산출서"/>
      <sheetName val="8.PILE  (돌출)"/>
      <sheetName val="자재단가표"/>
      <sheetName val="부하자료"/>
      <sheetName val="총수량집계표"/>
      <sheetName val="말뚝지지력산정"/>
      <sheetName val="변경총괄지(1)"/>
      <sheetName val="교량전기"/>
      <sheetName val="대치판정"/>
      <sheetName val="Summary Sheets"/>
      <sheetName val="범용개발순소요비용"/>
      <sheetName val="1-1"/>
      <sheetName val="여과지동"/>
      <sheetName val="기초자료"/>
      <sheetName val="허용전류-IEC"/>
      <sheetName val="1단계"/>
      <sheetName val="견적의뢰"/>
      <sheetName val="2000.05"/>
      <sheetName val="광산내역"/>
      <sheetName val="기초단가"/>
      <sheetName val="직접경비호표"/>
      <sheetName val="내역_ver1.0"/>
      <sheetName val="원형1호맨홀토공수량"/>
      <sheetName val="내역을"/>
      <sheetName val="내역갑지"/>
      <sheetName val="7도장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공종단가"/>
      <sheetName val="인건비 "/>
      <sheetName val="배선DATA"/>
      <sheetName val="Condensing효율"/>
      <sheetName val="단가조사서"/>
      <sheetName val="준공내역(을)"/>
      <sheetName val="고시단가"/>
      <sheetName val="산출근거(9)"/>
      <sheetName val="교통대책내역"/>
      <sheetName val="EACT10"/>
      <sheetName val="토 적 표"/>
      <sheetName val="일위대가(가설)"/>
      <sheetName val="직공비"/>
      <sheetName val="VV보온LINK"/>
      <sheetName val="FIT보온LINK"/>
      <sheetName val="동해묵호1내역"/>
      <sheetName val="Data&amp;Result"/>
      <sheetName val="내역서(중수)"/>
      <sheetName val="아산경희980422"/>
      <sheetName val="타공종이기"/>
      <sheetName val="대전-교대(A1-A2)"/>
      <sheetName val="수량산출내역1115"/>
      <sheetName val="BOM"/>
      <sheetName val="MIJIBI"/>
      <sheetName val="파일의이용"/>
      <sheetName val="BQ(실행)"/>
      <sheetName val="단면별연장"/>
      <sheetName val="ABUT수량-A1"/>
      <sheetName val="한일양산"/>
      <sheetName val="기타공"/>
      <sheetName val="투찰추정"/>
      <sheetName val="6차2회변경내역서"/>
      <sheetName val="102역사"/>
      <sheetName val="내역표지"/>
      <sheetName val="실행철강하도"/>
      <sheetName val="고창터널(고창방향)"/>
      <sheetName val="설계"/>
      <sheetName val="MOTOR"/>
      <sheetName val="기본DATA"/>
      <sheetName val="4.고용보험"/>
      <sheetName val="찍기"/>
      <sheetName val="성원계약"/>
      <sheetName val="T1"/>
      <sheetName val="조명일위"/>
      <sheetName val="산근"/>
      <sheetName val=" HIT-&gt;HMC 견적(3900)"/>
      <sheetName val="통계연보"/>
      <sheetName val="2000년1차"/>
      <sheetName val="토공사"/>
      <sheetName val="일위대가-1"/>
      <sheetName val="ms수량집계"/>
      <sheetName val="자재집계"/>
      <sheetName val="주요자재집계표"/>
      <sheetName val="목록"/>
      <sheetName val="단위중량"/>
      <sheetName val="맨홀수량산출"/>
      <sheetName val="안정계산"/>
      <sheetName val="단면검토"/>
      <sheetName val="가도공"/>
      <sheetName val="1호인버트수량"/>
      <sheetName val="석축설면"/>
      <sheetName val="법면단"/>
      <sheetName val="일위대가목록"/>
      <sheetName val="3CHBDC"/>
      <sheetName val="9GNG운반"/>
      <sheetName val="도급FORM"/>
      <sheetName val="원가"/>
      <sheetName val="Customer Databas"/>
      <sheetName val="공원2"/>
      <sheetName val="95MAKER"/>
      <sheetName val="현장경비"/>
      <sheetName val="효성CB 1P기초"/>
      <sheetName val="말고개터널조명전압강하"/>
      <sheetName val="2000전체분"/>
      <sheetName val="가감수량"/>
      <sheetName val="STORAGE"/>
      <sheetName val="명세서"/>
      <sheetName val="총물량표"/>
      <sheetName val="오수공수량집계표"/>
      <sheetName val="청주(철골발주의뢰서)"/>
      <sheetName val="진주방향"/>
      <sheetName val="마산방향"/>
      <sheetName val="마산방향철근집계"/>
      <sheetName val="품목"/>
      <sheetName val="횡배수관토공수량"/>
      <sheetName val="Sheet22"/>
      <sheetName val="기계내역"/>
      <sheetName val="s"/>
      <sheetName val="0"/>
      <sheetName val="1.설계조건"/>
      <sheetName val="표  지"/>
      <sheetName val="정부노임단가"/>
      <sheetName val="단가표"/>
      <sheetName val="노무비"/>
      <sheetName val="일위대가(건축)"/>
      <sheetName val="copy"/>
      <sheetName val="서식"/>
      <sheetName val="2.가정단면"/>
      <sheetName val="내역서중"/>
      <sheetName val="전력"/>
      <sheetName val="남양시작동자105노65기1.3화1.2"/>
      <sheetName val="원가계산"/>
      <sheetName val="총투입계"/>
      <sheetName val="일위목록"/>
      <sheetName val="산출"/>
      <sheetName val="wall"/>
      <sheetName val="GEN"/>
      <sheetName val="시설물기초"/>
      <sheetName val="현장관리비참조"/>
      <sheetName val="경비"/>
      <sheetName val="제직재"/>
      <sheetName val="#2_일위대가목록"/>
      <sheetName val="관리노인정"/>
      <sheetName val="견적"/>
      <sheetName val="(원)기흥상갈"/>
      <sheetName val="자압"/>
      <sheetName val="일대-1"/>
      <sheetName val="설비"/>
      <sheetName val="공사비예산서(토목분)"/>
      <sheetName val="적격심사표"/>
      <sheetName val="효동"/>
      <sheetName val="공정코드"/>
      <sheetName val="DATA 입력란"/>
      <sheetName val="시화점실행"/>
      <sheetName val="건축공사 집계표"/>
      <sheetName val="골조"/>
      <sheetName val="시행후면적"/>
      <sheetName val="재료집계"/>
      <sheetName val="물가자료"/>
      <sheetName val="원가 계산서"/>
      <sheetName val="측량노임.재료.기재"/>
      <sheetName val="기본 상수"/>
      <sheetName val=" 총괄표"/>
      <sheetName val="5공철탑검토표"/>
      <sheetName val="4공철탑검토"/>
      <sheetName val="기술부대조건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자재대"/>
      <sheetName val="기본"/>
      <sheetName val="시멘트"/>
      <sheetName val="형강류 단가 CODE"/>
      <sheetName val="기본가정"/>
      <sheetName val="LF자재단가"/>
      <sheetName val="WORK-VOL"/>
      <sheetName val="95년12월말"/>
      <sheetName val="공기압축기실"/>
      <sheetName val="COST "/>
      <sheetName val="철근량 검토"/>
      <sheetName val="수량분배표"/>
      <sheetName val="각종양식"/>
      <sheetName val="접수부"/>
      <sheetName val="맨홀수량"/>
      <sheetName val="대공종"/>
      <sheetName val="값"/>
      <sheetName val="자재단가비교표"/>
      <sheetName val="sub"/>
      <sheetName val="9-1차이내역"/>
      <sheetName val="기둥(하중)"/>
      <sheetName val="선로정수계산"/>
      <sheetName val="단가대비표"/>
      <sheetName val="가설공사내역"/>
      <sheetName val="검수고1-1층"/>
      <sheetName val="장비가동"/>
      <sheetName val="건축"/>
      <sheetName val="부속동"/>
      <sheetName val="단가일람"/>
      <sheetName val=" 설계서 갑지"/>
      <sheetName val="일위대가(목록)"/>
      <sheetName val="재료비"/>
      <sheetName val="토목"/>
      <sheetName val="MAIN_TABLE"/>
      <sheetName val="부산4"/>
      <sheetName val="A 견적"/>
      <sheetName val="환율"/>
      <sheetName val="감리을"/>
      <sheetName val="용산1(해보)"/>
      <sheetName val="BOX수량"/>
      <sheetName val="공사개요"/>
      <sheetName val="기계경비목록"/>
      <sheetName val="PIPING"/>
      <sheetName val="일위대가 "/>
      <sheetName val="날개벽수량표"/>
      <sheetName val="1.설계기준"/>
      <sheetName val="정산"/>
      <sheetName val="기자재비"/>
      <sheetName val="실행갑지"/>
      <sheetName val="예가표"/>
      <sheetName val="연결임시"/>
      <sheetName val="플랜트 설치"/>
      <sheetName val="제품"/>
      <sheetName val="설계(안)"/>
      <sheetName val="수지예산"/>
      <sheetName val="7.경제성결과"/>
      <sheetName val="D-3109"/>
      <sheetName val="토공사(흙막이)"/>
      <sheetName val="퍼스트"/>
      <sheetName val="내역서 "/>
      <sheetName val="교각계산"/>
      <sheetName val="대목"/>
      <sheetName val="토공(우물통,기타) "/>
      <sheetName val="별제권_정리담보권1"/>
      <sheetName val="인테리어내역"/>
      <sheetName val="특별교실"/>
      <sheetName val="간접1"/>
      <sheetName val="계약서"/>
      <sheetName val="교사기준면적(초등)"/>
      <sheetName val="경영혁신본부"/>
      <sheetName val="하부철근수량"/>
      <sheetName val="통합"/>
      <sheetName val="99총공사내역서"/>
      <sheetName val="일위산출"/>
      <sheetName val="일위_파일"/>
      <sheetName val="AS복구"/>
      <sheetName val="중기터파기"/>
      <sheetName val="변수값"/>
      <sheetName val="중기상차"/>
      <sheetName val="유기공정"/>
      <sheetName val="asd"/>
      <sheetName val="을"/>
      <sheetName val="자재테이블"/>
      <sheetName val="조건표"/>
      <sheetName val="예산조서"/>
      <sheetName val="바닥판"/>
      <sheetName val="입력DATA"/>
      <sheetName val="신길1동"/>
      <sheetName val="COPING"/>
      <sheetName val="단가조사-1"/>
      <sheetName val="암거단위"/>
      <sheetName val="철근량"/>
      <sheetName val="노임단가 (2)"/>
      <sheetName val="봉양~조차장간고하개명(신설)"/>
      <sheetName val="연습"/>
      <sheetName val="costing_Misc"/>
      <sheetName val="계화배수"/>
      <sheetName val="품셈"/>
      <sheetName val="제1호단위수량"/>
      <sheetName val="Project Brief"/>
      <sheetName val="LIST"/>
      <sheetName val="횡배수관집현황(2공구)"/>
      <sheetName val="SLAB"/>
      <sheetName val="총괄"/>
      <sheetName val="상-교대(A1-A2)"/>
      <sheetName val="투찰내역"/>
      <sheetName val="a1.시중노임및물가시세"/>
      <sheetName val="6호기"/>
      <sheetName val="4)유동표"/>
      <sheetName val="지입재료비"/>
      <sheetName val="공종코드"/>
      <sheetName val="2.단가산출서(2)"/>
      <sheetName val="전기일위목록"/>
      <sheetName val="계약용량(서포)"/>
      <sheetName val="CABLE"/>
      <sheetName val="부하계산서"/>
      <sheetName val="GI-LIST"/>
      <sheetName val="당진1,2호기전선관설치및접지4차공사내역서-을지"/>
      <sheetName val="주요제품생산"/>
      <sheetName val="견적집계표"/>
      <sheetName val="조도계산서 (도서)"/>
      <sheetName val="광혁기성"/>
      <sheetName val="가설공사"/>
      <sheetName val="6.관급자재조서"/>
      <sheetName val="자판실행"/>
      <sheetName val="봉방동근생"/>
      <sheetName val="costing_FE"/>
      <sheetName val="MASTER"/>
      <sheetName val="Hours.CodeST"/>
      <sheetName val="RE9604"/>
      <sheetName val="COA-17"/>
      <sheetName val="C-18"/>
      <sheetName val="ELEC"/>
      <sheetName val="xxxxxx"/>
      <sheetName val="영신토건물가변동"/>
      <sheetName val="포장공자재집계표"/>
      <sheetName val="工완성공사율"/>
      <sheetName val="물가시세"/>
      <sheetName val="토공총괄표"/>
      <sheetName val="밸브설치"/>
      <sheetName val="공사원가"/>
      <sheetName val="XL4Poppy"/>
      <sheetName val="실행내역서"/>
      <sheetName val="기흥하도용"/>
      <sheetName val="적점"/>
      <sheetName val="배수장공사비명세서"/>
      <sheetName val="설직재-1"/>
      <sheetName val="21301동"/>
      <sheetName val="1.취수장"/>
      <sheetName val="제잡비"/>
      <sheetName val="비교1"/>
      <sheetName val="별첨1-2"/>
      <sheetName val="단위수량"/>
      <sheetName val="영창26"/>
      <sheetName val="대림정보통신"/>
      <sheetName val="2.1중기사용목차"/>
      <sheetName val="노임단가 "/>
      <sheetName val="부대대비"/>
      <sheetName val="냉연집계"/>
      <sheetName val="단가비교표"/>
      <sheetName val="6PILE  (돌출)"/>
      <sheetName val="CTEMCOST"/>
      <sheetName val="수량"/>
      <sheetName val="터파기및재료"/>
      <sheetName val="조건표 (2)"/>
      <sheetName val="측압공식"/>
      <sheetName val="기준자료"/>
      <sheetName val="전장품(관리용)"/>
      <sheetName val="APT"/>
      <sheetName val="CPM챠트"/>
      <sheetName val="CLAUSE"/>
      <sheetName val="일위"/>
      <sheetName val="제경비"/>
      <sheetName val="간접비내역-1"/>
      <sheetName val="가정조건"/>
      <sheetName val="Macro1"/>
      <sheetName val="총공사비"/>
      <sheetName val="산출근거1"/>
      <sheetName val="원효펌프교체020812"/>
      <sheetName val="시중노임단가"/>
      <sheetName val="Base Info"/>
      <sheetName val="기안"/>
      <sheetName val="인공산출"/>
      <sheetName val="미납품 현황"/>
      <sheetName val="교수설계"/>
      <sheetName val="간접"/>
      <sheetName val="빌딩 안내"/>
      <sheetName val="오억미만"/>
      <sheetName val="General Data"/>
      <sheetName val="골조시행"/>
      <sheetName val="오동"/>
      <sheetName val="대조"/>
      <sheetName val="나한"/>
      <sheetName val="중기"/>
      <sheetName val="LOPCALC"/>
      <sheetName val="소비자가"/>
      <sheetName val="투찰금액"/>
      <sheetName val="기둥"/>
      <sheetName val="저판(버림100)"/>
      <sheetName val="1.지형현황측량"/>
      <sheetName val="설비공사"/>
      <sheetName val="빗물받이(910-510-410)"/>
      <sheetName val="계산표지"/>
      <sheetName val="산근(목록)"/>
      <sheetName val="이형관중량"/>
      <sheetName val="분전반계산서(석관)"/>
      <sheetName val="Imp-Data"/>
      <sheetName val="Sheet6"/>
      <sheetName val="목차"/>
      <sheetName val="전신환매도율"/>
      <sheetName val="IMPEADENCE MAP 취수장"/>
      <sheetName val="Sheet2"/>
      <sheetName val="공량산출서"/>
      <sheetName val="(C)원내역"/>
      <sheetName val="주차구획선수량"/>
      <sheetName val="배수장공사비"/>
      <sheetName val="기타단가"/>
      <sheetName val="입력변수"/>
      <sheetName val="내역변"/>
      <sheetName val="부대비율"/>
      <sheetName val="콤보박스와 리스트박스의 연결"/>
      <sheetName val="98수문일위"/>
      <sheetName val="구성1"/>
      <sheetName val="구성2"/>
      <sheetName val="구성3"/>
      <sheetName val="구성4"/>
      <sheetName val="품셈기준"/>
      <sheetName val="예산내역서"/>
      <sheetName val="전차선로_물량표"/>
      <sheetName val="수량집계_(2)"/>
      <sheetName val="11_자재단가"/>
      <sheetName val="3_내역서"/>
      <sheetName val="세부내역서"/>
      <sheetName val="토목주소"/>
      <sheetName val=""/>
      <sheetName val="UNIT"/>
      <sheetName val="11.유량계 규격 산정"/>
      <sheetName val="3.3 전력간선 굵기"/>
      <sheetName val="별첨1-임금"/>
      <sheetName val="5.동별횡주관경"/>
      <sheetName val="낙찰표"/>
      <sheetName val="총괄내역서"/>
      <sheetName val="예산명세서"/>
      <sheetName val="참고"/>
      <sheetName val="구조물총"/>
      <sheetName val="내역전기"/>
      <sheetName val="TEST1"/>
      <sheetName val="별첨#2_임금"/>
      <sheetName val="960318-1"/>
      <sheetName val="성남여성복지내역"/>
      <sheetName val="Macro(MCC)"/>
      <sheetName val="철거산출근거"/>
      <sheetName val="중량산출"/>
      <sheetName val="변경을지(송산)"/>
      <sheetName val="항목등록"/>
      <sheetName val="설정"/>
      <sheetName val="-15.0"/>
      <sheetName val="item"/>
      <sheetName val="FAX"/>
      <sheetName val="EJ"/>
      <sheetName val="자금입금"/>
      <sheetName val="규격 단가표"/>
      <sheetName val="48전력선로일위"/>
      <sheetName val="허용전류-IEC DATA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집계표"/>
      <sheetName val="98NS-N"/>
      <sheetName val="입상내역"/>
      <sheetName val="전기"/>
      <sheetName val="사통"/>
      <sheetName val="구천"/>
      <sheetName val="계화배수"/>
      <sheetName val="배수장공사비"/>
      <sheetName val="목차"/>
      <sheetName val="원본(갑지)"/>
      <sheetName val="Macro(전선)"/>
      <sheetName val="원형1호맨홀토공수량"/>
      <sheetName val="11.자재단가"/>
      <sheetName val="수량산출"/>
      <sheetName val="옹벽수량집계"/>
      <sheetName val="내역서"/>
      <sheetName val="DANGA"/>
      <sheetName val="약품공급2"/>
      <sheetName val="입력DATA"/>
      <sheetName val="바닥판"/>
      <sheetName val="기계단가"/>
      <sheetName val="대치판정"/>
      <sheetName val="ABUT수량-A1"/>
      <sheetName val="우수관로(터파기)"/>
      <sheetName val="우수맨홀산출"/>
      <sheetName val="우수받이"/>
      <sheetName val="노임단가"/>
      <sheetName val="Main"/>
      <sheetName val="비속도"/>
      <sheetName val="결과조달"/>
      <sheetName val="교각1"/>
      <sheetName val="노무,재료"/>
      <sheetName val="원가계산서"/>
      <sheetName val="단가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배수장공사비"/>
      <sheetName val="갑지"/>
      <sheetName val="내역서"/>
      <sheetName val="토공"/>
      <sheetName val="조작대(1연)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VXXXXXXX"/>
      <sheetName val="input"/>
      <sheetName val="갑지(추정)"/>
      <sheetName val="DATA"/>
      <sheetName val="4.COPING검토(CORBEL)"/>
      <sheetName val="단면 (2)"/>
      <sheetName val="CODE"/>
      <sheetName val="ABUT수량-A1"/>
      <sheetName val="Sheet3"/>
      <sheetName val="내역"/>
      <sheetName val="PIER44"/>
      <sheetName val="3.하중산정4.지지력"/>
      <sheetName val="암거공"/>
      <sheetName val="3CHBDC"/>
      <sheetName val="수량산출"/>
      <sheetName val="단가"/>
      <sheetName val="공통가설"/>
      <sheetName val="마산방향철근집계"/>
      <sheetName val="진주방향"/>
      <sheetName val="11.자재단가"/>
      <sheetName val="SLAB&quot;1&quot;"/>
      <sheetName val="전기"/>
      <sheetName val="마산방향"/>
      <sheetName val="11.우각부 보강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UBI"/>
      <sheetName val="일위대가표 O"/>
      <sheetName val="WORK"/>
      <sheetName val="Module1"/>
      <sheetName val="Module3"/>
      <sheetName val="Module5"/>
      <sheetName val="Macro(전선)"/>
      <sheetName val="Y-WORK"/>
      <sheetName val="내역"/>
      <sheetName val="단가비교표"/>
      <sheetName val="내역서"/>
    </sheetNames>
    <sheetDataSet>
      <sheetData sheetId="0" refreshError="1"/>
      <sheetData sheetId="1" refreshError="1"/>
      <sheetData sheetId="2" refreshError="1">
        <row r="22">
          <cell r="A22">
            <v>1</v>
          </cell>
          <cell r="B22" t="str">
            <v>전선</v>
          </cell>
          <cell r="C22" t="str">
            <v>GV 3.5㎟</v>
          </cell>
          <cell r="D22">
            <v>1.1000000000000001</v>
          </cell>
          <cell r="E22" t="str">
            <v>m</v>
          </cell>
          <cell r="F22">
            <v>30</v>
          </cell>
          <cell r="G22">
            <v>790</v>
          </cell>
          <cell r="I22">
            <v>479</v>
          </cell>
          <cell r="J22">
            <v>270</v>
          </cell>
          <cell r="K22">
            <v>297</v>
          </cell>
          <cell r="M22">
            <v>14</v>
          </cell>
          <cell r="N22" t="str">
            <v>잡재료비</v>
          </cell>
          <cell r="O22" t="str">
            <v>배선의 5%</v>
          </cell>
          <cell r="P22">
            <v>1</v>
          </cell>
          <cell r="Q22" t="str">
            <v>식</v>
          </cell>
          <cell r="W22">
            <v>14</v>
          </cell>
          <cell r="AM22">
            <v>1</v>
          </cell>
          <cell r="AN22">
            <v>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3-72</v>
          </cell>
          <cell r="BC22">
            <v>1</v>
          </cell>
        </row>
        <row r="23">
          <cell r="A23">
            <v>2</v>
          </cell>
          <cell r="B23" t="str">
            <v>전선</v>
          </cell>
          <cell r="C23" t="str">
            <v>GV 5.5㎟</v>
          </cell>
          <cell r="D23">
            <v>1.1000000000000001</v>
          </cell>
          <cell r="E23" t="str">
            <v>m</v>
          </cell>
          <cell r="F23">
            <v>30</v>
          </cell>
          <cell r="G23">
            <v>896</v>
          </cell>
          <cell r="I23">
            <v>479</v>
          </cell>
          <cell r="J23">
            <v>367</v>
          </cell>
          <cell r="K23">
            <v>403</v>
          </cell>
          <cell r="M23">
            <v>14</v>
          </cell>
          <cell r="N23" t="str">
            <v>잡재료비</v>
          </cell>
          <cell r="O23" t="str">
            <v>배선의 5%</v>
          </cell>
          <cell r="P23">
            <v>1</v>
          </cell>
          <cell r="Q23" t="str">
            <v>식</v>
          </cell>
          <cell r="W23">
            <v>20</v>
          </cell>
          <cell r="AM23">
            <v>1</v>
          </cell>
          <cell r="AN23">
            <v>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3-72</v>
          </cell>
          <cell r="BC23">
            <v>1</v>
          </cell>
        </row>
        <row r="24">
          <cell r="A24">
            <v>3</v>
          </cell>
          <cell r="B24" t="str">
            <v>전선</v>
          </cell>
          <cell r="C24" t="str">
            <v>GV 8㎟</v>
          </cell>
          <cell r="D24">
            <v>1.1000000000000001</v>
          </cell>
          <cell r="E24" t="str">
            <v>m</v>
          </cell>
          <cell r="F24">
            <v>30</v>
          </cell>
          <cell r="G24">
            <v>1110</v>
          </cell>
          <cell r="I24">
            <v>479</v>
          </cell>
          <cell r="J24">
            <v>561</v>
          </cell>
          <cell r="K24">
            <v>617</v>
          </cell>
          <cell r="M24">
            <v>14</v>
          </cell>
          <cell r="N24" t="str">
            <v>잡재료비</v>
          </cell>
          <cell r="O24" t="str">
            <v>배선의 5%</v>
          </cell>
          <cell r="P24">
            <v>1</v>
          </cell>
          <cell r="Q24" t="str">
            <v>식</v>
          </cell>
          <cell r="W24">
            <v>30</v>
          </cell>
          <cell r="AM24">
            <v>1</v>
          </cell>
          <cell r="AN24">
            <v>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3-72</v>
          </cell>
          <cell r="BC24">
            <v>1</v>
          </cell>
        </row>
        <row r="25">
          <cell r="A25">
            <v>4</v>
          </cell>
          <cell r="B25" t="str">
            <v>전선</v>
          </cell>
          <cell r="C25" t="str">
            <v>GV 14㎟</v>
          </cell>
          <cell r="D25">
            <v>1.1000000000000001</v>
          </cell>
          <cell r="E25" t="str">
            <v>m</v>
          </cell>
          <cell r="F25">
            <v>30</v>
          </cell>
          <cell r="G25">
            <v>1533</v>
          </cell>
          <cell r="I25">
            <v>479</v>
          </cell>
          <cell r="J25">
            <v>946</v>
          </cell>
          <cell r="K25">
            <v>1040</v>
          </cell>
          <cell r="M25">
            <v>14</v>
          </cell>
          <cell r="N25" t="str">
            <v>잡재료비</v>
          </cell>
          <cell r="O25" t="str">
            <v>배선의 5%</v>
          </cell>
          <cell r="P25">
            <v>1</v>
          </cell>
          <cell r="Q25" t="str">
            <v>식</v>
          </cell>
          <cell r="W25">
            <v>52</v>
          </cell>
          <cell r="AM25">
            <v>1</v>
          </cell>
          <cell r="AN25">
            <v>1</v>
          </cell>
          <cell r="AO25">
            <v>1</v>
          </cell>
          <cell r="AP25" t="str">
            <v>내선전공</v>
          </cell>
          <cell r="AQ25">
            <v>0.01</v>
          </cell>
          <cell r="BB25" t="str">
            <v>전 3-72</v>
          </cell>
          <cell r="BC25">
            <v>1</v>
          </cell>
        </row>
        <row r="26">
          <cell r="A26">
            <v>5</v>
          </cell>
          <cell r="B26" t="str">
            <v>전선</v>
          </cell>
          <cell r="C26" t="str">
            <v>GV 22㎟</v>
          </cell>
          <cell r="D26">
            <v>1.1000000000000001</v>
          </cell>
          <cell r="E26" t="str">
            <v>m</v>
          </cell>
          <cell r="F26">
            <v>30</v>
          </cell>
          <cell r="G26">
            <v>2035</v>
          </cell>
          <cell r="I26">
            <v>574</v>
          </cell>
          <cell r="J26">
            <v>1313</v>
          </cell>
          <cell r="K26">
            <v>1444</v>
          </cell>
          <cell r="M26">
            <v>17</v>
          </cell>
          <cell r="N26" t="str">
            <v>잡재료비</v>
          </cell>
          <cell r="O26" t="str">
            <v>배선의 5%</v>
          </cell>
          <cell r="P26">
            <v>1</v>
          </cell>
          <cell r="Q26" t="str">
            <v>식</v>
          </cell>
          <cell r="W26">
            <v>72</v>
          </cell>
          <cell r="AM26">
            <v>1</v>
          </cell>
          <cell r="AN26">
            <v>1</v>
          </cell>
          <cell r="AO26">
            <v>1</v>
          </cell>
          <cell r="AP26" t="str">
            <v>내선전공</v>
          </cell>
          <cell r="AQ26">
            <v>1.2E-2</v>
          </cell>
          <cell r="BB26" t="str">
            <v>전 3-72</v>
          </cell>
          <cell r="BC26">
            <v>1</v>
          </cell>
        </row>
        <row r="27">
          <cell r="B27" t="str">
            <v>전선</v>
          </cell>
          <cell r="C27" t="str">
            <v>GV 38㎟</v>
          </cell>
          <cell r="D27">
            <v>1.1000000000000001</v>
          </cell>
          <cell r="E27" t="str">
            <v>m</v>
          </cell>
          <cell r="F27">
            <v>30</v>
          </cell>
          <cell r="G27">
            <v>2826</v>
          </cell>
          <cell r="I27">
            <v>574</v>
          </cell>
          <cell r="J27">
            <v>2032</v>
          </cell>
          <cell r="K27">
            <v>2235</v>
          </cell>
          <cell r="M27">
            <v>17</v>
          </cell>
          <cell r="N27" t="str">
            <v>잡재료비</v>
          </cell>
          <cell r="O27" t="str">
            <v>배선의 5%</v>
          </cell>
          <cell r="P27">
            <v>1</v>
          </cell>
          <cell r="Q27" t="str">
            <v>식</v>
          </cell>
          <cell r="W27">
            <v>111</v>
          </cell>
          <cell r="AM27">
            <v>1</v>
          </cell>
          <cell r="AN27">
            <v>1</v>
          </cell>
          <cell r="AO27">
            <v>1</v>
          </cell>
          <cell r="AP27" t="str">
            <v>내선전공</v>
          </cell>
          <cell r="AQ27">
            <v>1.2E-2</v>
          </cell>
          <cell r="BB27" t="str">
            <v>전 3-76</v>
          </cell>
          <cell r="BC27">
            <v>1</v>
          </cell>
        </row>
        <row r="28">
          <cell r="A28">
            <v>6</v>
          </cell>
          <cell r="B28" t="str">
            <v>전선</v>
          </cell>
          <cell r="C28" t="str">
            <v>GV 60㎟</v>
          </cell>
          <cell r="D28">
            <v>1.1000000000000001</v>
          </cell>
          <cell r="E28" t="str">
            <v>m</v>
          </cell>
          <cell r="F28">
            <v>30</v>
          </cell>
          <cell r="G28">
            <v>4179</v>
          </cell>
          <cell r="I28">
            <v>718</v>
          </cell>
          <cell r="J28">
            <v>3128</v>
          </cell>
          <cell r="K28">
            <v>3440</v>
          </cell>
          <cell r="M28">
            <v>21</v>
          </cell>
          <cell r="N28" t="str">
            <v>잡재료비</v>
          </cell>
          <cell r="O28" t="str">
            <v>배선의 5%</v>
          </cell>
          <cell r="P28">
            <v>1</v>
          </cell>
          <cell r="Q28" t="str">
            <v>식</v>
          </cell>
          <cell r="W28">
            <v>172</v>
          </cell>
          <cell r="AM28">
            <v>1</v>
          </cell>
          <cell r="AN28">
            <v>1</v>
          </cell>
          <cell r="AO28">
            <v>1</v>
          </cell>
          <cell r="AP28" t="str">
            <v>내선전공</v>
          </cell>
          <cell r="AQ28">
            <v>1.4999999999999999E-2</v>
          </cell>
          <cell r="BB28" t="str">
            <v>전 3-72</v>
          </cell>
          <cell r="BC28">
            <v>1</v>
          </cell>
        </row>
        <row r="29">
          <cell r="B29" t="str">
            <v>전선</v>
          </cell>
          <cell r="C29" t="str">
            <v>GV 80㎟</v>
          </cell>
          <cell r="D29">
            <v>1.1000000000000001</v>
          </cell>
          <cell r="E29" t="str">
            <v>m</v>
          </cell>
          <cell r="F29">
            <v>30</v>
          </cell>
          <cell r="G29">
            <v>7401</v>
          </cell>
          <cell r="I29">
            <v>7186</v>
          </cell>
          <cell r="K29">
            <v>0</v>
          </cell>
          <cell r="M29">
            <v>215</v>
          </cell>
          <cell r="N29" t="str">
            <v>잡재료비</v>
          </cell>
          <cell r="O29" t="str">
            <v>배선의 5%</v>
          </cell>
          <cell r="P29">
            <v>1</v>
          </cell>
          <cell r="Q29" t="str">
            <v>식</v>
          </cell>
          <cell r="W29">
            <v>0</v>
          </cell>
          <cell r="AM29">
            <v>1</v>
          </cell>
          <cell r="AN29">
            <v>1</v>
          </cell>
          <cell r="AO29">
            <v>1</v>
          </cell>
          <cell r="AP29" t="str">
            <v>내선전공</v>
          </cell>
          <cell r="AQ29">
            <v>0.15</v>
          </cell>
          <cell r="BB29" t="str">
            <v>전 3-76</v>
          </cell>
          <cell r="BC29">
            <v>1</v>
          </cell>
        </row>
        <row r="30">
          <cell r="A30">
            <v>7</v>
          </cell>
          <cell r="B30" t="str">
            <v>전선</v>
          </cell>
          <cell r="C30" t="str">
            <v>GV 100㎟</v>
          </cell>
          <cell r="D30">
            <v>1.1000000000000001</v>
          </cell>
          <cell r="E30" t="str">
            <v>m</v>
          </cell>
          <cell r="F30">
            <v>30</v>
          </cell>
          <cell r="G30">
            <v>6046</v>
          </cell>
          <cell r="I30">
            <v>958</v>
          </cell>
          <cell r="J30">
            <v>4600</v>
          </cell>
          <cell r="K30">
            <v>5060</v>
          </cell>
          <cell r="M30">
            <v>28</v>
          </cell>
          <cell r="N30" t="str">
            <v>잡재료비</v>
          </cell>
          <cell r="O30" t="str">
            <v>배선의 5%</v>
          </cell>
          <cell r="P30">
            <v>1</v>
          </cell>
          <cell r="Q30" t="str">
            <v>식</v>
          </cell>
          <cell r="W30">
            <v>253</v>
          </cell>
          <cell r="AM30">
            <v>1</v>
          </cell>
          <cell r="AN30">
            <v>1</v>
          </cell>
          <cell r="AO30">
            <v>1</v>
          </cell>
          <cell r="AP30" t="str">
            <v>내선전공</v>
          </cell>
          <cell r="AQ30">
            <v>0.02</v>
          </cell>
          <cell r="BB30" t="str">
            <v>전 3-72</v>
          </cell>
          <cell r="BC30">
            <v>1</v>
          </cell>
        </row>
        <row r="31">
          <cell r="A31">
            <v>8</v>
          </cell>
          <cell r="B31" t="str">
            <v>전선</v>
          </cell>
          <cell r="C31" t="str">
            <v>GV 150㎟</v>
          </cell>
          <cell r="D31">
            <v>1.1000000000000001</v>
          </cell>
          <cell r="E31" t="str">
            <v>m</v>
          </cell>
          <cell r="F31">
            <v>30</v>
          </cell>
          <cell r="G31">
            <v>9190</v>
          </cell>
          <cell r="I31">
            <v>958</v>
          </cell>
          <cell r="J31">
            <v>7459</v>
          </cell>
          <cell r="K31">
            <v>8204</v>
          </cell>
          <cell r="M31">
            <v>28</v>
          </cell>
          <cell r="N31" t="str">
            <v>잡재료비</v>
          </cell>
          <cell r="O31" t="str">
            <v>배선의 5%</v>
          </cell>
          <cell r="P31">
            <v>1</v>
          </cell>
          <cell r="Q31" t="str">
            <v>식</v>
          </cell>
          <cell r="W31">
            <v>410</v>
          </cell>
          <cell r="AM31">
            <v>1</v>
          </cell>
          <cell r="AN31">
            <v>1</v>
          </cell>
          <cell r="AO31">
            <v>1</v>
          </cell>
          <cell r="AP31" t="str">
            <v>내선전공</v>
          </cell>
          <cell r="AQ31">
            <v>0.02</v>
          </cell>
          <cell r="BB31" t="str">
            <v>전 3-72</v>
          </cell>
          <cell r="BC31">
            <v>1</v>
          </cell>
        </row>
        <row r="32">
          <cell r="B32" t="str">
            <v>전선</v>
          </cell>
          <cell r="C32" t="str">
            <v>GV 200㎟</v>
          </cell>
          <cell r="D32">
            <v>1.1000000000000001</v>
          </cell>
          <cell r="E32" t="str">
            <v>m</v>
          </cell>
          <cell r="F32">
            <v>30</v>
          </cell>
          <cell r="G32">
            <v>1232</v>
          </cell>
          <cell r="I32">
            <v>1197</v>
          </cell>
          <cell r="K32">
            <v>0</v>
          </cell>
          <cell r="M32">
            <v>35</v>
          </cell>
          <cell r="N32" t="str">
            <v>잡재료비</v>
          </cell>
          <cell r="O32" t="str">
            <v>배선의 5%</v>
          </cell>
          <cell r="P32">
            <v>1</v>
          </cell>
          <cell r="Q32" t="str">
            <v>식</v>
          </cell>
          <cell r="W32">
            <v>0</v>
          </cell>
          <cell r="AM32">
            <v>1</v>
          </cell>
          <cell r="AN32">
            <v>1</v>
          </cell>
          <cell r="AO32">
            <v>1</v>
          </cell>
          <cell r="AP32" t="str">
            <v>내선전공</v>
          </cell>
          <cell r="AQ32">
            <v>2.5000000000000001E-2</v>
          </cell>
          <cell r="BB32" t="str">
            <v>전 3-76</v>
          </cell>
          <cell r="BC32">
            <v>1</v>
          </cell>
        </row>
        <row r="33">
          <cell r="B33" t="str">
            <v>전선</v>
          </cell>
          <cell r="C33" t="str">
            <v>GV 325㎟</v>
          </cell>
          <cell r="D33">
            <v>1.1000000000000001</v>
          </cell>
          <cell r="E33" t="str">
            <v>m</v>
          </cell>
          <cell r="F33">
            <v>30</v>
          </cell>
          <cell r="G33">
            <v>1232</v>
          </cell>
          <cell r="I33">
            <v>1197</v>
          </cell>
          <cell r="K33">
            <v>0</v>
          </cell>
          <cell r="M33">
            <v>35</v>
          </cell>
          <cell r="N33" t="str">
            <v>잡재료비</v>
          </cell>
          <cell r="O33" t="str">
            <v>배선의 5%</v>
          </cell>
          <cell r="P33">
            <v>1</v>
          </cell>
          <cell r="Q33" t="str">
            <v>식</v>
          </cell>
          <cell r="W33">
            <v>0</v>
          </cell>
          <cell r="AM33">
            <v>1</v>
          </cell>
          <cell r="AN33">
            <v>1</v>
          </cell>
          <cell r="AO33">
            <v>1</v>
          </cell>
          <cell r="AP33" t="str">
            <v>내선전공</v>
          </cell>
          <cell r="AQ33">
            <v>2.5000000000000001E-2</v>
          </cell>
          <cell r="BB33" t="str">
            <v>전 3-76</v>
          </cell>
          <cell r="BC33">
            <v>1</v>
          </cell>
        </row>
        <row r="34">
          <cell r="B34" t="str">
            <v>전선</v>
          </cell>
          <cell r="C34" t="str">
            <v>BC 5.5㎟</v>
          </cell>
          <cell r="D34">
            <v>1.1000000000000001</v>
          </cell>
          <cell r="E34" t="str">
            <v>m</v>
          </cell>
          <cell r="F34">
            <v>50</v>
          </cell>
          <cell r="G34">
            <v>493</v>
          </cell>
          <cell r="I34">
            <v>479</v>
          </cell>
          <cell r="K34">
            <v>0</v>
          </cell>
          <cell r="M34">
            <v>14</v>
          </cell>
          <cell r="N34" t="str">
            <v>잡재료비</v>
          </cell>
          <cell r="O34" t="str">
            <v>배선의 5%</v>
          </cell>
          <cell r="P34">
            <v>1</v>
          </cell>
          <cell r="Q34" t="str">
            <v>식</v>
          </cell>
          <cell r="W34">
            <v>0</v>
          </cell>
          <cell r="AM34">
            <v>1</v>
          </cell>
          <cell r="AN34">
            <v>1</v>
          </cell>
          <cell r="AO34">
            <v>1</v>
          </cell>
          <cell r="AP34" t="str">
            <v>내선전공</v>
          </cell>
          <cell r="AQ34">
            <v>0.01</v>
          </cell>
          <cell r="BB34" t="str">
            <v>전 3-76</v>
          </cell>
          <cell r="BC34">
            <v>1</v>
          </cell>
        </row>
        <row r="35">
          <cell r="B35" t="str">
            <v>전선</v>
          </cell>
          <cell r="C35" t="str">
            <v>BC 14㎟</v>
          </cell>
          <cell r="D35">
            <v>1.1000000000000001</v>
          </cell>
          <cell r="E35" t="str">
            <v>m</v>
          </cell>
          <cell r="F35">
            <v>50</v>
          </cell>
          <cell r="G35">
            <v>493</v>
          </cell>
          <cell r="I35">
            <v>479</v>
          </cell>
          <cell r="K35">
            <v>0</v>
          </cell>
          <cell r="M35">
            <v>14</v>
          </cell>
          <cell r="N35" t="str">
            <v>잡재료비</v>
          </cell>
          <cell r="O35" t="str">
            <v>배선의 5%</v>
          </cell>
          <cell r="P35">
            <v>1</v>
          </cell>
          <cell r="Q35" t="str">
            <v>식</v>
          </cell>
          <cell r="W35">
            <v>0</v>
          </cell>
          <cell r="AM35">
            <v>1</v>
          </cell>
          <cell r="AN35">
            <v>1</v>
          </cell>
          <cell r="AO35">
            <v>1</v>
          </cell>
          <cell r="AP35" t="str">
            <v>내선전공</v>
          </cell>
          <cell r="AQ35">
            <v>0.01</v>
          </cell>
          <cell r="BB35" t="str">
            <v>전 3-76</v>
          </cell>
          <cell r="BC35">
            <v>1</v>
          </cell>
        </row>
        <row r="36">
          <cell r="B36" t="str">
            <v>전선</v>
          </cell>
          <cell r="C36" t="str">
            <v>BC 22㎟</v>
          </cell>
          <cell r="D36">
            <v>1.1000000000000001</v>
          </cell>
          <cell r="E36" t="str">
            <v>m</v>
          </cell>
          <cell r="F36">
            <v>50</v>
          </cell>
          <cell r="G36">
            <v>591</v>
          </cell>
          <cell r="I36">
            <v>574</v>
          </cell>
          <cell r="K36">
            <v>0</v>
          </cell>
          <cell r="M36">
            <v>17</v>
          </cell>
          <cell r="N36" t="str">
            <v>잡재료비</v>
          </cell>
          <cell r="O36" t="str">
            <v>배선의 5%</v>
          </cell>
          <cell r="P36">
            <v>1</v>
          </cell>
          <cell r="Q36" t="str">
            <v>식</v>
          </cell>
          <cell r="W36">
            <v>0</v>
          </cell>
          <cell r="AM36">
            <v>1</v>
          </cell>
          <cell r="AN36">
            <v>1</v>
          </cell>
          <cell r="AO36">
            <v>1</v>
          </cell>
          <cell r="AP36" t="str">
            <v>내선전공</v>
          </cell>
          <cell r="AQ36">
            <v>1.2E-2</v>
          </cell>
          <cell r="BB36" t="str">
            <v>전 3-76</v>
          </cell>
          <cell r="BC36">
            <v>1</v>
          </cell>
        </row>
        <row r="37">
          <cell r="B37" t="str">
            <v>전선</v>
          </cell>
          <cell r="C37" t="str">
            <v>BC 38㎟</v>
          </cell>
          <cell r="D37">
            <v>1.1000000000000001</v>
          </cell>
          <cell r="E37" t="str">
            <v>m</v>
          </cell>
          <cell r="F37">
            <v>50</v>
          </cell>
          <cell r="G37">
            <v>591</v>
          </cell>
          <cell r="I37">
            <v>574</v>
          </cell>
          <cell r="K37">
            <v>0</v>
          </cell>
          <cell r="M37">
            <v>17</v>
          </cell>
          <cell r="N37" t="str">
            <v>잡재료비</v>
          </cell>
          <cell r="O37" t="str">
            <v>배선의 5%</v>
          </cell>
          <cell r="P37">
            <v>1</v>
          </cell>
          <cell r="Q37" t="str">
            <v>식</v>
          </cell>
          <cell r="W37">
            <v>0</v>
          </cell>
          <cell r="AM37">
            <v>1</v>
          </cell>
          <cell r="AN37">
            <v>1</v>
          </cell>
          <cell r="AO37">
            <v>1</v>
          </cell>
          <cell r="AP37" t="str">
            <v>내선전공</v>
          </cell>
          <cell r="AQ37">
            <v>1.2E-2</v>
          </cell>
          <cell r="BB37" t="str">
            <v>전 3-76</v>
          </cell>
          <cell r="BC37">
            <v>1</v>
          </cell>
        </row>
        <row r="38">
          <cell r="B38" t="str">
            <v>전선</v>
          </cell>
          <cell r="C38" t="str">
            <v>BC 60㎟</v>
          </cell>
          <cell r="D38">
            <v>1.1000000000000001</v>
          </cell>
          <cell r="E38" t="str">
            <v>m</v>
          </cell>
          <cell r="F38">
            <v>50</v>
          </cell>
          <cell r="G38">
            <v>739</v>
          </cell>
          <cell r="I38">
            <v>718</v>
          </cell>
          <cell r="K38">
            <v>0</v>
          </cell>
          <cell r="M38">
            <v>21</v>
          </cell>
          <cell r="N38" t="str">
            <v>잡재료비</v>
          </cell>
          <cell r="O38" t="str">
            <v>배선의 5%</v>
          </cell>
          <cell r="P38">
            <v>1</v>
          </cell>
          <cell r="Q38" t="str">
            <v>식</v>
          </cell>
          <cell r="W38">
            <v>0</v>
          </cell>
          <cell r="AM38">
            <v>1</v>
          </cell>
          <cell r="AN38">
            <v>1</v>
          </cell>
          <cell r="AO38">
            <v>1</v>
          </cell>
          <cell r="AP38" t="str">
            <v>내선전공</v>
          </cell>
          <cell r="AQ38">
            <v>1.4999999999999999E-2</v>
          </cell>
          <cell r="BB38" t="str">
            <v>전 3-76</v>
          </cell>
          <cell r="BC38">
            <v>1</v>
          </cell>
        </row>
        <row r="39">
          <cell r="B39" t="str">
            <v>전선</v>
          </cell>
          <cell r="C39" t="str">
            <v>BC 100㎟</v>
          </cell>
          <cell r="D39">
            <v>1.1000000000000001</v>
          </cell>
          <cell r="E39" t="str">
            <v>m</v>
          </cell>
          <cell r="F39">
            <v>50</v>
          </cell>
          <cell r="G39">
            <v>739</v>
          </cell>
          <cell r="I39">
            <v>718</v>
          </cell>
          <cell r="K39">
            <v>0</v>
          </cell>
          <cell r="M39">
            <v>21</v>
          </cell>
          <cell r="N39" t="str">
            <v>잡재료비</v>
          </cell>
          <cell r="O39" t="str">
            <v>배선의 5%</v>
          </cell>
          <cell r="P39">
            <v>1</v>
          </cell>
          <cell r="Q39" t="str">
            <v>식</v>
          </cell>
          <cell r="W39">
            <v>0</v>
          </cell>
          <cell r="AM39">
            <v>1</v>
          </cell>
          <cell r="AN39">
            <v>1</v>
          </cell>
          <cell r="AO39">
            <v>1</v>
          </cell>
          <cell r="AP39" t="str">
            <v>내선전공</v>
          </cell>
          <cell r="AQ39">
            <v>1.4999999999999999E-2</v>
          </cell>
          <cell r="BB39" t="str">
            <v>전 3-76</v>
          </cell>
          <cell r="BC39">
            <v>1</v>
          </cell>
        </row>
        <row r="40">
          <cell r="A40">
            <v>9</v>
          </cell>
          <cell r="B40" t="str">
            <v>전선</v>
          </cell>
          <cell r="C40" t="str">
            <v>BC 150㎟</v>
          </cell>
          <cell r="D40">
            <v>1.1000000000000001</v>
          </cell>
          <cell r="E40" t="str">
            <v>m</v>
          </cell>
          <cell r="F40">
            <v>50</v>
          </cell>
          <cell r="G40">
            <v>9190</v>
          </cell>
          <cell r="I40">
            <v>958</v>
          </cell>
          <cell r="J40">
            <v>7459</v>
          </cell>
          <cell r="K40">
            <v>8204</v>
          </cell>
          <cell r="M40">
            <v>28</v>
          </cell>
          <cell r="N40" t="str">
            <v>잡재료비</v>
          </cell>
          <cell r="O40" t="str">
            <v>배선의 5%</v>
          </cell>
          <cell r="P40">
            <v>1</v>
          </cell>
          <cell r="Q40" t="str">
            <v>식</v>
          </cell>
          <cell r="W40">
            <v>410</v>
          </cell>
          <cell r="AM40">
            <v>1</v>
          </cell>
          <cell r="AN40">
            <v>1</v>
          </cell>
          <cell r="AO40">
            <v>1</v>
          </cell>
          <cell r="AP40" t="str">
            <v>내선전공</v>
          </cell>
          <cell r="AQ40">
            <v>0.02</v>
          </cell>
          <cell r="BB40" t="str">
            <v>전 3-72</v>
          </cell>
          <cell r="BC40">
            <v>1</v>
          </cell>
        </row>
        <row r="41">
          <cell r="A41">
            <v>10</v>
          </cell>
          <cell r="B41" t="str">
            <v>전선</v>
          </cell>
          <cell r="C41" t="str">
            <v>IV 1.2㎜</v>
          </cell>
          <cell r="D41">
            <v>1.1000000000000001</v>
          </cell>
          <cell r="E41" t="str">
            <v>m</v>
          </cell>
          <cell r="F41">
            <v>50</v>
          </cell>
          <cell r="G41">
            <v>544</v>
          </cell>
          <cell r="I41">
            <v>479</v>
          </cell>
          <cell r="J41">
            <v>47</v>
          </cell>
          <cell r="K41">
            <v>51</v>
          </cell>
          <cell r="M41">
            <v>14</v>
          </cell>
          <cell r="N41" t="str">
            <v>잡재료비</v>
          </cell>
          <cell r="O41" t="str">
            <v>배선의 5%</v>
          </cell>
          <cell r="P41">
            <v>1</v>
          </cell>
          <cell r="Q41" t="str">
            <v>식</v>
          </cell>
          <cell r="W41">
            <v>2</v>
          </cell>
          <cell r="AM41">
            <v>1</v>
          </cell>
          <cell r="AN41">
            <v>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  <cell r="BC41">
            <v>1</v>
          </cell>
        </row>
        <row r="42">
          <cell r="A42">
            <v>11</v>
          </cell>
          <cell r="B42" t="str">
            <v>전선</v>
          </cell>
          <cell r="C42" t="str">
            <v>IV 1.6㎜</v>
          </cell>
          <cell r="D42">
            <v>1.1000000000000001</v>
          </cell>
          <cell r="E42" t="str">
            <v>m</v>
          </cell>
          <cell r="F42">
            <v>50</v>
          </cell>
          <cell r="G42">
            <v>576</v>
          </cell>
          <cell r="I42">
            <v>479</v>
          </cell>
          <cell r="J42">
            <v>76</v>
          </cell>
          <cell r="K42">
            <v>83</v>
          </cell>
          <cell r="M42">
            <v>14</v>
          </cell>
          <cell r="N42" t="str">
            <v>잡재료비</v>
          </cell>
          <cell r="O42" t="str">
            <v>배선의 5%</v>
          </cell>
          <cell r="P42">
            <v>1</v>
          </cell>
          <cell r="Q42" t="str">
            <v>식</v>
          </cell>
          <cell r="W42">
            <v>4</v>
          </cell>
          <cell r="AM42">
            <v>1</v>
          </cell>
          <cell r="AN42">
            <v>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  <cell r="BC42">
            <v>1</v>
          </cell>
        </row>
        <row r="43">
          <cell r="A43">
            <v>12</v>
          </cell>
          <cell r="B43" t="str">
            <v>전선</v>
          </cell>
          <cell r="C43" t="str">
            <v>IV 2㎜</v>
          </cell>
          <cell r="D43">
            <v>1.1000000000000001</v>
          </cell>
          <cell r="E43" t="str">
            <v>m</v>
          </cell>
          <cell r="F43">
            <v>50</v>
          </cell>
          <cell r="G43">
            <v>617</v>
          </cell>
          <cell r="I43">
            <v>479</v>
          </cell>
          <cell r="J43">
            <v>113</v>
          </cell>
          <cell r="K43">
            <v>124</v>
          </cell>
          <cell r="M43">
            <v>14</v>
          </cell>
          <cell r="N43" t="str">
            <v>잡재료비</v>
          </cell>
          <cell r="O43" t="str">
            <v>배선의 5%</v>
          </cell>
          <cell r="P43">
            <v>1</v>
          </cell>
          <cell r="Q43" t="str">
            <v>식</v>
          </cell>
          <cell r="W43">
            <v>6</v>
          </cell>
          <cell r="AM43">
            <v>1</v>
          </cell>
          <cell r="AN43">
            <v>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  <cell r="BC43">
            <v>1</v>
          </cell>
        </row>
        <row r="44">
          <cell r="B44" t="str">
            <v>전선</v>
          </cell>
          <cell r="C44" t="str">
            <v>IV 3.5㎟</v>
          </cell>
          <cell r="D44">
            <v>1.1000000000000001</v>
          </cell>
          <cell r="E44" t="str">
            <v>m</v>
          </cell>
          <cell r="F44">
            <v>50</v>
          </cell>
          <cell r="G44">
            <v>493</v>
          </cell>
          <cell r="I44">
            <v>479</v>
          </cell>
          <cell r="K44">
            <v>0</v>
          </cell>
          <cell r="M44">
            <v>14</v>
          </cell>
          <cell r="N44" t="str">
            <v>잡재료비</v>
          </cell>
          <cell r="O44" t="str">
            <v>배선의 5%</v>
          </cell>
          <cell r="P44">
            <v>1</v>
          </cell>
          <cell r="Q44" t="str">
            <v>식</v>
          </cell>
          <cell r="W44">
            <v>0</v>
          </cell>
          <cell r="AM44">
            <v>1</v>
          </cell>
          <cell r="AN44">
            <v>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  <cell r="BC44">
            <v>1</v>
          </cell>
        </row>
        <row r="45">
          <cell r="B45" t="str">
            <v>전선</v>
          </cell>
          <cell r="C45" t="str">
            <v>IV 5.5㎟</v>
          </cell>
          <cell r="D45">
            <v>1.1000000000000001</v>
          </cell>
          <cell r="E45" t="str">
            <v>m</v>
          </cell>
          <cell r="F45">
            <v>50</v>
          </cell>
          <cell r="G45">
            <v>493</v>
          </cell>
          <cell r="I45">
            <v>479</v>
          </cell>
          <cell r="K45">
            <v>0</v>
          </cell>
          <cell r="M45">
            <v>14</v>
          </cell>
          <cell r="N45" t="str">
            <v>잡재료비</v>
          </cell>
          <cell r="O45" t="str">
            <v>배선의 5%</v>
          </cell>
          <cell r="P45">
            <v>1</v>
          </cell>
          <cell r="Q45" t="str">
            <v>식</v>
          </cell>
          <cell r="W45">
            <v>0</v>
          </cell>
          <cell r="AM45">
            <v>1</v>
          </cell>
          <cell r="AN45">
            <v>1</v>
          </cell>
          <cell r="AO45">
            <v>1</v>
          </cell>
          <cell r="AP45" t="str">
            <v>내선전공</v>
          </cell>
          <cell r="AQ45">
            <v>0.01</v>
          </cell>
          <cell r="BB45" t="str">
            <v>전 7-8</v>
          </cell>
          <cell r="BC45">
            <v>1</v>
          </cell>
        </row>
        <row r="46">
          <cell r="B46" t="str">
            <v>전선</v>
          </cell>
          <cell r="C46" t="str">
            <v>IV 8㎟</v>
          </cell>
          <cell r="D46">
            <v>1.1000000000000001</v>
          </cell>
          <cell r="E46" t="str">
            <v>m</v>
          </cell>
          <cell r="F46">
            <v>50</v>
          </cell>
          <cell r="G46">
            <v>986</v>
          </cell>
          <cell r="I46">
            <v>958</v>
          </cell>
          <cell r="K46">
            <v>0</v>
          </cell>
          <cell r="M46">
            <v>28</v>
          </cell>
          <cell r="N46" t="str">
            <v>잡재료비</v>
          </cell>
          <cell r="O46" t="str">
            <v>배선의 5%</v>
          </cell>
          <cell r="P46">
            <v>1</v>
          </cell>
          <cell r="Q46" t="str">
            <v>식</v>
          </cell>
          <cell r="W46">
            <v>0</v>
          </cell>
          <cell r="AM46">
            <v>1</v>
          </cell>
          <cell r="AN46">
            <v>1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  <cell r="BC46">
            <v>1</v>
          </cell>
        </row>
        <row r="47">
          <cell r="B47" t="str">
            <v>전선</v>
          </cell>
          <cell r="C47" t="str">
            <v>IV 14㎟</v>
          </cell>
          <cell r="D47">
            <v>1.1000000000000001</v>
          </cell>
          <cell r="E47" t="str">
            <v>m</v>
          </cell>
          <cell r="F47">
            <v>50</v>
          </cell>
          <cell r="G47">
            <v>986</v>
          </cell>
          <cell r="I47">
            <v>958</v>
          </cell>
          <cell r="K47">
            <v>0</v>
          </cell>
          <cell r="M47">
            <v>28</v>
          </cell>
          <cell r="N47" t="str">
            <v>잡재료비</v>
          </cell>
          <cell r="O47" t="str">
            <v>배선의 5%</v>
          </cell>
          <cell r="P47">
            <v>1</v>
          </cell>
          <cell r="Q47" t="str">
            <v>식</v>
          </cell>
          <cell r="W47">
            <v>0</v>
          </cell>
          <cell r="AM47">
            <v>1</v>
          </cell>
          <cell r="AN47">
            <v>1</v>
          </cell>
          <cell r="AO47">
            <v>1</v>
          </cell>
          <cell r="AP47" t="str">
            <v>내선전공</v>
          </cell>
          <cell r="AQ47">
            <v>0.02</v>
          </cell>
          <cell r="BB47" t="str">
            <v>전 7-8</v>
          </cell>
          <cell r="BC47">
            <v>1</v>
          </cell>
        </row>
        <row r="48">
          <cell r="B48" t="str">
            <v>전선</v>
          </cell>
          <cell r="C48" t="str">
            <v>IV 22㎟</v>
          </cell>
          <cell r="D48">
            <v>1.1000000000000001</v>
          </cell>
          <cell r="E48" t="str">
            <v>m</v>
          </cell>
          <cell r="F48">
            <v>50</v>
          </cell>
          <cell r="G48">
            <v>1529</v>
          </cell>
          <cell r="I48">
            <v>1485</v>
          </cell>
          <cell r="K48">
            <v>0</v>
          </cell>
          <cell r="M48">
            <v>44</v>
          </cell>
          <cell r="N48" t="str">
            <v>잡재료비</v>
          </cell>
          <cell r="O48" t="str">
            <v>배선의 5%</v>
          </cell>
          <cell r="P48">
            <v>1</v>
          </cell>
          <cell r="Q48" t="str">
            <v>식</v>
          </cell>
          <cell r="W48">
            <v>0</v>
          </cell>
          <cell r="AM48">
            <v>1</v>
          </cell>
          <cell r="AN48">
            <v>1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  <cell r="BC48">
            <v>1</v>
          </cell>
        </row>
        <row r="49">
          <cell r="B49" t="str">
            <v>전선</v>
          </cell>
          <cell r="C49" t="str">
            <v>IV 38㎟</v>
          </cell>
          <cell r="D49">
            <v>1.1000000000000001</v>
          </cell>
          <cell r="E49" t="str">
            <v>m</v>
          </cell>
          <cell r="F49">
            <v>50</v>
          </cell>
          <cell r="G49">
            <v>1529</v>
          </cell>
          <cell r="I49">
            <v>1485</v>
          </cell>
          <cell r="K49">
            <v>0</v>
          </cell>
          <cell r="M49">
            <v>44</v>
          </cell>
          <cell r="N49" t="str">
            <v>잡재료비</v>
          </cell>
          <cell r="O49" t="str">
            <v>배선의 5%</v>
          </cell>
          <cell r="P49">
            <v>1</v>
          </cell>
          <cell r="Q49" t="str">
            <v>식</v>
          </cell>
          <cell r="W49">
            <v>0</v>
          </cell>
          <cell r="AM49">
            <v>1</v>
          </cell>
          <cell r="AN49">
            <v>1</v>
          </cell>
          <cell r="AO49">
            <v>1</v>
          </cell>
          <cell r="AP49" t="str">
            <v>내선전공</v>
          </cell>
          <cell r="AQ49">
            <v>3.1E-2</v>
          </cell>
          <cell r="BB49" t="str">
            <v>전 7-8</v>
          </cell>
          <cell r="BC49">
            <v>1</v>
          </cell>
        </row>
        <row r="50">
          <cell r="B50" t="str">
            <v>전선</v>
          </cell>
          <cell r="C50" t="str">
            <v>HIV 1.2㎜</v>
          </cell>
          <cell r="D50">
            <v>1.1000000000000001</v>
          </cell>
          <cell r="E50" t="str">
            <v>m</v>
          </cell>
          <cell r="F50">
            <v>50</v>
          </cell>
          <cell r="G50">
            <v>554</v>
          </cell>
          <cell r="I50">
            <v>479</v>
          </cell>
          <cell r="J50">
            <v>56</v>
          </cell>
          <cell r="K50">
            <v>61</v>
          </cell>
          <cell r="M50">
            <v>14</v>
          </cell>
          <cell r="N50" t="str">
            <v>잡재료비</v>
          </cell>
          <cell r="O50" t="str">
            <v>배선의 5%</v>
          </cell>
          <cell r="P50">
            <v>1</v>
          </cell>
          <cell r="Q50" t="str">
            <v>식</v>
          </cell>
          <cell r="W50">
            <v>3</v>
          </cell>
          <cell r="AM50">
            <v>1</v>
          </cell>
          <cell r="AN50">
            <v>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  <cell r="BC50">
            <v>1</v>
          </cell>
        </row>
        <row r="51">
          <cell r="A51">
            <v>13</v>
          </cell>
          <cell r="B51" t="str">
            <v>전선</v>
          </cell>
          <cell r="C51" t="str">
            <v>HIV 1.6㎜</v>
          </cell>
          <cell r="D51">
            <v>1.1000000000000001</v>
          </cell>
          <cell r="E51" t="str">
            <v>m</v>
          </cell>
          <cell r="F51">
            <v>50</v>
          </cell>
          <cell r="G51">
            <v>582</v>
          </cell>
          <cell r="I51">
            <v>479</v>
          </cell>
          <cell r="J51">
            <v>81</v>
          </cell>
          <cell r="K51">
            <v>89</v>
          </cell>
          <cell r="M51">
            <v>14</v>
          </cell>
          <cell r="N51" t="str">
            <v>잡재료비</v>
          </cell>
          <cell r="O51" t="str">
            <v>배선의 5%</v>
          </cell>
          <cell r="P51">
            <v>1</v>
          </cell>
          <cell r="Q51" t="str">
            <v>식</v>
          </cell>
          <cell r="W51">
            <v>4</v>
          </cell>
          <cell r="AM51">
            <v>1</v>
          </cell>
          <cell r="AN51">
            <v>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  <cell r="BC51">
            <v>1</v>
          </cell>
        </row>
        <row r="52">
          <cell r="A52">
            <v>14</v>
          </cell>
          <cell r="B52" t="str">
            <v>전선</v>
          </cell>
          <cell r="C52" t="str">
            <v>HIV 2㎜</v>
          </cell>
          <cell r="D52">
            <v>1.1000000000000001</v>
          </cell>
          <cell r="E52" t="str">
            <v>m</v>
          </cell>
          <cell r="F52">
            <v>50</v>
          </cell>
          <cell r="G52">
            <v>625</v>
          </cell>
          <cell r="I52">
            <v>479</v>
          </cell>
          <cell r="J52">
            <v>120</v>
          </cell>
          <cell r="K52">
            <v>132</v>
          </cell>
          <cell r="M52">
            <v>14</v>
          </cell>
          <cell r="N52" t="str">
            <v>잡재료비</v>
          </cell>
          <cell r="O52" t="str">
            <v>배선의 5%</v>
          </cell>
          <cell r="P52">
            <v>1</v>
          </cell>
          <cell r="Q52" t="str">
            <v>식</v>
          </cell>
          <cell r="W52">
            <v>6</v>
          </cell>
          <cell r="AM52">
            <v>1</v>
          </cell>
          <cell r="AN52">
            <v>1</v>
          </cell>
          <cell r="AO52">
            <v>1</v>
          </cell>
          <cell r="AP52" t="str">
            <v>내선전공</v>
          </cell>
          <cell r="AQ52">
            <v>0.01</v>
          </cell>
          <cell r="BB52" t="str">
            <v>전 7-8</v>
          </cell>
          <cell r="BC52">
            <v>1</v>
          </cell>
        </row>
        <row r="53">
          <cell r="B53" t="str">
            <v>케이블</v>
          </cell>
          <cell r="C53" t="str">
            <v>FR-3 2C/2㎟</v>
          </cell>
          <cell r="D53">
            <v>1.05</v>
          </cell>
          <cell r="E53" t="str">
            <v>m</v>
          </cell>
          <cell r="F53">
            <v>50</v>
          </cell>
          <cell r="G53">
            <v>2083</v>
          </cell>
          <cell r="I53">
            <v>828</v>
          </cell>
          <cell r="J53">
            <v>1173</v>
          </cell>
          <cell r="K53">
            <v>1231</v>
          </cell>
          <cell r="M53">
            <v>24</v>
          </cell>
          <cell r="N53" t="str">
            <v>잡재료비</v>
          </cell>
          <cell r="O53" t="str">
            <v>배선의 5%</v>
          </cell>
          <cell r="P53">
            <v>1</v>
          </cell>
          <cell r="Q53" t="str">
            <v>식</v>
          </cell>
          <cell r="W53">
            <v>61</v>
          </cell>
          <cell r="AM53">
            <v>1</v>
          </cell>
          <cell r="AN53">
            <v>1</v>
          </cell>
          <cell r="AO53">
            <v>1</v>
          </cell>
          <cell r="AP53" t="str">
            <v>저압케이블공</v>
          </cell>
          <cell r="AQ53">
            <v>1.4E-2</v>
          </cell>
          <cell r="BB53" t="str">
            <v>전 7-10</v>
          </cell>
          <cell r="BC53">
            <v>1</v>
          </cell>
        </row>
        <row r="54">
          <cell r="B54" t="str">
            <v>케이블</v>
          </cell>
          <cell r="C54" t="str">
            <v>FR-3 3C/2㎟</v>
          </cell>
          <cell r="D54">
            <v>1.05</v>
          </cell>
          <cell r="E54" t="str">
            <v>m</v>
          </cell>
          <cell r="F54">
            <v>50</v>
          </cell>
          <cell r="G54">
            <v>2640</v>
          </cell>
          <cell r="I54">
            <v>1123</v>
          </cell>
          <cell r="J54">
            <v>1414</v>
          </cell>
          <cell r="K54">
            <v>1484</v>
          </cell>
          <cell r="M54">
            <v>33</v>
          </cell>
          <cell r="N54" t="str">
            <v>잡재료비</v>
          </cell>
          <cell r="O54" t="str">
            <v>배선의 5%</v>
          </cell>
          <cell r="P54">
            <v>1</v>
          </cell>
          <cell r="Q54" t="str">
            <v>식</v>
          </cell>
          <cell r="W54">
            <v>74</v>
          </cell>
          <cell r="AM54">
            <v>1</v>
          </cell>
          <cell r="AN54">
            <v>1</v>
          </cell>
          <cell r="AO54">
            <v>1</v>
          </cell>
          <cell r="AP54" t="str">
            <v>저압케이블공</v>
          </cell>
          <cell r="AQ54">
            <v>1.9E-2</v>
          </cell>
          <cell r="BB54" t="str">
            <v>전 7-10</v>
          </cell>
          <cell r="BC54">
            <v>1</v>
          </cell>
        </row>
        <row r="55">
          <cell r="A55">
            <v>15</v>
          </cell>
          <cell r="B55" t="str">
            <v>케이블</v>
          </cell>
          <cell r="C55" t="str">
            <v>FR-3 4C/2㎟</v>
          </cell>
          <cell r="D55">
            <v>1.05</v>
          </cell>
          <cell r="E55" t="str">
            <v>m</v>
          </cell>
          <cell r="F55">
            <v>50</v>
          </cell>
          <cell r="G55">
            <v>2909</v>
          </cell>
          <cell r="I55">
            <v>1537</v>
          </cell>
          <cell r="J55">
            <v>1263</v>
          </cell>
          <cell r="K55">
            <v>1326</v>
          </cell>
          <cell r="M55">
            <v>46</v>
          </cell>
          <cell r="N55" t="str">
            <v>잡재료비</v>
          </cell>
          <cell r="O55" t="str">
            <v>배선의 5%</v>
          </cell>
          <cell r="P55">
            <v>1</v>
          </cell>
          <cell r="Q55" t="str">
            <v>식</v>
          </cell>
          <cell r="W55">
            <v>66</v>
          </cell>
          <cell r="AM55">
            <v>1</v>
          </cell>
          <cell r="AN55">
            <v>1</v>
          </cell>
          <cell r="AO55">
            <v>1</v>
          </cell>
          <cell r="AP55" t="str">
            <v>저압케이블공</v>
          </cell>
          <cell r="AQ55">
            <v>2.5999999999999999E-2</v>
          </cell>
          <cell r="BB55" t="str">
            <v>전 7-10</v>
          </cell>
          <cell r="BC55">
            <v>1</v>
          </cell>
        </row>
        <row r="56">
          <cell r="A56">
            <v>16</v>
          </cell>
          <cell r="B56" t="str">
            <v>케이블</v>
          </cell>
          <cell r="C56" t="str">
            <v>FR-3 5C/2㎟</v>
          </cell>
          <cell r="D56">
            <v>1.05</v>
          </cell>
          <cell r="E56" t="str">
            <v>m</v>
          </cell>
          <cell r="F56">
            <v>50</v>
          </cell>
          <cell r="G56">
            <v>3730</v>
          </cell>
          <cell r="I56">
            <v>1892</v>
          </cell>
          <cell r="J56">
            <v>1698</v>
          </cell>
          <cell r="K56">
            <v>1782</v>
          </cell>
          <cell r="M56">
            <v>56</v>
          </cell>
          <cell r="N56" t="str">
            <v>잡재료비</v>
          </cell>
          <cell r="O56" t="str">
            <v>배선의 5%</v>
          </cell>
          <cell r="P56">
            <v>1</v>
          </cell>
          <cell r="Q56" t="str">
            <v>식</v>
          </cell>
          <cell r="W56">
            <v>89</v>
          </cell>
          <cell r="AM56">
            <v>1</v>
          </cell>
          <cell r="AN56">
            <v>1</v>
          </cell>
          <cell r="AO56">
            <v>1</v>
          </cell>
          <cell r="AP56" t="str">
            <v>저압케이블공</v>
          </cell>
          <cell r="AQ56">
            <v>3.2000000000000001E-2</v>
          </cell>
          <cell r="BB56" t="str">
            <v>전 7-10</v>
          </cell>
          <cell r="BC56">
            <v>1</v>
          </cell>
        </row>
        <row r="57">
          <cell r="A57">
            <v>17</v>
          </cell>
          <cell r="B57" t="str">
            <v>케이블</v>
          </cell>
          <cell r="C57" t="str">
            <v>FR-3 6C/2㎟</v>
          </cell>
          <cell r="D57">
            <v>1.05</v>
          </cell>
          <cell r="E57" t="str">
            <v>m</v>
          </cell>
          <cell r="F57">
            <v>50</v>
          </cell>
          <cell r="G57">
            <v>4121</v>
          </cell>
          <cell r="I57">
            <v>2070</v>
          </cell>
          <cell r="J57">
            <v>1895</v>
          </cell>
          <cell r="K57">
            <v>1989</v>
          </cell>
          <cell r="M57">
            <v>62</v>
          </cell>
          <cell r="N57" t="str">
            <v>잡재료비</v>
          </cell>
          <cell r="O57" t="str">
            <v>배선의 5%</v>
          </cell>
          <cell r="P57">
            <v>1</v>
          </cell>
          <cell r="Q57" t="str">
            <v>식</v>
          </cell>
          <cell r="W57">
            <v>99</v>
          </cell>
          <cell r="AM57">
            <v>1</v>
          </cell>
          <cell r="AN57">
            <v>1</v>
          </cell>
          <cell r="AO57">
            <v>1</v>
          </cell>
          <cell r="AP57" t="str">
            <v>저압케이블공</v>
          </cell>
          <cell r="AQ57">
            <v>3.5000000000000003E-2</v>
          </cell>
          <cell r="BB57" t="str">
            <v>전 7-10</v>
          </cell>
          <cell r="BC57">
            <v>1</v>
          </cell>
        </row>
        <row r="58">
          <cell r="A58">
            <v>18</v>
          </cell>
          <cell r="B58" t="str">
            <v>케이블</v>
          </cell>
          <cell r="C58" t="str">
            <v>FR-3 7C/2㎟</v>
          </cell>
          <cell r="D58">
            <v>1.05</v>
          </cell>
          <cell r="E58" t="str">
            <v>m</v>
          </cell>
          <cell r="F58">
            <v>50</v>
          </cell>
          <cell r="G58">
            <v>4532</v>
          </cell>
          <cell r="I58">
            <v>2306</v>
          </cell>
          <cell r="J58">
            <v>2055</v>
          </cell>
          <cell r="K58">
            <v>2157</v>
          </cell>
          <cell r="M58">
            <v>69</v>
          </cell>
          <cell r="N58" t="str">
            <v>잡재료비</v>
          </cell>
          <cell r="O58" t="str">
            <v>배선의 5%</v>
          </cell>
          <cell r="P58">
            <v>1</v>
          </cell>
          <cell r="Q58" t="str">
            <v>식</v>
          </cell>
          <cell r="W58">
            <v>107</v>
          </cell>
          <cell r="AM58">
            <v>1</v>
          </cell>
          <cell r="AN58">
            <v>1</v>
          </cell>
          <cell r="AO58">
            <v>1</v>
          </cell>
          <cell r="AP58" t="str">
            <v>저압케이블공</v>
          </cell>
          <cell r="AQ58">
            <v>3.9E-2</v>
          </cell>
          <cell r="BB58" t="str">
            <v>전 7-10</v>
          </cell>
          <cell r="BC58">
            <v>1</v>
          </cell>
        </row>
        <row r="59">
          <cell r="A59">
            <v>19</v>
          </cell>
          <cell r="B59" t="str">
            <v>케이블</v>
          </cell>
          <cell r="C59" t="str">
            <v>FR-3 8C/2㎟</v>
          </cell>
          <cell r="D59">
            <v>1.05</v>
          </cell>
          <cell r="E59" t="str">
            <v>m</v>
          </cell>
          <cell r="F59">
            <v>50</v>
          </cell>
          <cell r="G59">
            <v>4971</v>
          </cell>
          <cell r="I59">
            <v>2484</v>
          </cell>
          <cell r="J59">
            <v>2299</v>
          </cell>
          <cell r="K59">
            <v>2413</v>
          </cell>
          <cell r="M59">
            <v>74</v>
          </cell>
          <cell r="N59" t="str">
            <v>잡재료비</v>
          </cell>
          <cell r="O59" t="str">
            <v>배선의 5%</v>
          </cell>
          <cell r="P59">
            <v>1</v>
          </cell>
          <cell r="Q59" t="str">
            <v>식</v>
          </cell>
          <cell r="W59">
            <v>120</v>
          </cell>
          <cell r="AM59">
            <v>1</v>
          </cell>
          <cell r="AN59">
            <v>1</v>
          </cell>
          <cell r="AO59">
            <v>1</v>
          </cell>
          <cell r="AP59" t="str">
            <v>저압케이블공</v>
          </cell>
          <cell r="AQ59">
            <v>4.2000000000000003E-2</v>
          </cell>
          <cell r="BB59" t="str">
            <v>전 7-10</v>
          </cell>
          <cell r="BC59">
            <v>1</v>
          </cell>
        </row>
        <row r="60">
          <cell r="A60">
            <v>20</v>
          </cell>
          <cell r="B60" t="str">
            <v>케이블</v>
          </cell>
          <cell r="C60" t="str">
            <v>FR-3 10C/2㎟</v>
          </cell>
          <cell r="D60">
            <v>1.05</v>
          </cell>
          <cell r="E60" t="str">
            <v>m</v>
          </cell>
          <cell r="F60">
            <v>50</v>
          </cell>
          <cell r="G60">
            <v>5809</v>
          </cell>
          <cell r="I60">
            <v>2839</v>
          </cell>
          <cell r="J60">
            <v>2748</v>
          </cell>
          <cell r="K60">
            <v>2885</v>
          </cell>
          <cell r="M60">
            <v>85</v>
          </cell>
          <cell r="N60" t="str">
            <v>잡재료비</v>
          </cell>
          <cell r="O60" t="str">
            <v>배선의 5%</v>
          </cell>
          <cell r="P60">
            <v>1</v>
          </cell>
          <cell r="Q60" t="str">
            <v>식</v>
          </cell>
          <cell r="W60">
            <v>144</v>
          </cell>
          <cell r="AM60">
            <v>1</v>
          </cell>
          <cell r="AN60">
            <v>1</v>
          </cell>
          <cell r="AO60">
            <v>1</v>
          </cell>
          <cell r="AP60" t="str">
            <v>저압케이블공</v>
          </cell>
          <cell r="AQ60">
            <v>4.8000000000000001E-2</v>
          </cell>
          <cell r="BB60" t="str">
            <v>전 7-10</v>
          </cell>
          <cell r="BC60">
            <v>1</v>
          </cell>
        </row>
        <row r="61">
          <cell r="B61" t="str">
            <v>케이블</v>
          </cell>
          <cell r="C61" t="str">
            <v>FR-3 12C/2㎟</v>
          </cell>
          <cell r="D61">
            <v>1.05</v>
          </cell>
          <cell r="E61" t="str">
            <v>m</v>
          </cell>
          <cell r="F61">
            <v>50</v>
          </cell>
          <cell r="G61">
            <v>3288</v>
          </cell>
          <cell r="I61">
            <v>3193</v>
          </cell>
          <cell r="K61">
            <v>0</v>
          </cell>
          <cell r="M61">
            <v>95</v>
          </cell>
          <cell r="N61" t="str">
            <v>잡재료비</v>
          </cell>
          <cell r="O61" t="str">
            <v>배선의 5%</v>
          </cell>
          <cell r="P61">
            <v>1</v>
          </cell>
          <cell r="Q61" t="str">
            <v>식</v>
          </cell>
          <cell r="W61">
            <v>0</v>
          </cell>
          <cell r="AM61">
            <v>1</v>
          </cell>
          <cell r="AN61">
            <v>1</v>
          </cell>
          <cell r="AO61">
            <v>1</v>
          </cell>
          <cell r="AP61" t="str">
            <v>저압케이블공</v>
          </cell>
          <cell r="AQ61">
            <v>5.3999999999999999E-2</v>
          </cell>
          <cell r="BB61" t="str">
            <v>전 7-10</v>
          </cell>
          <cell r="BC61">
            <v>1</v>
          </cell>
        </row>
        <row r="62">
          <cell r="B62" t="str">
            <v>케이블</v>
          </cell>
          <cell r="C62" t="str">
            <v>FR-3 19C/2㎟</v>
          </cell>
          <cell r="D62">
            <v>1.05</v>
          </cell>
          <cell r="E62" t="str">
            <v>m</v>
          </cell>
          <cell r="F62">
            <v>50</v>
          </cell>
          <cell r="G62">
            <v>4385</v>
          </cell>
          <cell r="I62">
            <v>4258</v>
          </cell>
          <cell r="K62">
            <v>0</v>
          </cell>
          <cell r="M62">
            <v>127</v>
          </cell>
          <cell r="N62" t="str">
            <v>잡재료비</v>
          </cell>
          <cell r="O62" t="str">
            <v>배선의 5%</v>
          </cell>
          <cell r="P62">
            <v>1</v>
          </cell>
          <cell r="Q62" t="str">
            <v>식</v>
          </cell>
          <cell r="W62">
            <v>0</v>
          </cell>
          <cell r="AM62">
            <v>1</v>
          </cell>
          <cell r="AN62">
            <v>1</v>
          </cell>
          <cell r="AO62">
            <v>1</v>
          </cell>
          <cell r="AP62" t="str">
            <v>저압케이블공</v>
          </cell>
          <cell r="AQ62">
            <v>7.1999999999999995E-2</v>
          </cell>
          <cell r="BB62" t="str">
            <v>전 7-10</v>
          </cell>
          <cell r="BC62">
            <v>1</v>
          </cell>
        </row>
        <row r="63">
          <cell r="B63" t="str">
            <v>케이블</v>
          </cell>
          <cell r="C63" t="str">
            <v>FR-8 1C/60㎟</v>
          </cell>
          <cell r="D63">
            <v>1.05</v>
          </cell>
          <cell r="E63" t="str">
            <v>m</v>
          </cell>
          <cell r="F63">
            <v>50</v>
          </cell>
          <cell r="G63">
            <v>2984</v>
          </cell>
          <cell r="I63">
            <v>2898</v>
          </cell>
          <cell r="K63">
            <v>0</v>
          </cell>
          <cell r="M63">
            <v>86</v>
          </cell>
          <cell r="N63" t="str">
            <v>잡재료비</v>
          </cell>
          <cell r="O63" t="str">
            <v>배선의 5%</v>
          </cell>
          <cell r="P63">
            <v>1</v>
          </cell>
          <cell r="Q63" t="str">
            <v>식</v>
          </cell>
          <cell r="W63">
            <v>0</v>
          </cell>
          <cell r="AM63">
            <v>1</v>
          </cell>
          <cell r="AN63">
            <v>1</v>
          </cell>
          <cell r="AO63">
            <v>1</v>
          </cell>
          <cell r="AP63" t="str">
            <v>저압케이블공</v>
          </cell>
          <cell r="AQ63">
            <v>4.9000000000000002E-2</v>
          </cell>
          <cell r="BB63" t="str">
            <v>전 7-9</v>
          </cell>
          <cell r="BC63">
            <v>1</v>
          </cell>
        </row>
        <row r="64">
          <cell r="B64" t="str">
            <v>케이블</v>
          </cell>
          <cell r="C64" t="str">
            <v>FR-8 1C/100㎟</v>
          </cell>
          <cell r="D64">
            <v>1.05</v>
          </cell>
          <cell r="E64" t="str">
            <v>m</v>
          </cell>
          <cell r="F64">
            <v>50</v>
          </cell>
          <cell r="G64">
            <v>7127</v>
          </cell>
          <cell r="I64">
            <v>6920</v>
          </cell>
          <cell r="K64">
            <v>0</v>
          </cell>
          <cell r="M64">
            <v>207</v>
          </cell>
          <cell r="N64" t="str">
            <v>잡재료비</v>
          </cell>
          <cell r="O64" t="str">
            <v>배선의 5%</v>
          </cell>
          <cell r="P64">
            <v>1</v>
          </cell>
          <cell r="Q64" t="str">
            <v>식</v>
          </cell>
          <cell r="W64">
            <v>0</v>
          </cell>
          <cell r="AM64">
            <v>1</v>
          </cell>
          <cell r="AN64">
            <v>1</v>
          </cell>
          <cell r="AO64">
            <v>1</v>
          </cell>
          <cell r="AP64" t="str">
            <v>저압케이블공</v>
          </cell>
          <cell r="AQ64">
            <v>0.11700000000000001</v>
          </cell>
          <cell r="BB64" t="str">
            <v>전 7-9</v>
          </cell>
          <cell r="BC64">
            <v>1</v>
          </cell>
        </row>
        <row r="65">
          <cell r="A65">
            <v>21</v>
          </cell>
          <cell r="B65" t="str">
            <v>케이블</v>
          </cell>
          <cell r="C65" t="str">
            <v>FR-8 1C/200㎟</v>
          </cell>
          <cell r="D65">
            <v>1.05</v>
          </cell>
          <cell r="E65" t="str">
            <v>m</v>
          </cell>
          <cell r="F65">
            <v>50</v>
          </cell>
          <cell r="G65">
            <v>18752</v>
          </cell>
          <cell r="I65">
            <v>6920</v>
          </cell>
          <cell r="J65">
            <v>11072</v>
          </cell>
          <cell r="K65">
            <v>11625</v>
          </cell>
          <cell r="M65">
            <v>207</v>
          </cell>
          <cell r="N65" t="str">
            <v>잡재료비</v>
          </cell>
          <cell r="O65" t="str">
            <v>배선의 5%</v>
          </cell>
          <cell r="P65">
            <v>1</v>
          </cell>
          <cell r="Q65" t="str">
            <v>식</v>
          </cell>
          <cell r="W65">
            <v>581</v>
          </cell>
          <cell r="AM65">
            <v>1</v>
          </cell>
          <cell r="AN65">
            <v>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  <cell r="BC65">
            <v>1</v>
          </cell>
        </row>
        <row r="66">
          <cell r="A66">
            <v>22</v>
          </cell>
          <cell r="B66" t="str">
            <v>케이블</v>
          </cell>
          <cell r="C66" t="str">
            <v>FR-8 2C/38㎟</v>
          </cell>
          <cell r="D66">
            <v>1.05</v>
          </cell>
          <cell r="E66" t="str">
            <v>m</v>
          </cell>
          <cell r="F66">
            <v>50</v>
          </cell>
          <cell r="G66">
            <v>9491</v>
          </cell>
          <cell r="I66">
            <v>2980</v>
          </cell>
          <cell r="J66">
            <v>6117</v>
          </cell>
          <cell r="K66">
            <v>6422</v>
          </cell>
          <cell r="M66">
            <v>89</v>
          </cell>
          <cell r="N66" t="str">
            <v>잡재료비</v>
          </cell>
          <cell r="O66" t="str">
            <v>배선의 5%</v>
          </cell>
          <cell r="P66">
            <v>1</v>
          </cell>
          <cell r="Q66" t="str">
            <v>식</v>
          </cell>
          <cell r="W66">
            <v>321</v>
          </cell>
          <cell r="AM66">
            <v>1</v>
          </cell>
          <cell r="AN66">
            <v>1.4</v>
          </cell>
          <cell r="AO66">
            <v>1.4</v>
          </cell>
          <cell r="AP66" t="str">
            <v>저압케이블공</v>
          </cell>
          <cell r="AQ66">
            <v>3.5999999999999997E-2</v>
          </cell>
          <cell r="BB66" t="str">
            <v>전 7-9</v>
          </cell>
          <cell r="BC66">
            <v>1</v>
          </cell>
        </row>
        <row r="67">
          <cell r="A67">
            <v>23</v>
          </cell>
          <cell r="B67" t="str">
            <v>케이블</v>
          </cell>
          <cell r="C67" t="str">
            <v>FR-8 3C/3.5㎟</v>
          </cell>
          <cell r="D67">
            <v>1.05</v>
          </cell>
          <cell r="E67" t="str">
            <v>m</v>
          </cell>
          <cell r="F67">
            <v>50</v>
          </cell>
          <cell r="G67">
            <v>3519</v>
          </cell>
          <cell r="I67">
            <v>1301</v>
          </cell>
          <cell r="J67">
            <v>2076</v>
          </cell>
          <cell r="K67">
            <v>2179</v>
          </cell>
          <cell r="M67">
            <v>39</v>
          </cell>
          <cell r="N67" t="str">
            <v>잡재료비</v>
          </cell>
          <cell r="O67" t="str">
            <v>배선의 5%</v>
          </cell>
          <cell r="P67">
            <v>1</v>
          </cell>
          <cell r="Q67" t="str">
            <v>식</v>
          </cell>
          <cell r="W67">
            <v>108</v>
          </cell>
          <cell r="AM67">
            <v>1</v>
          </cell>
          <cell r="AN67">
            <v>1</v>
          </cell>
          <cell r="AO67">
            <v>1</v>
          </cell>
          <cell r="AP67" t="str">
            <v>저압케이블공</v>
          </cell>
          <cell r="AQ67">
            <v>2.1999999999999999E-2</v>
          </cell>
          <cell r="BB67" t="str">
            <v>전 7-10</v>
          </cell>
          <cell r="BC67">
            <v>1</v>
          </cell>
        </row>
        <row r="68">
          <cell r="A68">
            <v>24</v>
          </cell>
          <cell r="B68" t="str">
            <v>케이블</v>
          </cell>
          <cell r="C68" t="str">
            <v>FR-8 3C/5.5㎟</v>
          </cell>
          <cell r="D68">
            <v>1.05</v>
          </cell>
          <cell r="E68" t="str">
            <v>m</v>
          </cell>
          <cell r="F68">
            <v>50</v>
          </cell>
          <cell r="G68">
            <v>4157</v>
          </cell>
          <cell r="I68">
            <v>1537</v>
          </cell>
          <cell r="J68">
            <v>2452</v>
          </cell>
          <cell r="K68">
            <v>2574</v>
          </cell>
          <cell r="M68">
            <v>46</v>
          </cell>
          <cell r="N68" t="str">
            <v>잡재료비</v>
          </cell>
          <cell r="O68" t="str">
            <v>배선의 5%</v>
          </cell>
          <cell r="P68">
            <v>1</v>
          </cell>
          <cell r="Q68" t="str">
            <v>식</v>
          </cell>
          <cell r="W68">
            <v>128</v>
          </cell>
          <cell r="AM68">
            <v>1</v>
          </cell>
          <cell r="AN68">
            <v>1</v>
          </cell>
          <cell r="AO68">
            <v>1</v>
          </cell>
          <cell r="AP68" t="str">
            <v>저압케이블공</v>
          </cell>
          <cell r="AQ68">
            <v>2.5999999999999999E-2</v>
          </cell>
          <cell r="BB68" t="str">
            <v>전 7-10</v>
          </cell>
          <cell r="BC68">
            <v>1</v>
          </cell>
        </row>
        <row r="69">
          <cell r="A69">
            <v>25</v>
          </cell>
          <cell r="B69" t="str">
            <v>케이블</v>
          </cell>
          <cell r="C69" t="str">
            <v>FR-8 4C/8㎟</v>
          </cell>
          <cell r="D69">
            <v>1.05</v>
          </cell>
          <cell r="E69" t="str">
            <v>m</v>
          </cell>
          <cell r="F69">
            <v>50</v>
          </cell>
          <cell r="G69">
            <v>6523</v>
          </cell>
          <cell r="I69">
            <v>2306</v>
          </cell>
          <cell r="J69">
            <v>3951</v>
          </cell>
          <cell r="K69">
            <v>4148</v>
          </cell>
          <cell r="M69">
            <v>69</v>
          </cell>
          <cell r="N69" t="str">
            <v>잡재료비</v>
          </cell>
          <cell r="O69" t="str">
            <v>배선의 5%</v>
          </cell>
          <cell r="P69">
            <v>1</v>
          </cell>
          <cell r="Q69" t="str">
            <v>식</v>
          </cell>
          <cell r="W69">
            <v>207</v>
          </cell>
          <cell r="AM69">
            <v>1</v>
          </cell>
          <cell r="AN69">
            <v>1</v>
          </cell>
          <cell r="AO69">
            <v>1</v>
          </cell>
          <cell r="AP69" t="str">
            <v>저압케이블공</v>
          </cell>
          <cell r="AQ69">
            <v>3.9E-2</v>
          </cell>
          <cell r="BB69" t="str">
            <v>전 7-10</v>
          </cell>
          <cell r="BC69">
            <v>1</v>
          </cell>
        </row>
        <row r="70">
          <cell r="A70">
            <v>26</v>
          </cell>
          <cell r="B70" t="str">
            <v>케이블</v>
          </cell>
          <cell r="C70" t="str">
            <v>FR-8 4C/14㎟</v>
          </cell>
          <cell r="D70">
            <v>1.05</v>
          </cell>
          <cell r="E70" t="str">
            <v>m</v>
          </cell>
          <cell r="F70">
            <v>50</v>
          </cell>
          <cell r="G70">
            <v>8867</v>
          </cell>
          <cell r="I70">
            <v>3075</v>
          </cell>
          <cell r="J70">
            <v>5429</v>
          </cell>
          <cell r="K70">
            <v>5700</v>
          </cell>
          <cell r="M70">
            <v>92</v>
          </cell>
          <cell r="N70" t="str">
            <v>잡재료비</v>
          </cell>
          <cell r="O70" t="str">
            <v>배선의 5%</v>
          </cell>
          <cell r="P70">
            <v>1</v>
          </cell>
          <cell r="Q70" t="str">
            <v>식</v>
          </cell>
          <cell r="W70">
            <v>285</v>
          </cell>
          <cell r="AM70">
            <v>1</v>
          </cell>
          <cell r="AN70">
            <v>2.6</v>
          </cell>
          <cell r="AO70">
            <v>2.6</v>
          </cell>
          <cell r="AP70" t="str">
            <v>저압케이블공</v>
          </cell>
          <cell r="AQ70">
            <v>0.02</v>
          </cell>
          <cell r="BB70" t="str">
            <v>전 7-9</v>
          </cell>
          <cell r="BC70">
            <v>1</v>
          </cell>
        </row>
        <row r="71">
          <cell r="B71" t="str">
            <v>케이블</v>
          </cell>
          <cell r="C71" t="str">
            <v>FR-8 4C/22㎟</v>
          </cell>
          <cell r="D71">
            <v>1.05</v>
          </cell>
          <cell r="E71" t="str">
            <v>m</v>
          </cell>
          <cell r="F71">
            <v>50</v>
          </cell>
          <cell r="G71">
            <v>4117</v>
          </cell>
          <cell r="I71">
            <v>3998</v>
          </cell>
          <cell r="K71">
            <v>0</v>
          </cell>
          <cell r="M71">
            <v>119</v>
          </cell>
          <cell r="N71" t="str">
            <v>잡재료비</v>
          </cell>
          <cell r="O71" t="str">
            <v>배선의 5%</v>
          </cell>
          <cell r="P71">
            <v>1</v>
          </cell>
          <cell r="Q71" t="str">
            <v>식</v>
          </cell>
          <cell r="W71">
            <v>0</v>
          </cell>
          <cell r="AM71">
            <v>1</v>
          </cell>
          <cell r="AN71">
            <v>2.6</v>
          </cell>
          <cell r="AO71">
            <v>2.6</v>
          </cell>
          <cell r="AP71" t="str">
            <v>저압케이블공</v>
          </cell>
          <cell r="AQ71">
            <v>2.5999999999999999E-2</v>
          </cell>
          <cell r="BB71" t="str">
            <v>전 7-9</v>
          </cell>
          <cell r="BC71">
            <v>1</v>
          </cell>
        </row>
        <row r="72">
          <cell r="B72" t="str">
            <v>케이블</v>
          </cell>
          <cell r="C72" t="str">
            <v>600V CV 1C/3.5㎟</v>
          </cell>
          <cell r="D72">
            <v>1.05</v>
          </cell>
          <cell r="E72" t="str">
            <v>m</v>
          </cell>
          <cell r="F72">
            <v>50</v>
          </cell>
          <cell r="G72">
            <v>669</v>
          </cell>
          <cell r="I72">
            <v>650</v>
          </cell>
          <cell r="K72">
            <v>0</v>
          </cell>
          <cell r="M72">
            <v>19</v>
          </cell>
          <cell r="N72" t="str">
            <v>잡재료비</v>
          </cell>
          <cell r="O72" t="str">
            <v>배선의 5%</v>
          </cell>
          <cell r="P72">
            <v>1</v>
          </cell>
          <cell r="Q72" t="str">
            <v>식</v>
          </cell>
          <cell r="W72">
            <v>0</v>
          </cell>
          <cell r="AM72">
            <v>1</v>
          </cell>
          <cell r="AN72">
            <v>1</v>
          </cell>
          <cell r="AO72">
            <v>1</v>
          </cell>
          <cell r="AP72" t="str">
            <v>저압케이블공</v>
          </cell>
          <cell r="AQ72">
            <v>1.0999999999999999E-2</v>
          </cell>
          <cell r="BB72" t="str">
            <v>전 7-10</v>
          </cell>
          <cell r="BC72">
            <v>1</v>
          </cell>
        </row>
        <row r="73">
          <cell r="B73" t="str">
            <v>케이블</v>
          </cell>
          <cell r="C73" t="str">
            <v>600V CV 1C/5.5㎟</v>
          </cell>
          <cell r="D73">
            <v>1.05</v>
          </cell>
          <cell r="E73" t="str">
            <v>m</v>
          </cell>
          <cell r="F73">
            <v>50</v>
          </cell>
          <cell r="G73">
            <v>791</v>
          </cell>
          <cell r="I73">
            <v>768</v>
          </cell>
          <cell r="K73">
            <v>0</v>
          </cell>
          <cell r="M73">
            <v>23</v>
          </cell>
          <cell r="N73" t="str">
            <v>잡재료비</v>
          </cell>
          <cell r="O73" t="str">
            <v>배선의 5%</v>
          </cell>
          <cell r="P73">
            <v>1</v>
          </cell>
          <cell r="Q73" t="str">
            <v>식</v>
          </cell>
          <cell r="W73">
            <v>0</v>
          </cell>
          <cell r="AM73">
            <v>1</v>
          </cell>
          <cell r="AN73">
            <v>1</v>
          </cell>
          <cell r="AO73">
            <v>1</v>
          </cell>
          <cell r="AP73" t="str">
            <v>저압케이블공</v>
          </cell>
          <cell r="AQ73">
            <v>1.2999999999999999E-2</v>
          </cell>
          <cell r="BB73" t="str">
            <v>전 7-10</v>
          </cell>
          <cell r="BC73">
            <v>1</v>
          </cell>
        </row>
        <row r="74">
          <cell r="B74" t="str">
            <v>케이블</v>
          </cell>
          <cell r="C74" t="str">
            <v>600V CV 1C/8㎟</v>
          </cell>
          <cell r="D74">
            <v>1.05</v>
          </cell>
          <cell r="E74" t="str">
            <v>m</v>
          </cell>
          <cell r="F74">
            <v>50</v>
          </cell>
          <cell r="G74">
            <v>852</v>
          </cell>
          <cell r="I74">
            <v>828</v>
          </cell>
          <cell r="K74">
            <v>0</v>
          </cell>
          <cell r="M74">
            <v>24</v>
          </cell>
          <cell r="N74" t="str">
            <v>잡재료비</v>
          </cell>
          <cell r="O74" t="str">
            <v>배선의 5%</v>
          </cell>
          <cell r="P74">
            <v>1</v>
          </cell>
          <cell r="Q74" t="str">
            <v>식</v>
          </cell>
          <cell r="W74">
            <v>0</v>
          </cell>
          <cell r="AM74">
            <v>1</v>
          </cell>
          <cell r="AN74">
            <v>1</v>
          </cell>
          <cell r="AO74">
            <v>1</v>
          </cell>
          <cell r="AP74" t="str">
            <v>저압케이블공</v>
          </cell>
          <cell r="AQ74">
            <v>1.4E-2</v>
          </cell>
          <cell r="BB74" t="str">
            <v>전 7-10</v>
          </cell>
          <cell r="BC74">
            <v>1</v>
          </cell>
        </row>
        <row r="75">
          <cell r="B75" t="str">
            <v>케이블</v>
          </cell>
          <cell r="C75" t="str">
            <v>600V CV 1C/14㎟</v>
          </cell>
          <cell r="D75">
            <v>1.05</v>
          </cell>
          <cell r="E75" t="str">
            <v>m</v>
          </cell>
          <cell r="F75">
            <v>50</v>
          </cell>
          <cell r="G75">
            <v>1217</v>
          </cell>
          <cell r="I75">
            <v>1182</v>
          </cell>
          <cell r="K75">
            <v>0</v>
          </cell>
          <cell r="M75">
            <v>35</v>
          </cell>
          <cell r="N75" t="str">
            <v>잡재료비</v>
          </cell>
          <cell r="O75" t="str">
            <v>배선의 5%</v>
          </cell>
          <cell r="P75">
            <v>1</v>
          </cell>
          <cell r="Q75" t="str">
            <v>식</v>
          </cell>
          <cell r="W75">
            <v>0</v>
          </cell>
          <cell r="AM75">
            <v>1</v>
          </cell>
          <cell r="AN75">
            <v>1</v>
          </cell>
          <cell r="AO75">
            <v>1</v>
          </cell>
          <cell r="AP75" t="str">
            <v>저압케이블공</v>
          </cell>
          <cell r="AQ75">
            <v>0.02</v>
          </cell>
          <cell r="BB75" t="str">
            <v>전 7-9</v>
          </cell>
          <cell r="BC75">
            <v>1</v>
          </cell>
        </row>
        <row r="76">
          <cell r="B76" t="str">
            <v>케이블</v>
          </cell>
          <cell r="C76" t="str">
            <v>600V CV 1C/22㎟</v>
          </cell>
          <cell r="D76">
            <v>1.05</v>
          </cell>
          <cell r="E76" t="str">
            <v>m</v>
          </cell>
          <cell r="F76">
            <v>50</v>
          </cell>
          <cell r="G76">
            <v>1583</v>
          </cell>
          <cell r="I76">
            <v>1537</v>
          </cell>
          <cell r="K76">
            <v>0</v>
          </cell>
          <cell r="M76">
            <v>46</v>
          </cell>
          <cell r="N76" t="str">
            <v>잡재료비</v>
          </cell>
          <cell r="O76" t="str">
            <v>배선의 5%</v>
          </cell>
          <cell r="P76">
            <v>1</v>
          </cell>
          <cell r="Q76" t="str">
            <v>식</v>
          </cell>
          <cell r="W76">
            <v>0</v>
          </cell>
          <cell r="AM76">
            <v>1</v>
          </cell>
          <cell r="AN76">
            <v>1</v>
          </cell>
          <cell r="AO76">
            <v>1</v>
          </cell>
          <cell r="AP76" t="str">
            <v>저압케이블공</v>
          </cell>
          <cell r="AQ76">
            <v>2.5999999999999999E-2</v>
          </cell>
          <cell r="BB76" t="str">
            <v>전 7-9</v>
          </cell>
          <cell r="BC76">
            <v>1</v>
          </cell>
        </row>
        <row r="77">
          <cell r="B77" t="str">
            <v>케이블</v>
          </cell>
          <cell r="C77" t="str">
            <v>600V CV 1C/38㎟</v>
          </cell>
          <cell r="D77">
            <v>1.05</v>
          </cell>
          <cell r="E77" t="str">
            <v>m</v>
          </cell>
          <cell r="F77">
            <v>50</v>
          </cell>
          <cell r="G77">
            <v>2192</v>
          </cell>
          <cell r="I77">
            <v>2129</v>
          </cell>
          <cell r="K77">
            <v>0</v>
          </cell>
          <cell r="M77">
            <v>63</v>
          </cell>
          <cell r="N77" t="str">
            <v>잡재료비</v>
          </cell>
          <cell r="O77" t="str">
            <v>배선의 5%</v>
          </cell>
          <cell r="P77">
            <v>1</v>
          </cell>
          <cell r="Q77" t="str">
            <v>식</v>
          </cell>
          <cell r="W77">
            <v>0</v>
          </cell>
          <cell r="AM77">
            <v>1</v>
          </cell>
          <cell r="AN77">
            <v>1</v>
          </cell>
          <cell r="AO77">
            <v>1</v>
          </cell>
          <cell r="AP77" t="str">
            <v>저압케이블공</v>
          </cell>
          <cell r="AQ77">
            <v>3.5999999999999997E-2</v>
          </cell>
          <cell r="BB77" t="str">
            <v>전 7-9</v>
          </cell>
          <cell r="BC77">
            <v>1</v>
          </cell>
        </row>
        <row r="78">
          <cell r="A78">
            <v>27</v>
          </cell>
          <cell r="B78" t="str">
            <v>케이블</v>
          </cell>
          <cell r="C78" t="str">
            <v>600V CV 1C/60㎟</v>
          </cell>
          <cell r="D78">
            <v>1.05</v>
          </cell>
          <cell r="E78" t="str">
            <v>m</v>
          </cell>
          <cell r="F78">
            <v>50</v>
          </cell>
          <cell r="G78">
            <v>5385</v>
          </cell>
          <cell r="I78">
            <v>2898</v>
          </cell>
          <cell r="J78">
            <v>2287</v>
          </cell>
          <cell r="K78">
            <v>2401</v>
          </cell>
          <cell r="M78">
            <v>86</v>
          </cell>
          <cell r="N78" t="str">
            <v>잡재료비</v>
          </cell>
          <cell r="O78" t="str">
            <v>배선의 5%</v>
          </cell>
          <cell r="P78">
            <v>1</v>
          </cell>
          <cell r="Q78" t="str">
            <v>식</v>
          </cell>
          <cell r="W78">
            <v>120</v>
          </cell>
          <cell r="AM78">
            <v>1</v>
          </cell>
          <cell r="AN78">
            <v>1</v>
          </cell>
          <cell r="AO78">
            <v>1</v>
          </cell>
          <cell r="AP78" t="str">
            <v>저압케이블공</v>
          </cell>
          <cell r="AQ78">
            <v>4.9000000000000002E-2</v>
          </cell>
          <cell r="BB78" t="str">
            <v>전 7-9</v>
          </cell>
          <cell r="BC78">
            <v>1</v>
          </cell>
        </row>
        <row r="79">
          <cell r="B79" t="str">
            <v>케이블</v>
          </cell>
          <cell r="C79" t="str">
            <v>600V CV 1C/80㎟</v>
          </cell>
          <cell r="D79">
            <v>1.05</v>
          </cell>
          <cell r="E79" t="str">
            <v>m</v>
          </cell>
          <cell r="F79">
            <v>50</v>
          </cell>
          <cell r="G79">
            <v>3654</v>
          </cell>
          <cell r="I79">
            <v>3548</v>
          </cell>
          <cell r="K79">
            <v>0</v>
          </cell>
          <cell r="M79">
            <v>106</v>
          </cell>
          <cell r="N79" t="str">
            <v>잡재료비</v>
          </cell>
          <cell r="O79" t="str">
            <v>배선의 5%</v>
          </cell>
          <cell r="P79">
            <v>1</v>
          </cell>
          <cell r="Q79" t="str">
            <v>식</v>
          </cell>
          <cell r="W79">
            <v>0</v>
          </cell>
          <cell r="AM79">
            <v>1</v>
          </cell>
          <cell r="AN79">
            <v>1</v>
          </cell>
          <cell r="AO79">
            <v>1</v>
          </cell>
          <cell r="AP79" t="str">
            <v>저압케이블공</v>
          </cell>
          <cell r="AQ79">
            <v>0.06</v>
          </cell>
          <cell r="BB79" t="str">
            <v>전 7-9</v>
          </cell>
          <cell r="BC79">
            <v>1</v>
          </cell>
        </row>
        <row r="80">
          <cell r="A80">
            <v>28</v>
          </cell>
          <cell r="B80" t="str">
            <v>케이블</v>
          </cell>
          <cell r="C80" t="str">
            <v>600V CV 1C/100㎟</v>
          </cell>
          <cell r="D80">
            <v>1.05</v>
          </cell>
          <cell r="E80" t="str">
            <v>m</v>
          </cell>
          <cell r="F80">
            <v>50</v>
          </cell>
          <cell r="G80">
            <v>8245</v>
          </cell>
          <cell r="I80">
            <v>4199</v>
          </cell>
          <cell r="J80">
            <v>3735</v>
          </cell>
          <cell r="K80">
            <v>3921</v>
          </cell>
          <cell r="M80">
            <v>125</v>
          </cell>
          <cell r="N80" t="str">
            <v>잡재료비</v>
          </cell>
          <cell r="O80" t="str">
            <v>배선의 5%</v>
          </cell>
          <cell r="P80">
            <v>1</v>
          </cell>
          <cell r="Q80" t="str">
            <v>식</v>
          </cell>
          <cell r="W80">
            <v>196</v>
          </cell>
          <cell r="AM80">
            <v>1</v>
          </cell>
          <cell r="AN80">
            <v>1</v>
          </cell>
          <cell r="AO80">
            <v>1</v>
          </cell>
          <cell r="AP80" t="str">
            <v>저압케이블공</v>
          </cell>
          <cell r="AQ80">
            <v>7.0999999999999994E-2</v>
          </cell>
          <cell r="BB80" t="str">
            <v>전 7-9</v>
          </cell>
          <cell r="BC80">
            <v>1</v>
          </cell>
        </row>
        <row r="81">
          <cell r="B81" t="str">
            <v>케이블</v>
          </cell>
          <cell r="C81" t="str">
            <v>600V CV 1C/125㎟</v>
          </cell>
          <cell r="D81">
            <v>1.05</v>
          </cell>
          <cell r="E81" t="str">
            <v>m</v>
          </cell>
          <cell r="F81">
            <v>50</v>
          </cell>
          <cell r="G81">
            <v>5117</v>
          </cell>
          <cell r="I81">
            <v>4968</v>
          </cell>
          <cell r="K81">
            <v>0</v>
          </cell>
          <cell r="M81">
            <v>149</v>
          </cell>
          <cell r="N81" t="str">
            <v>잡재료비</v>
          </cell>
          <cell r="O81" t="str">
            <v>배선의 5%</v>
          </cell>
          <cell r="P81">
            <v>1</v>
          </cell>
          <cell r="Q81" t="str">
            <v>식</v>
          </cell>
          <cell r="W81">
            <v>0</v>
          </cell>
          <cell r="AM81">
            <v>1</v>
          </cell>
          <cell r="AN81">
            <v>1</v>
          </cell>
          <cell r="AO81">
            <v>1</v>
          </cell>
          <cell r="AP81" t="str">
            <v>저압케이블공</v>
          </cell>
          <cell r="AQ81">
            <v>8.4000000000000005E-2</v>
          </cell>
          <cell r="BB81" t="str">
            <v>전 7-9</v>
          </cell>
          <cell r="BC81">
            <v>1</v>
          </cell>
        </row>
        <row r="82">
          <cell r="A82">
            <v>29</v>
          </cell>
          <cell r="B82" t="str">
            <v>케이블</v>
          </cell>
          <cell r="C82" t="str">
            <v>600V CV 1C/150㎟</v>
          </cell>
          <cell r="D82">
            <v>1.05</v>
          </cell>
          <cell r="E82" t="str">
            <v>m</v>
          </cell>
          <cell r="F82">
            <v>50</v>
          </cell>
          <cell r="G82">
            <v>11626</v>
          </cell>
          <cell r="I82">
            <v>5737</v>
          </cell>
          <cell r="J82">
            <v>5445</v>
          </cell>
          <cell r="K82">
            <v>5717</v>
          </cell>
          <cell r="M82">
            <v>172</v>
          </cell>
          <cell r="N82" t="str">
            <v>잡재료비</v>
          </cell>
          <cell r="O82" t="str">
            <v>배선의 5%</v>
          </cell>
          <cell r="P82">
            <v>1</v>
          </cell>
          <cell r="Q82" t="str">
            <v>식</v>
          </cell>
          <cell r="W82">
            <v>285</v>
          </cell>
          <cell r="AM82">
            <v>1</v>
          </cell>
          <cell r="AN82">
            <v>1</v>
          </cell>
          <cell r="AO82">
            <v>1</v>
          </cell>
          <cell r="AP82" t="str">
            <v>저압케이블공</v>
          </cell>
          <cell r="AQ82">
            <v>9.7000000000000003E-2</v>
          </cell>
          <cell r="BB82" t="str">
            <v>전 7-9</v>
          </cell>
          <cell r="BC82">
            <v>1</v>
          </cell>
        </row>
        <row r="83">
          <cell r="A83">
            <v>30</v>
          </cell>
          <cell r="B83" t="str">
            <v>케이블</v>
          </cell>
          <cell r="C83" t="str">
            <v>600V CV 1C/200㎟</v>
          </cell>
          <cell r="D83">
            <v>1.05</v>
          </cell>
          <cell r="E83" t="str">
            <v>m</v>
          </cell>
          <cell r="F83">
            <v>50</v>
          </cell>
          <cell r="G83">
            <v>16113</v>
          </cell>
          <cell r="I83">
            <v>6920</v>
          </cell>
          <cell r="J83">
            <v>8559</v>
          </cell>
          <cell r="K83">
            <v>8986</v>
          </cell>
          <cell r="M83">
            <v>207</v>
          </cell>
          <cell r="N83" t="str">
            <v>잡재료비</v>
          </cell>
          <cell r="O83" t="str">
            <v>배선의 5%</v>
          </cell>
          <cell r="P83">
            <v>1</v>
          </cell>
          <cell r="Q83" t="str">
            <v>식</v>
          </cell>
          <cell r="W83">
            <v>449</v>
          </cell>
          <cell r="AM83">
            <v>1</v>
          </cell>
          <cell r="AN83">
            <v>1</v>
          </cell>
          <cell r="AO83">
            <v>1</v>
          </cell>
          <cell r="AP83" t="str">
            <v>저압케이블공</v>
          </cell>
          <cell r="AQ83">
            <v>0.11700000000000001</v>
          </cell>
          <cell r="BB83" t="str">
            <v>전 7-9</v>
          </cell>
          <cell r="BC83">
            <v>1</v>
          </cell>
        </row>
        <row r="84">
          <cell r="A84">
            <v>31</v>
          </cell>
          <cell r="B84" t="str">
            <v>케이블</v>
          </cell>
          <cell r="C84" t="str">
            <v>600V CV 1C/250㎟</v>
          </cell>
          <cell r="D84">
            <v>1.05</v>
          </cell>
          <cell r="E84" t="str">
            <v>m</v>
          </cell>
          <cell r="F84">
            <v>50</v>
          </cell>
          <cell r="G84">
            <v>19078</v>
          </cell>
          <cell r="I84">
            <v>8398</v>
          </cell>
          <cell r="J84">
            <v>9933</v>
          </cell>
          <cell r="K84">
            <v>10429</v>
          </cell>
          <cell r="M84">
            <v>251</v>
          </cell>
          <cell r="N84" t="str">
            <v>잡재료비</v>
          </cell>
          <cell r="O84" t="str">
            <v>배선의 5%</v>
          </cell>
          <cell r="P84">
            <v>1</v>
          </cell>
          <cell r="Q84" t="str">
            <v>식</v>
          </cell>
          <cell r="W84">
            <v>521</v>
          </cell>
          <cell r="AM84">
            <v>1</v>
          </cell>
          <cell r="AN84">
            <v>1</v>
          </cell>
          <cell r="AO84">
            <v>1</v>
          </cell>
          <cell r="AP84" t="str">
            <v>저압케이블공</v>
          </cell>
          <cell r="AQ84">
            <v>0.14199999999999999</v>
          </cell>
          <cell r="BB84" t="str">
            <v>전 7-9</v>
          </cell>
          <cell r="BC84">
            <v>1</v>
          </cell>
        </row>
        <row r="85">
          <cell r="A85">
            <v>32</v>
          </cell>
          <cell r="B85" t="str">
            <v>케이블</v>
          </cell>
          <cell r="C85" t="str">
            <v>600V CV 1C/325㎟</v>
          </cell>
          <cell r="D85">
            <v>1.05</v>
          </cell>
          <cell r="E85" t="str">
            <v>m</v>
          </cell>
          <cell r="F85">
            <v>50</v>
          </cell>
          <cell r="G85">
            <v>22995</v>
          </cell>
          <cell r="I85">
            <v>10173</v>
          </cell>
          <cell r="J85">
            <v>11921</v>
          </cell>
          <cell r="K85">
            <v>12517</v>
          </cell>
          <cell r="M85">
            <v>305</v>
          </cell>
          <cell r="N85" t="str">
            <v>잡재료비</v>
          </cell>
          <cell r="O85" t="str">
            <v>배선의 5%</v>
          </cell>
          <cell r="P85">
            <v>1</v>
          </cell>
          <cell r="Q85" t="str">
            <v>식</v>
          </cell>
          <cell r="W85">
            <v>625</v>
          </cell>
          <cell r="AM85">
            <v>1</v>
          </cell>
          <cell r="AN85">
            <v>1</v>
          </cell>
          <cell r="AO85">
            <v>1</v>
          </cell>
          <cell r="AP85" t="str">
            <v>저압케이블공</v>
          </cell>
          <cell r="AQ85">
            <v>0.17199999999999999</v>
          </cell>
          <cell r="BB85" t="str">
            <v>전 7-9</v>
          </cell>
          <cell r="BC85">
            <v>1</v>
          </cell>
        </row>
        <row r="86">
          <cell r="B86" t="str">
            <v>케이블</v>
          </cell>
          <cell r="C86" t="str">
            <v>600V CV 1C/400㎟</v>
          </cell>
          <cell r="D86">
            <v>1.05</v>
          </cell>
          <cell r="E86" t="str">
            <v>m</v>
          </cell>
          <cell r="F86">
            <v>50</v>
          </cell>
          <cell r="G86">
            <v>12487</v>
          </cell>
          <cell r="I86">
            <v>12124</v>
          </cell>
          <cell r="K86">
            <v>0</v>
          </cell>
          <cell r="M86">
            <v>363</v>
          </cell>
          <cell r="N86" t="str">
            <v>잡재료비</v>
          </cell>
          <cell r="O86" t="str">
            <v>배선의 5%</v>
          </cell>
          <cell r="P86">
            <v>1</v>
          </cell>
          <cell r="Q86" t="str">
            <v>식</v>
          </cell>
          <cell r="W86">
            <v>0</v>
          </cell>
          <cell r="AM86">
            <v>1</v>
          </cell>
          <cell r="AN86">
            <v>1</v>
          </cell>
          <cell r="AO86">
            <v>1</v>
          </cell>
          <cell r="AP86" t="str">
            <v>저압케이블공</v>
          </cell>
          <cell r="AQ86">
            <v>0.20499999999999999</v>
          </cell>
          <cell r="BB86" t="str">
            <v>전 7-9</v>
          </cell>
          <cell r="BC86">
            <v>1</v>
          </cell>
        </row>
        <row r="87">
          <cell r="B87" t="str">
            <v>케이블</v>
          </cell>
          <cell r="C87" t="str">
            <v>600V CV 1C/500㎟</v>
          </cell>
          <cell r="D87">
            <v>1.05</v>
          </cell>
          <cell r="E87" t="str">
            <v>m</v>
          </cell>
          <cell r="F87">
            <v>50</v>
          </cell>
          <cell r="G87">
            <v>14620</v>
          </cell>
          <cell r="I87">
            <v>14195</v>
          </cell>
          <cell r="K87">
            <v>0</v>
          </cell>
          <cell r="M87">
            <v>425</v>
          </cell>
          <cell r="N87" t="str">
            <v>잡재료비</v>
          </cell>
          <cell r="O87" t="str">
            <v>배선의 5%</v>
          </cell>
          <cell r="P87">
            <v>1</v>
          </cell>
          <cell r="Q87" t="str">
            <v>식</v>
          </cell>
          <cell r="W87">
            <v>0</v>
          </cell>
          <cell r="AM87">
            <v>1</v>
          </cell>
          <cell r="AN87">
            <v>1</v>
          </cell>
          <cell r="AO87">
            <v>1</v>
          </cell>
          <cell r="AP87" t="str">
            <v>저압케이블공</v>
          </cell>
          <cell r="AQ87">
            <v>0.24</v>
          </cell>
          <cell r="BB87" t="str">
            <v>전 7-9</v>
          </cell>
          <cell r="BC87">
            <v>1</v>
          </cell>
        </row>
        <row r="88">
          <cell r="B88" t="str">
            <v>케이블</v>
          </cell>
          <cell r="C88" t="str">
            <v>600V CV 2C/2㎟</v>
          </cell>
          <cell r="D88">
            <v>1.05</v>
          </cell>
          <cell r="E88" t="str">
            <v>m</v>
          </cell>
          <cell r="F88">
            <v>50</v>
          </cell>
          <cell r="G88">
            <v>852</v>
          </cell>
          <cell r="I88">
            <v>828</v>
          </cell>
          <cell r="K88">
            <v>0</v>
          </cell>
          <cell r="M88">
            <v>24</v>
          </cell>
          <cell r="N88" t="str">
            <v>잡재료비</v>
          </cell>
          <cell r="O88" t="str">
            <v>배선의 5%</v>
          </cell>
          <cell r="P88">
            <v>1</v>
          </cell>
          <cell r="Q88" t="str">
            <v>식</v>
          </cell>
          <cell r="W88">
            <v>0</v>
          </cell>
          <cell r="AM88">
            <v>1</v>
          </cell>
          <cell r="AN88">
            <v>1</v>
          </cell>
          <cell r="AO88">
            <v>1</v>
          </cell>
          <cell r="AP88" t="str">
            <v>저압케이블공</v>
          </cell>
          <cell r="AQ88">
            <v>1.4E-2</v>
          </cell>
          <cell r="BB88" t="str">
            <v>전 7-10</v>
          </cell>
          <cell r="BC88">
            <v>1</v>
          </cell>
        </row>
        <row r="89">
          <cell r="A89">
            <v>33</v>
          </cell>
          <cell r="B89" t="str">
            <v>케이블</v>
          </cell>
          <cell r="C89" t="str">
            <v>600V CV 2C/3.5㎟</v>
          </cell>
          <cell r="D89">
            <v>1.05</v>
          </cell>
          <cell r="E89" t="str">
            <v>m</v>
          </cell>
          <cell r="F89">
            <v>50</v>
          </cell>
          <cell r="G89">
            <v>1544</v>
          </cell>
          <cell r="I89">
            <v>946</v>
          </cell>
          <cell r="J89">
            <v>543</v>
          </cell>
          <cell r="K89">
            <v>570</v>
          </cell>
          <cell r="M89">
            <v>28</v>
          </cell>
          <cell r="N89" t="str">
            <v>잡재료비</v>
          </cell>
          <cell r="O89" t="str">
            <v>배선의 5%</v>
          </cell>
          <cell r="P89">
            <v>1</v>
          </cell>
          <cell r="Q89" t="str">
            <v>식</v>
          </cell>
          <cell r="W89">
            <v>28</v>
          </cell>
          <cell r="AM89">
            <v>1</v>
          </cell>
          <cell r="AN89">
            <v>1</v>
          </cell>
          <cell r="AO89">
            <v>1</v>
          </cell>
          <cell r="AP89" t="str">
            <v>저압케이블공</v>
          </cell>
          <cell r="AQ89">
            <v>1.6E-2</v>
          </cell>
          <cell r="BB89" t="str">
            <v>전 7-10</v>
          </cell>
          <cell r="BC89">
            <v>1</v>
          </cell>
        </row>
        <row r="90">
          <cell r="A90">
            <v>34</v>
          </cell>
          <cell r="B90" t="str">
            <v>케이블</v>
          </cell>
          <cell r="C90" t="str">
            <v>600V CV 2C/5.5㎟</v>
          </cell>
          <cell r="D90">
            <v>1.05</v>
          </cell>
          <cell r="E90" t="str">
            <v>m</v>
          </cell>
          <cell r="F90">
            <v>50</v>
          </cell>
          <cell r="G90">
            <v>1856</v>
          </cell>
          <cell r="I90">
            <v>1064</v>
          </cell>
          <cell r="J90">
            <v>725</v>
          </cell>
          <cell r="K90">
            <v>761</v>
          </cell>
          <cell r="M90">
            <v>31</v>
          </cell>
          <cell r="N90" t="str">
            <v>잡재료비</v>
          </cell>
          <cell r="O90" t="str">
            <v>배선의 5%</v>
          </cell>
          <cell r="P90">
            <v>1</v>
          </cell>
          <cell r="Q90" t="str">
            <v>식</v>
          </cell>
          <cell r="W90">
            <v>38</v>
          </cell>
          <cell r="AM90">
            <v>1</v>
          </cell>
          <cell r="AN90">
            <v>1</v>
          </cell>
          <cell r="AO90">
            <v>1</v>
          </cell>
          <cell r="AP90" t="str">
            <v>저압케이블공</v>
          </cell>
          <cell r="AQ90">
            <v>1.7999999999999999E-2</v>
          </cell>
          <cell r="BB90" t="str">
            <v>전 7-10</v>
          </cell>
          <cell r="BC90">
            <v>1</v>
          </cell>
        </row>
        <row r="91">
          <cell r="A91">
            <v>35</v>
          </cell>
          <cell r="B91" t="str">
            <v>케이블</v>
          </cell>
          <cell r="C91" t="str">
            <v>600V CV 2C/8㎟</v>
          </cell>
          <cell r="D91">
            <v>1.05</v>
          </cell>
          <cell r="E91" t="str">
            <v>m</v>
          </cell>
          <cell r="F91">
            <v>50</v>
          </cell>
          <cell r="G91">
            <v>2176</v>
          </cell>
          <cell r="I91">
            <v>1182</v>
          </cell>
          <cell r="J91">
            <v>914</v>
          </cell>
          <cell r="K91">
            <v>959</v>
          </cell>
          <cell r="M91">
            <v>35</v>
          </cell>
          <cell r="N91" t="str">
            <v>잡재료비</v>
          </cell>
          <cell r="O91" t="str">
            <v>배선의 5%</v>
          </cell>
          <cell r="P91">
            <v>1</v>
          </cell>
          <cell r="Q91" t="str">
            <v>식</v>
          </cell>
          <cell r="W91">
            <v>47</v>
          </cell>
          <cell r="AM91">
            <v>1</v>
          </cell>
          <cell r="AN91">
            <v>1</v>
          </cell>
          <cell r="AO91">
            <v>1</v>
          </cell>
          <cell r="AP91" t="str">
            <v>저압케이블공</v>
          </cell>
          <cell r="AQ91">
            <v>0.02</v>
          </cell>
          <cell r="BB91" t="str">
            <v>전 7-10</v>
          </cell>
          <cell r="BC91">
            <v>1</v>
          </cell>
        </row>
        <row r="92">
          <cell r="A92">
            <v>36</v>
          </cell>
          <cell r="B92" t="str">
            <v>케이블</v>
          </cell>
          <cell r="C92" t="str">
            <v>600V CV 2C/14㎟</v>
          </cell>
          <cell r="D92">
            <v>1.05</v>
          </cell>
          <cell r="E92" t="str">
            <v>m</v>
          </cell>
          <cell r="F92">
            <v>50</v>
          </cell>
          <cell r="G92">
            <v>3418</v>
          </cell>
          <cell r="I92">
            <v>1656</v>
          </cell>
          <cell r="J92">
            <v>1632</v>
          </cell>
          <cell r="K92">
            <v>1713</v>
          </cell>
          <cell r="M92">
            <v>49</v>
          </cell>
          <cell r="N92" t="str">
            <v>잡재료비</v>
          </cell>
          <cell r="O92" t="str">
            <v>배선의 5%</v>
          </cell>
          <cell r="P92">
            <v>1</v>
          </cell>
          <cell r="Q92" t="str">
            <v>식</v>
          </cell>
          <cell r="W92">
            <v>85</v>
          </cell>
          <cell r="AM92">
            <v>1</v>
          </cell>
          <cell r="AN92">
            <v>1.4</v>
          </cell>
          <cell r="AO92">
            <v>1.4</v>
          </cell>
          <cell r="AP92" t="str">
            <v>저압케이블공</v>
          </cell>
          <cell r="AQ92">
            <v>0.02</v>
          </cell>
          <cell r="BB92" t="str">
            <v>전 7-9</v>
          </cell>
          <cell r="BC92">
            <v>1</v>
          </cell>
        </row>
        <row r="93">
          <cell r="B93" t="str">
            <v>케이블</v>
          </cell>
          <cell r="C93" t="str">
            <v>600V CV 2C/22㎟</v>
          </cell>
          <cell r="D93">
            <v>1.05</v>
          </cell>
          <cell r="E93" t="str">
            <v>m</v>
          </cell>
          <cell r="F93">
            <v>50</v>
          </cell>
          <cell r="G93">
            <v>2216</v>
          </cell>
          <cell r="I93">
            <v>2152</v>
          </cell>
          <cell r="K93">
            <v>0</v>
          </cell>
          <cell r="M93">
            <v>64</v>
          </cell>
          <cell r="N93" t="str">
            <v>잡재료비</v>
          </cell>
          <cell r="O93" t="str">
            <v>배선의 5%</v>
          </cell>
          <cell r="P93">
            <v>1</v>
          </cell>
          <cell r="Q93" t="str">
            <v>식</v>
          </cell>
          <cell r="W93">
            <v>0</v>
          </cell>
          <cell r="AM93">
            <v>1</v>
          </cell>
          <cell r="AN93">
            <v>1.4</v>
          </cell>
          <cell r="AO93">
            <v>1.4</v>
          </cell>
          <cell r="AP93" t="str">
            <v>저압케이블공</v>
          </cell>
          <cell r="AQ93">
            <v>2.5999999999999999E-2</v>
          </cell>
          <cell r="BB93" t="str">
            <v>전 7-9</v>
          </cell>
          <cell r="BC93">
            <v>1</v>
          </cell>
        </row>
        <row r="94">
          <cell r="B94" t="str">
            <v>케이블</v>
          </cell>
          <cell r="C94" t="str">
            <v>600V CV 2C/38㎟</v>
          </cell>
          <cell r="D94">
            <v>1.05</v>
          </cell>
          <cell r="E94" t="str">
            <v>m</v>
          </cell>
          <cell r="F94">
            <v>50</v>
          </cell>
          <cell r="G94">
            <v>3069</v>
          </cell>
          <cell r="I94">
            <v>2980</v>
          </cell>
          <cell r="K94">
            <v>0</v>
          </cell>
          <cell r="M94">
            <v>89</v>
          </cell>
          <cell r="N94" t="str">
            <v>잡재료비</v>
          </cell>
          <cell r="O94" t="str">
            <v>배선의 5%</v>
          </cell>
          <cell r="P94">
            <v>1</v>
          </cell>
          <cell r="Q94" t="str">
            <v>식</v>
          </cell>
          <cell r="W94">
            <v>0</v>
          </cell>
          <cell r="AM94">
            <v>1</v>
          </cell>
          <cell r="AN94">
            <v>1.4</v>
          </cell>
          <cell r="AO94">
            <v>1.4</v>
          </cell>
          <cell r="AP94" t="str">
            <v>저압케이블공</v>
          </cell>
          <cell r="AQ94">
            <v>3.5999999999999997E-2</v>
          </cell>
          <cell r="BB94" t="str">
            <v>전 7-9</v>
          </cell>
          <cell r="BC94">
            <v>1</v>
          </cell>
        </row>
        <row r="95">
          <cell r="B95" t="str">
            <v>케이블</v>
          </cell>
          <cell r="C95" t="str">
            <v>600V CV 2C/60㎟</v>
          </cell>
          <cell r="D95">
            <v>1.05</v>
          </cell>
          <cell r="E95" t="str">
            <v>m</v>
          </cell>
          <cell r="F95">
            <v>50</v>
          </cell>
          <cell r="G95">
            <v>4178</v>
          </cell>
          <cell r="I95">
            <v>4057</v>
          </cell>
          <cell r="K95">
            <v>0</v>
          </cell>
          <cell r="M95">
            <v>121</v>
          </cell>
          <cell r="N95" t="str">
            <v>잡재료비</v>
          </cell>
          <cell r="O95" t="str">
            <v>배선의 5%</v>
          </cell>
          <cell r="P95">
            <v>1</v>
          </cell>
          <cell r="Q95" t="str">
            <v>식</v>
          </cell>
          <cell r="W95">
            <v>0</v>
          </cell>
          <cell r="AM95">
            <v>1</v>
          </cell>
          <cell r="AN95">
            <v>1.4</v>
          </cell>
          <cell r="AO95">
            <v>1.4</v>
          </cell>
          <cell r="AP95" t="str">
            <v>저압케이블공</v>
          </cell>
          <cell r="AQ95">
            <v>4.9000000000000002E-2</v>
          </cell>
          <cell r="BB95" t="str">
            <v>전 7-9</v>
          </cell>
          <cell r="BC95">
            <v>1</v>
          </cell>
        </row>
        <row r="96">
          <cell r="B96" t="str">
            <v>케이블</v>
          </cell>
          <cell r="C96" t="str">
            <v>600V CV 3C/2.0㎟</v>
          </cell>
          <cell r="D96">
            <v>1.05</v>
          </cell>
          <cell r="E96" t="str">
            <v>m</v>
          </cell>
          <cell r="F96">
            <v>50</v>
          </cell>
          <cell r="G96">
            <v>1156</v>
          </cell>
          <cell r="I96">
            <v>1123</v>
          </cell>
          <cell r="K96">
            <v>0</v>
          </cell>
          <cell r="M96">
            <v>33</v>
          </cell>
          <cell r="N96" t="str">
            <v>잡재료비</v>
          </cell>
          <cell r="O96" t="str">
            <v>배선의 5%</v>
          </cell>
          <cell r="P96">
            <v>1</v>
          </cell>
          <cell r="Q96" t="str">
            <v>식</v>
          </cell>
          <cell r="W96">
            <v>0</v>
          </cell>
          <cell r="AM96">
            <v>1</v>
          </cell>
          <cell r="AN96">
            <v>1</v>
          </cell>
          <cell r="AO96">
            <v>1</v>
          </cell>
          <cell r="AP96" t="str">
            <v>저압케이블공</v>
          </cell>
          <cell r="AQ96">
            <v>1.9E-2</v>
          </cell>
          <cell r="BB96" t="str">
            <v>전 7-10</v>
          </cell>
          <cell r="BC96">
            <v>1</v>
          </cell>
        </row>
        <row r="97">
          <cell r="A97">
            <v>37</v>
          </cell>
          <cell r="B97" t="str">
            <v>케이블</v>
          </cell>
          <cell r="C97" t="str">
            <v>600V CV 3C/3.5㎟</v>
          </cell>
          <cell r="D97">
            <v>1.05</v>
          </cell>
          <cell r="E97" t="str">
            <v>m</v>
          </cell>
          <cell r="F97">
            <v>50</v>
          </cell>
          <cell r="G97">
            <v>2058</v>
          </cell>
          <cell r="I97">
            <v>1301</v>
          </cell>
          <cell r="J97">
            <v>684</v>
          </cell>
          <cell r="K97">
            <v>718</v>
          </cell>
          <cell r="M97">
            <v>39</v>
          </cell>
          <cell r="N97" t="str">
            <v>잡재료비</v>
          </cell>
          <cell r="O97" t="str">
            <v>배선의 5%</v>
          </cell>
          <cell r="P97">
            <v>1</v>
          </cell>
          <cell r="Q97" t="str">
            <v>식</v>
          </cell>
          <cell r="W97">
            <v>35</v>
          </cell>
          <cell r="AM97">
            <v>1</v>
          </cell>
          <cell r="AN97">
            <v>1</v>
          </cell>
          <cell r="AO97">
            <v>1</v>
          </cell>
          <cell r="AP97" t="str">
            <v>저압케이블공</v>
          </cell>
          <cell r="AQ97">
            <v>2.1999999999999999E-2</v>
          </cell>
          <cell r="BB97" t="str">
            <v>전 7-10</v>
          </cell>
          <cell r="BC97">
            <v>1</v>
          </cell>
        </row>
        <row r="98">
          <cell r="A98">
            <v>38</v>
          </cell>
          <cell r="B98" t="str">
            <v>케이블</v>
          </cell>
          <cell r="C98" t="str">
            <v>600V CV 3C/5.5㎟</v>
          </cell>
          <cell r="D98">
            <v>1.05</v>
          </cell>
          <cell r="E98" t="str">
            <v>m</v>
          </cell>
          <cell r="F98">
            <v>50</v>
          </cell>
          <cell r="G98">
            <v>2582</v>
          </cell>
          <cell r="I98">
            <v>1537</v>
          </cell>
          <cell r="J98">
            <v>952</v>
          </cell>
          <cell r="K98">
            <v>999</v>
          </cell>
          <cell r="M98">
            <v>46</v>
          </cell>
          <cell r="N98" t="str">
            <v>잡재료비</v>
          </cell>
          <cell r="O98" t="str">
            <v>배선의 5%</v>
          </cell>
          <cell r="P98">
            <v>1</v>
          </cell>
          <cell r="Q98" t="str">
            <v>식</v>
          </cell>
          <cell r="W98">
            <v>49</v>
          </cell>
          <cell r="AM98">
            <v>1</v>
          </cell>
          <cell r="AN98">
            <v>1</v>
          </cell>
          <cell r="AO98">
            <v>1</v>
          </cell>
          <cell r="AP98" t="str">
            <v>저압케이블공</v>
          </cell>
          <cell r="AQ98">
            <v>2.5999999999999999E-2</v>
          </cell>
          <cell r="BB98" t="str">
            <v>전 7-10</v>
          </cell>
          <cell r="BC98">
            <v>1</v>
          </cell>
        </row>
        <row r="99">
          <cell r="A99">
            <v>39</v>
          </cell>
          <cell r="B99" t="str">
            <v>케이블</v>
          </cell>
          <cell r="C99" t="str">
            <v>600V CV 3C/8㎟</v>
          </cell>
          <cell r="D99">
            <v>1.05</v>
          </cell>
          <cell r="E99" t="str">
            <v>m</v>
          </cell>
          <cell r="F99">
            <v>50</v>
          </cell>
          <cell r="G99">
            <v>3034</v>
          </cell>
          <cell r="I99">
            <v>1715</v>
          </cell>
          <cell r="J99">
            <v>1208</v>
          </cell>
          <cell r="K99">
            <v>1268</v>
          </cell>
          <cell r="M99">
            <v>51</v>
          </cell>
          <cell r="N99" t="str">
            <v>잡재료비</v>
          </cell>
          <cell r="O99" t="str">
            <v>배선의 5%</v>
          </cell>
          <cell r="P99">
            <v>1</v>
          </cell>
          <cell r="Q99" t="str">
            <v>식</v>
          </cell>
          <cell r="W99">
            <v>63</v>
          </cell>
          <cell r="AM99">
            <v>1</v>
          </cell>
          <cell r="AN99">
            <v>1</v>
          </cell>
          <cell r="AO99">
            <v>1</v>
          </cell>
          <cell r="AP99" t="str">
            <v>저압케이블공</v>
          </cell>
          <cell r="AQ99">
            <v>2.9000000000000001E-2</v>
          </cell>
          <cell r="BB99" t="str">
            <v>전 7-10</v>
          </cell>
          <cell r="BC99">
            <v>1</v>
          </cell>
        </row>
        <row r="100">
          <cell r="B100" t="str">
            <v>케이블</v>
          </cell>
          <cell r="C100" t="str">
            <v>600V CV 3C/14㎟</v>
          </cell>
          <cell r="D100">
            <v>1.05</v>
          </cell>
          <cell r="E100" t="str">
            <v>m</v>
          </cell>
          <cell r="F100">
            <v>50</v>
          </cell>
          <cell r="G100">
            <v>2435</v>
          </cell>
          <cell r="I100">
            <v>2365</v>
          </cell>
          <cell r="K100">
            <v>0</v>
          </cell>
          <cell r="M100">
            <v>70</v>
          </cell>
          <cell r="N100" t="str">
            <v>잡재료비</v>
          </cell>
          <cell r="O100" t="str">
            <v>배선의 5%</v>
          </cell>
          <cell r="P100">
            <v>1</v>
          </cell>
          <cell r="Q100" t="str">
            <v>식</v>
          </cell>
          <cell r="W100">
            <v>0</v>
          </cell>
          <cell r="AM100">
            <v>1</v>
          </cell>
          <cell r="AN100">
            <v>2</v>
          </cell>
          <cell r="AO100">
            <v>2</v>
          </cell>
          <cell r="AP100" t="str">
            <v>저압케이블공</v>
          </cell>
          <cell r="AQ100">
            <v>0.02</v>
          </cell>
          <cell r="BB100" t="str">
            <v>전 7-9</v>
          </cell>
          <cell r="BC100">
            <v>1</v>
          </cell>
        </row>
        <row r="101">
          <cell r="B101" t="str">
            <v>케이블</v>
          </cell>
          <cell r="C101" t="str">
            <v>600V CV 3C/22㎟</v>
          </cell>
          <cell r="D101">
            <v>1.05</v>
          </cell>
          <cell r="E101" t="str">
            <v>m</v>
          </cell>
          <cell r="F101">
            <v>50</v>
          </cell>
          <cell r="G101">
            <v>3167</v>
          </cell>
          <cell r="I101">
            <v>3075</v>
          </cell>
          <cell r="K101">
            <v>0</v>
          </cell>
          <cell r="M101">
            <v>92</v>
          </cell>
          <cell r="N101" t="str">
            <v>잡재료비</v>
          </cell>
          <cell r="O101" t="str">
            <v>배선의 5%</v>
          </cell>
          <cell r="P101">
            <v>1</v>
          </cell>
          <cell r="Q101" t="str">
            <v>식</v>
          </cell>
          <cell r="W101">
            <v>0</v>
          </cell>
          <cell r="AM101">
            <v>1</v>
          </cell>
          <cell r="AN101">
            <v>2</v>
          </cell>
          <cell r="AO101">
            <v>2</v>
          </cell>
          <cell r="AP101" t="str">
            <v>저압케이블공</v>
          </cell>
          <cell r="AQ101">
            <v>2.5999999999999999E-2</v>
          </cell>
          <cell r="BB101" t="str">
            <v>전 7-9</v>
          </cell>
          <cell r="BC101">
            <v>1</v>
          </cell>
        </row>
        <row r="102">
          <cell r="A102">
            <v>40</v>
          </cell>
          <cell r="B102" t="str">
            <v>케이블</v>
          </cell>
          <cell r="C102" t="str">
            <v>600V CV 3C/38㎟</v>
          </cell>
          <cell r="D102">
            <v>1.05</v>
          </cell>
          <cell r="E102" t="str">
            <v>m</v>
          </cell>
          <cell r="F102">
            <v>50</v>
          </cell>
          <cell r="G102">
            <v>9342</v>
          </cell>
          <cell r="I102">
            <v>4258</v>
          </cell>
          <cell r="J102">
            <v>4721</v>
          </cell>
          <cell r="K102">
            <v>4957</v>
          </cell>
          <cell r="M102">
            <v>127</v>
          </cell>
          <cell r="N102" t="str">
            <v>잡재료비</v>
          </cell>
          <cell r="O102" t="str">
            <v>배선의 5%</v>
          </cell>
          <cell r="P102">
            <v>1</v>
          </cell>
          <cell r="Q102" t="str">
            <v>식</v>
          </cell>
          <cell r="W102">
            <v>247</v>
          </cell>
          <cell r="AM102">
            <v>1</v>
          </cell>
          <cell r="AN102">
            <v>2</v>
          </cell>
          <cell r="AO102">
            <v>2</v>
          </cell>
          <cell r="AP102" t="str">
            <v>저압케이블공</v>
          </cell>
          <cell r="AQ102">
            <v>3.5999999999999997E-2</v>
          </cell>
          <cell r="BB102" t="str">
            <v>전 7-9</v>
          </cell>
          <cell r="BC102">
            <v>1</v>
          </cell>
        </row>
        <row r="103">
          <cell r="B103" t="str">
            <v>케이블</v>
          </cell>
          <cell r="C103" t="str">
            <v>600V CV 3C/60㎟</v>
          </cell>
          <cell r="D103">
            <v>1.05</v>
          </cell>
          <cell r="E103" t="str">
            <v>m</v>
          </cell>
          <cell r="F103">
            <v>50</v>
          </cell>
          <cell r="G103">
            <v>5969</v>
          </cell>
          <cell r="I103">
            <v>5796</v>
          </cell>
          <cell r="K103">
            <v>0</v>
          </cell>
          <cell r="M103">
            <v>173</v>
          </cell>
          <cell r="N103" t="str">
            <v>잡재료비</v>
          </cell>
          <cell r="O103" t="str">
            <v>배선의 5%</v>
          </cell>
          <cell r="P103">
            <v>1</v>
          </cell>
          <cell r="Q103" t="str">
            <v>식</v>
          </cell>
          <cell r="W103">
            <v>0</v>
          </cell>
          <cell r="AM103">
            <v>1</v>
          </cell>
          <cell r="AN103">
            <v>2</v>
          </cell>
          <cell r="AO103">
            <v>2</v>
          </cell>
          <cell r="AP103" t="str">
            <v>저압케이블공</v>
          </cell>
          <cell r="AQ103">
            <v>4.9000000000000002E-2</v>
          </cell>
          <cell r="BB103" t="str">
            <v>전 7-9</v>
          </cell>
          <cell r="BC103">
            <v>1</v>
          </cell>
        </row>
        <row r="104">
          <cell r="A104">
            <v>41</v>
          </cell>
          <cell r="B104" t="str">
            <v>케이블</v>
          </cell>
          <cell r="C104" t="str">
            <v>600V CV 4C/3.5㎟</v>
          </cell>
          <cell r="D104">
            <v>1.05</v>
          </cell>
          <cell r="E104" t="str">
            <v>m</v>
          </cell>
          <cell r="F104">
            <v>50</v>
          </cell>
          <cell r="G104">
            <v>2639</v>
          </cell>
          <cell r="I104">
            <v>1715</v>
          </cell>
          <cell r="J104">
            <v>832</v>
          </cell>
          <cell r="K104">
            <v>873</v>
          </cell>
          <cell r="M104">
            <v>51</v>
          </cell>
          <cell r="N104" t="str">
            <v>잡재료비</v>
          </cell>
          <cell r="O104" t="str">
            <v>배선의 5%</v>
          </cell>
          <cell r="P104">
            <v>1</v>
          </cell>
          <cell r="Q104" t="str">
            <v>식</v>
          </cell>
          <cell r="W104">
            <v>43</v>
          </cell>
          <cell r="AM104">
            <v>1</v>
          </cell>
          <cell r="AN104">
            <v>1</v>
          </cell>
          <cell r="AO104">
            <v>1</v>
          </cell>
          <cell r="AP104" t="str">
            <v>저압케이블공</v>
          </cell>
          <cell r="AQ104">
            <v>2.9000000000000001E-2</v>
          </cell>
          <cell r="BB104" t="str">
            <v>전 7-10</v>
          </cell>
          <cell r="BC104">
            <v>1</v>
          </cell>
        </row>
        <row r="105">
          <cell r="A105">
            <v>42</v>
          </cell>
          <cell r="B105" t="str">
            <v>케이블</v>
          </cell>
          <cell r="C105" t="str">
            <v>600V CV 4C/5.5㎟</v>
          </cell>
          <cell r="D105">
            <v>1.05</v>
          </cell>
          <cell r="E105" t="str">
            <v>m</v>
          </cell>
          <cell r="F105">
            <v>50</v>
          </cell>
          <cell r="G105">
            <v>3302</v>
          </cell>
          <cell r="I105">
            <v>2010</v>
          </cell>
          <cell r="J105">
            <v>1174</v>
          </cell>
          <cell r="K105">
            <v>1232</v>
          </cell>
          <cell r="M105">
            <v>60</v>
          </cell>
          <cell r="N105" t="str">
            <v>잡재료비</v>
          </cell>
          <cell r="O105" t="str">
            <v>배선의 5%</v>
          </cell>
          <cell r="P105">
            <v>1</v>
          </cell>
          <cell r="Q105" t="str">
            <v>식</v>
          </cell>
          <cell r="W105">
            <v>61</v>
          </cell>
          <cell r="AM105">
            <v>1</v>
          </cell>
          <cell r="AN105">
            <v>1</v>
          </cell>
          <cell r="AO105">
            <v>1</v>
          </cell>
          <cell r="AP105" t="str">
            <v>저압케이블공</v>
          </cell>
          <cell r="AQ105">
            <v>3.4000000000000002E-2</v>
          </cell>
          <cell r="BB105" t="str">
            <v>전 7-10</v>
          </cell>
          <cell r="BC105">
            <v>1</v>
          </cell>
        </row>
        <row r="106">
          <cell r="A106">
            <v>43</v>
          </cell>
          <cell r="B106" t="str">
            <v>케이블</v>
          </cell>
          <cell r="C106" t="str">
            <v>600V CV 4C/8㎟</v>
          </cell>
          <cell r="D106">
            <v>1.05</v>
          </cell>
          <cell r="E106" t="str">
            <v>m</v>
          </cell>
          <cell r="F106">
            <v>50</v>
          </cell>
          <cell r="G106">
            <v>3981</v>
          </cell>
          <cell r="I106">
            <v>2306</v>
          </cell>
          <cell r="J106">
            <v>1530</v>
          </cell>
          <cell r="K106">
            <v>1606</v>
          </cell>
          <cell r="M106">
            <v>69</v>
          </cell>
          <cell r="N106" t="str">
            <v>잡재료비</v>
          </cell>
          <cell r="O106" t="str">
            <v>배선의 5%</v>
          </cell>
          <cell r="P106">
            <v>1</v>
          </cell>
          <cell r="Q106" t="str">
            <v>식</v>
          </cell>
          <cell r="W106">
            <v>80</v>
          </cell>
          <cell r="AM106">
            <v>1</v>
          </cell>
          <cell r="AN106">
            <v>1</v>
          </cell>
          <cell r="AO106">
            <v>1</v>
          </cell>
          <cell r="AP106" t="str">
            <v>저압케이블공</v>
          </cell>
          <cell r="AQ106">
            <v>3.9E-2</v>
          </cell>
          <cell r="BB106" t="str">
            <v>전 7-10</v>
          </cell>
          <cell r="BC106">
            <v>1</v>
          </cell>
        </row>
        <row r="107">
          <cell r="A107">
            <v>44</v>
          </cell>
          <cell r="B107" t="str">
            <v>케이블</v>
          </cell>
          <cell r="C107" t="str">
            <v>600V CV 4C/14㎟</v>
          </cell>
          <cell r="D107">
            <v>1.05</v>
          </cell>
          <cell r="E107" t="str">
            <v>m</v>
          </cell>
          <cell r="F107">
            <v>50</v>
          </cell>
          <cell r="G107">
            <v>6059</v>
          </cell>
          <cell r="I107">
            <v>3075</v>
          </cell>
          <cell r="J107">
            <v>2755</v>
          </cell>
          <cell r="K107">
            <v>2892</v>
          </cell>
          <cell r="M107">
            <v>92</v>
          </cell>
          <cell r="N107" t="str">
            <v>잡재료비</v>
          </cell>
          <cell r="O107" t="str">
            <v>배선의 5%</v>
          </cell>
          <cell r="P107">
            <v>1</v>
          </cell>
          <cell r="Q107" t="str">
            <v>식</v>
          </cell>
          <cell r="W107">
            <v>144</v>
          </cell>
          <cell r="AM107">
            <v>1</v>
          </cell>
          <cell r="AN107">
            <v>2.6</v>
          </cell>
          <cell r="AO107">
            <v>2.6</v>
          </cell>
          <cell r="AP107" t="str">
            <v>저압케이블공</v>
          </cell>
          <cell r="AQ107">
            <v>0.02</v>
          </cell>
          <cell r="BB107" t="str">
            <v>전 7-9</v>
          </cell>
          <cell r="BC107">
            <v>1</v>
          </cell>
        </row>
        <row r="108">
          <cell r="A108">
            <v>45</v>
          </cell>
          <cell r="B108" t="str">
            <v>케이블</v>
          </cell>
          <cell r="C108" t="str">
            <v>600V CV 4C/22㎟</v>
          </cell>
          <cell r="D108">
            <v>1.05</v>
          </cell>
          <cell r="E108" t="str">
            <v>m</v>
          </cell>
          <cell r="F108">
            <v>50</v>
          </cell>
          <cell r="G108">
            <v>8012</v>
          </cell>
          <cell r="I108">
            <v>3998</v>
          </cell>
          <cell r="J108">
            <v>3710</v>
          </cell>
          <cell r="K108">
            <v>3895</v>
          </cell>
          <cell r="M108">
            <v>119</v>
          </cell>
          <cell r="N108" t="str">
            <v>잡재료비</v>
          </cell>
          <cell r="O108" t="str">
            <v>배선의 5%</v>
          </cell>
          <cell r="P108">
            <v>1</v>
          </cell>
          <cell r="Q108" t="str">
            <v>식</v>
          </cell>
          <cell r="W108">
            <v>194</v>
          </cell>
          <cell r="AM108">
            <v>1</v>
          </cell>
          <cell r="AN108">
            <v>2.6</v>
          </cell>
          <cell r="AO108">
            <v>2.6</v>
          </cell>
          <cell r="AP108" t="str">
            <v>저압케이블공</v>
          </cell>
          <cell r="AQ108">
            <v>2.5999999999999999E-2</v>
          </cell>
          <cell r="BB108" t="str">
            <v>전 7-9</v>
          </cell>
          <cell r="BC108">
            <v>1</v>
          </cell>
        </row>
        <row r="109">
          <cell r="A109">
            <v>46</v>
          </cell>
          <cell r="B109" t="str">
            <v>케이블</v>
          </cell>
          <cell r="C109" t="str">
            <v>600V CV 4C/38㎟</v>
          </cell>
          <cell r="D109">
            <v>1.05</v>
          </cell>
          <cell r="E109" t="str">
            <v>m</v>
          </cell>
          <cell r="F109">
            <v>50</v>
          </cell>
          <cell r="G109">
            <v>12042</v>
          </cell>
          <cell r="I109">
            <v>5536</v>
          </cell>
          <cell r="J109">
            <v>6039</v>
          </cell>
          <cell r="K109">
            <v>6340</v>
          </cell>
          <cell r="M109">
            <v>166</v>
          </cell>
          <cell r="N109" t="str">
            <v>잡재료비</v>
          </cell>
          <cell r="O109" t="str">
            <v>배선의 5%</v>
          </cell>
          <cell r="P109">
            <v>1</v>
          </cell>
          <cell r="Q109" t="str">
            <v>식</v>
          </cell>
          <cell r="W109">
            <v>317</v>
          </cell>
          <cell r="AM109">
            <v>1</v>
          </cell>
          <cell r="AN109">
            <v>2.6</v>
          </cell>
          <cell r="AO109">
            <v>2.6</v>
          </cell>
          <cell r="AP109" t="str">
            <v>저압케이블공</v>
          </cell>
          <cell r="AQ109">
            <v>3.5999999999999997E-2</v>
          </cell>
          <cell r="BB109" t="str">
            <v>전 7-9</v>
          </cell>
          <cell r="BC109">
            <v>1</v>
          </cell>
        </row>
        <row r="110">
          <cell r="B110" t="str">
            <v>케이블</v>
          </cell>
          <cell r="C110" t="str">
            <v>600V CV 4C/60㎟</v>
          </cell>
          <cell r="D110">
            <v>1.05</v>
          </cell>
          <cell r="E110" t="str">
            <v>m</v>
          </cell>
          <cell r="F110">
            <v>50</v>
          </cell>
          <cell r="G110">
            <v>7761</v>
          </cell>
          <cell r="I110">
            <v>7535</v>
          </cell>
          <cell r="K110">
            <v>0</v>
          </cell>
          <cell r="M110">
            <v>226</v>
          </cell>
          <cell r="N110" t="str">
            <v>잡재료비</v>
          </cell>
          <cell r="O110" t="str">
            <v>배선의 5%</v>
          </cell>
          <cell r="P110">
            <v>1</v>
          </cell>
          <cell r="Q110" t="str">
            <v>식</v>
          </cell>
          <cell r="W110">
            <v>0</v>
          </cell>
          <cell r="AM110">
            <v>1</v>
          </cell>
          <cell r="AN110">
            <v>2.6</v>
          </cell>
          <cell r="AO110">
            <v>2.6</v>
          </cell>
          <cell r="AP110" t="str">
            <v>저압케이블공</v>
          </cell>
          <cell r="AQ110">
            <v>4.9000000000000002E-2</v>
          </cell>
          <cell r="BB110" t="str">
            <v>전 7-9</v>
          </cell>
          <cell r="BC110">
            <v>1</v>
          </cell>
        </row>
        <row r="111">
          <cell r="B111" t="str">
            <v>케이블</v>
          </cell>
          <cell r="C111" t="str">
            <v>6.6KV CV 1C/100㎟</v>
          </cell>
          <cell r="D111">
            <v>1.05</v>
          </cell>
          <cell r="E111" t="str">
            <v>m</v>
          </cell>
          <cell r="F111">
            <v>50</v>
          </cell>
          <cell r="G111">
            <v>1403</v>
          </cell>
          <cell r="I111">
            <v>1363</v>
          </cell>
          <cell r="K111">
            <v>0</v>
          </cell>
          <cell r="M111">
            <v>40</v>
          </cell>
          <cell r="N111" t="str">
            <v>잡재료비</v>
          </cell>
          <cell r="O111" t="str">
            <v>배선의 5%</v>
          </cell>
          <cell r="P111">
            <v>1</v>
          </cell>
          <cell r="Q111" t="str">
            <v>식</v>
          </cell>
          <cell r="W111">
            <v>0</v>
          </cell>
          <cell r="AM111">
            <v>2</v>
          </cell>
          <cell r="AN111" t="str">
            <v>1.2x0.5</v>
          </cell>
          <cell r="AO111">
            <v>0.6</v>
          </cell>
          <cell r="AP111" t="str">
            <v>고압케이블공</v>
          </cell>
          <cell r="AQ111">
            <v>2.3E-2</v>
          </cell>
          <cell r="AR111" t="str">
            <v>보통인부</v>
          </cell>
          <cell r="AS111">
            <v>2.1999999999999999E-2</v>
          </cell>
          <cell r="BB111" t="str">
            <v>전 5-38</v>
          </cell>
          <cell r="BC111">
            <v>1</v>
          </cell>
        </row>
        <row r="112">
          <cell r="B112" t="str">
            <v>케이블</v>
          </cell>
          <cell r="C112" t="str">
            <v>6.6KV CV 1C/200㎟</v>
          </cell>
          <cell r="D112">
            <v>1.05</v>
          </cell>
          <cell r="E112" t="str">
            <v>m</v>
          </cell>
          <cell r="F112">
            <v>50</v>
          </cell>
          <cell r="G112">
            <v>2147</v>
          </cell>
          <cell r="I112">
            <v>2085</v>
          </cell>
          <cell r="K112">
            <v>0</v>
          </cell>
          <cell r="M112">
            <v>62</v>
          </cell>
          <cell r="N112" t="str">
            <v>잡재료비</v>
          </cell>
          <cell r="O112" t="str">
            <v>배선의 5%</v>
          </cell>
          <cell r="P112">
            <v>1</v>
          </cell>
          <cell r="Q112" t="str">
            <v>식</v>
          </cell>
          <cell r="W112">
            <v>0</v>
          </cell>
          <cell r="AM112">
            <v>2</v>
          </cell>
          <cell r="AN112" t="str">
            <v>1.2x0.5</v>
          </cell>
          <cell r="AO112">
            <v>0.6</v>
          </cell>
          <cell r="AP112" t="str">
            <v>고압케이블공</v>
          </cell>
          <cell r="AQ112">
            <v>3.5000000000000003E-2</v>
          </cell>
          <cell r="AR112" t="str">
            <v>보통인부</v>
          </cell>
          <cell r="AS112">
            <v>3.4000000000000002E-2</v>
          </cell>
          <cell r="BB112" t="str">
            <v>전 5-38</v>
          </cell>
          <cell r="BC112">
            <v>1</v>
          </cell>
        </row>
        <row r="113">
          <cell r="B113" t="str">
            <v>케이블</v>
          </cell>
          <cell r="C113" t="str">
            <v>6.6KV CV 1C/250㎟</v>
          </cell>
          <cell r="D113">
            <v>1.05</v>
          </cell>
          <cell r="E113" t="str">
            <v>m</v>
          </cell>
          <cell r="F113">
            <v>50</v>
          </cell>
          <cell r="G113">
            <v>3077</v>
          </cell>
          <cell r="I113">
            <v>2988</v>
          </cell>
          <cell r="K113">
            <v>0</v>
          </cell>
          <cell r="M113">
            <v>89</v>
          </cell>
          <cell r="N113" t="str">
            <v>잡재료비</v>
          </cell>
          <cell r="O113" t="str">
            <v>배선의 5%</v>
          </cell>
          <cell r="P113">
            <v>1</v>
          </cell>
          <cell r="Q113" t="str">
            <v>식</v>
          </cell>
          <cell r="W113">
            <v>0</v>
          </cell>
          <cell r="AM113">
            <v>2</v>
          </cell>
          <cell r="AN113" t="str">
            <v>1.2x0.5</v>
          </cell>
          <cell r="AO113">
            <v>0.6</v>
          </cell>
          <cell r="AP113" t="str">
            <v>고압케이블공</v>
          </cell>
          <cell r="AQ113">
            <v>0.05</v>
          </cell>
          <cell r="AR113" t="str">
            <v>보통인부</v>
          </cell>
          <cell r="AS113">
            <v>4.9000000000000002E-2</v>
          </cell>
          <cell r="BB113" t="str">
            <v>전 5-38</v>
          </cell>
          <cell r="BC113">
            <v>1</v>
          </cell>
        </row>
        <row r="114">
          <cell r="B114" t="str">
            <v>케이블</v>
          </cell>
          <cell r="C114" t="str">
            <v>6.6KV CV 1C/400㎟</v>
          </cell>
          <cell r="D114">
            <v>1.05</v>
          </cell>
          <cell r="E114" t="str">
            <v>m</v>
          </cell>
          <cell r="F114">
            <v>50</v>
          </cell>
          <cell r="G114">
            <v>1549</v>
          </cell>
          <cell r="I114">
            <v>1504</v>
          </cell>
          <cell r="K114">
            <v>0</v>
          </cell>
          <cell r="M114">
            <v>45</v>
          </cell>
          <cell r="N114" t="str">
            <v>잡재료비</v>
          </cell>
          <cell r="O114" t="str">
            <v>배선의 5%</v>
          </cell>
          <cell r="P114">
            <v>1</v>
          </cell>
          <cell r="Q114" t="str">
            <v>식</v>
          </cell>
          <cell r="W114">
            <v>0</v>
          </cell>
          <cell r="AM114">
            <v>2</v>
          </cell>
          <cell r="AN114" t="str">
            <v>1.2x0.5</v>
          </cell>
          <cell r="AO114">
            <v>0.6</v>
          </cell>
          <cell r="AP114" t="str">
            <v>고압케이블공</v>
          </cell>
          <cell r="AQ114">
            <v>2.5000000000000001E-2</v>
          </cell>
          <cell r="AR114" t="str">
            <v>보통인부</v>
          </cell>
          <cell r="AS114">
            <v>2.5000000000000001E-2</v>
          </cell>
          <cell r="BB114" t="str">
            <v>전 5-38</v>
          </cell>
          <cell r="BC114">
            <v>1</v>
          </cell>
        </row>
        <row r="115">
          <cell r="B115" t="str">
            <v>케이블</v>
          </cell>
          <cell r="C115" t="str">
            <v>6.6KV CV 1C/400㎟</v>
          </cell>
          <cell r="D115">
            <v>1.05</v>
          </cell>
          <cell r="E115" t="str">
            <v>m</v>
          </cell>
          <cell r="F115">
            <v>50</v>
          </cell>
          <cell r="G115">
            <v>1549</v>
          </cell>
          <cell r="I115">
            <v>1504</v>
          </cell>
          <cell r="K115">
            <v>0</v>
          </cell>
          <cell r="M115">
            <v>45</v>
          </cell>
          <cell r="N115" t="str">
            <v>잡재료비</v>
          </cell>
          <cell r="O115" t="str">
            <v>배선의 5%</v>
          </cell>
          <cell r="P115">
            <v>1</v>
          </cell>
          <cell r="Q115" t="str">
            <v>식</v>
          </cell>
          <cell r="W115">
            <v>0</v>
          </cell>
          <cell r="AM115">
            <v>2</v>
          </cell>
          <cell r="AN115" t="str">
            <v>1.2x0.5</v>
          </cell>
          <cell r="AO115">
            <v>0.6</v>
          </cell>
          <cell r="AP115" t="str">
            <v>고압케이블공</v>
          </cell>
          <cell r="AQ115">
            <v>2.5000000000000001E-2</v>
          </cell>
          <cell r="AR115" t="str">
            <v>보통인부</v>
          </cell>
          <cell r="AS115">
            <v>2.5000000000000001E-2</v>
          </cell>
          <cell r="BB115" t="str">
            <v>전 5-38</v>
          </cell>
          <cell r="BC115">
            <v>1</v>
          </cell>
        </row>
        <row r="116">
          <cell r="A116">
            <v>47</v>
          </cell>
          <cell r="B116" t="str">
            <v>케이블</v>
          </cell>
          <cell r="C116" t="str">
            <v>22.9KV CN/CV 1C/60㎟</v>
          </cell>
          <cell r="D116">
            <v>1.05</v>
          </cell>
          <cell r="E116" t="str">
            <v>m</v>
          </cell>
          <cell r="F116">
            <v>50</v>
          </cell>
          <cell r="G116">
            <v>18773</v>
          </cell>
          <cell r="I116">
            <v>10242</v>
          </cell>
          <cell r="J116">
            <v>7833</v>
          </cell>
          <cell r="K116">
            <v>8224</v>
          </cell>
          <cell r="M116">
            <v>307</v>
          </cell>
          <cell r="N116" t="str">
            <v>잡재료비</v>
          </cell>
          <cell r="O116" t="str">
            <v>배선의 5%</v>
          </cell>
          <cell r="P116">
            <v>1</v>
          </cell>
          <cell r="Q116" t="str">
            <v>식</v>
          </cell>
          <cell r="W116">
            <v>411</v>
          </cell>
          <cell r="AM116">
            <v>2</v>
          </cell>
          <cell r="AN116" t="str">
            <v>1.2x0.5</v>
          </cell>
          <cell r="AO116">
            <v>3.12</v>
          </cell>
          <cell r="AP116" t="str">
            <v>특고케이블공</v>
          </cell>
          <cell r="AQ116">
            <v>2.5000000000000001E-2</v>
          </cell>
          <cell r="AR116" t="str">
            <v>보통인부</v>
          </cell>
          <cell r="AS116">
            <v>2.5000000000000001E-2</v>
          </cell>
          <cell r="BB116" t="str">
            <v>전 5-38</v>
          </cell>
          <cell r="BC116">
            <v>1</v>
          </cell>
        </row>
        <row r="117">
          <cell r="A117">
            <v>48</v>
          </cell>
          <cell r="B117" t="str">
            <v>케이블</v>
          </cell>
          <cell r="C117" t="str">
            <v>CVV 5C/1.25㎟</v>
          </cell>
          <cell r="D117">
            <v>1.05</v>
          </cell>
          <cell r="E117" t="str">
            <v>m</v>
          </cell>
          <cell r="F117">
            <v>50</v>
          </cell>
          <cell r="G117">
            <v>2551</v>
          </cell>
          <cell r="I117">
            <v>1892</v>
          </cell>
          <cell r="J117">
            <v>575</v>
          </cell>
          <cell r="K117">
            <v>603</v>
          </cell>
          <cell r="M117">
            <v>56</v>
          </cell>
          <cell r="N117" t="str">
            <v>잡재료비</v>
          </cell>
          <cell r="O117" t="str">
            <v>배선의 5%</v>
          </cell>
          <cell r="P117">
            <v>1</v>
          </cell>
          <cell r="Q117" t="str">
            <v>식</v>
          </cell>
          <cell r="W117">
            <v>30</v>
          </cell>
          <cell r="AM117">
            <v>1</v>
          </cell>
          <cell r="AN117">
            <v>1</v>
          </cell>
          <cell r="AO117">
            <v>1</v>
          </cell>
          <cell r="AP117" t="str">
            <v>저압케이블공</v>
          </cell>
          <cell r="AQ117">
            <v>3.2000000000000001E-2</v>
          </cell>
          <cell r="BB117" t="str">
            <v>전 7-10</v>
          </cell>
          <cell r="BC117">
            <v>1</v>
          </cell>
        </row>
        <row r="118">
          <cell r="B118" t="str">
            <v>케이블</v>
          </cell>
          <cell r="C118" t="str">
            <v>CVV 2C/2㎟</v>
          </cell>
          <cell r="D118">
            <v>1.05</v>
          </cell>
          <cell r="E118" t="str">
            <v>m</v>
          </cell>
          <cell r="F118">
            <v>50</v>
          </cell>
          <cell r="G118">
            <v>852</v>
          </cell>
          <cell r="I118">
            <v>828</v>
          </cell>
          <cell r="K118">
            <v>0</v>
          </cell>
          <cell r="M118">
            <v>24</v>
          </cell>
          <cell r="N118" t="str">
            <v>잡재료비</v>
          </cell>
          <cell r="O118" t="str">
            <v>배선의 5%</v>
          </cell>
          <cell r="P118">
            <v>1</v>
          </cell>
          <cell r="Q118" t="str">
            <v>식</v>
          </cell>
          <cell r="W118">
            <v>0</v>
          </cell>
          <cell r="AM118">
            <v>1</v>
          </cell>
          <cell r="AN118">
            <v>1</v>
          </cell>
          <cell r="AO118">
            <v>1</v>
          </cell>
          <cell r="AP118" t="str">
            <v>저압케이블공</v>
          </cell>
          <cell r="AQ118">
            <v>1.4E-2</v>
          </cell>
          <cell r="BB118" t="str">
            <v>전 7-10</v>
          </cell>
          <cell r="BC118">
            <v>1</v>
          </cell>
        </row>
        <row r="119">
          <cell r="B119" t="str">
            <v>케이블</v>
          </cell>
          <cell r="C119" t="str">
            <v>CVV 3C/2㎟</v>
          </cell>
          <cell r="D119">
            <v>1.05</v>
          </cell>
          <cell r="E119" t="str">
            <v>m</v>
          </cell>
          <cell r="F119">
            <v>50</v>
          </cell>
          <cell r="G119">
            <v>1156</v>
          </cell>
          <cell r="I119">
            <v>1123</v>
          </cell>
          <cell r="K119">
            <v>0</v>
          </cell>
          <cell r="M119">
            <v>33</v>
          </cell>
          <cell r="N119" t="str">
            <v>잡재료비</v>
          </cell>
          <cell r="O119" t="str">
            <v>배선의 5%</v>
          </cell>
          <cell r="P119">
            <v>1</v>
          </cell>
          <cell r="Q119" t="str">
            <v>식</v>
          </cell>
          <cell r="W119">
            <v>0</v>
          </cell>
          <cell r="AM119">
            <v>1</v>
          </cell>
          <cell r="AN119">
            <v>1</v>
          </cell>
          <cell r="AO119">
            <v>1</v>
          </cell>
          <cell r="AP119" t="str">
            <v>저압케이블공</v>
          </cell>
          <cell r="AQ119">
            <v>1.9E-2</v>
          </cell>
          <cell r="BB119" t="str">
            <v>전 7-10</v>
          </cell>
          <cell r="BC119">
            <v>1</v>
          </cell>
        </row>
        <row r="120">
          <cell r="B120" t="str">
            <v>케이블</v>
          </cell>
          <cell r="C120" t="str">
            <v>CVV 4C/2㎟</v>
          </cell>
          <cell r="D120">
            <v>1.05</v>
          </cell>
          <cell r="E120" t="str">
            <v>m</v>
          </cell>
          <cell r="F120">
            <v>1</v>
          </cell>
          <cell r="G120">
            <v>1583</v>
          </cell>
          <cell r="I120">
            <v>1537</v>
          </cell>
          <cell r="K120">
            <v>0</v>
          </cell>
          <cell r="M120">
            <v>46</v>
          </cell>
          <cell r="N120" t="str">
            <v>잡재료비</v>
          </cell>
          <cell r="O120" t="str">
            <v>배선의 5%</v>
          </cell>
          <cell r="P120">
            <v>1</v>
          </cell>
          <cell r="Q120" t="str">
            <v>식</v>
          </cell>
          <cell r="W120">
            <v>0</v>
          </cell>
          <cell r="AM120">
            <v>1</v>
          </cell>
          <cell r="AN120">
            <v>1</v>
          </cell>
          <cell r="AO120">
            <v>1</v>
          </cell>
          <cell r="AP120" t="str">
            <v>저압케이블공</v>
          </cell>
          <cell r="AQ120">
            <v>2.5999999999999999E-2</v>
          </cell>
          <cell r="BB120" t="str">
            <v>전 7-10</v>
          </cell>
          <cell r="BC120">
            <v>1</v>
          </cell>
        </row>
        <row r="121">
          <cell r="A121">
            <v>49</v>
          </cell>
          <cell r="B121" t="str">
            <v>케이블</v>
          </cell>
          <cell r="C121" t="str">
            <v>CVV 5C/2㎟</v>
          </cell>
          <cell r="D121">
            <v>1.05</v>
          </cell>
          <cell r="E121" t="str">
            <v>m</v>
          </cell>
          <cell r="F121">
            <v>50</v>
          </cell>
          <cell r="G121">
            <v>2636</v>
          </cell>
          <cell r="I121">
            <v>1892</v>
          </cell>
          <cell r="J121">
            <v>656</v>
          </cell>
          <cell r="K121">
            <v>688</v>
          </cell>
          <cell r="M121">
            <v>56</v>
          </cell>
          <cell r="N121" t="str">
            <v>잡재료비</v>
          </cell>
          <cell r="O121" t="str">
            <v>배선의 5%</v>
          </cell>
          <cell r="P121">
            <v>1</v>
          </cell>
          <cell r="Q121" t="str">
            <v>식</v>
          </cell>
          <cell r="W121">
            <v>34</v>
          </cell>
          <cell r="AM121">
            <v>1</v>
          </cell>
          <cell r="AN121">
            <v>1</v>
          </cell>
          <cell r="AO121">
            <v>1</v>
          </cell>
          <cell r="AP121" t="str">
            <v>저압케이블공</v>
          </cell>
          <cell r="AQ121">
            <v>3.2000000000000001E-2</v>
          </cell>
          <cell r="BB121" t="str">
            <v>전 7-10</v>
          </cell>
          <cell r="BC121">
            <v>1</v>
          </cell>
        </row>
        <row r="122">
          <cell r="B122" t="str">
            <v>케이블</v>
          </cell>
          <cell r="C122" t="str">
            <v>CVV 6C/2㎟</v>
          </cell>
          <cell r="D122">
            <v>1.05</v>
          </cell>
          <cell r="E122" t="str">
            <v>m</v>
          </cell>
          <cell r="F122">
            <v>50</v>
          </cell>
          <cell r="G122">
            <v>2132</v>
          </cell>
          <cell r="I122">
            <v>2070</v>
          </cell>
          <cell r="K122">
            <v>0</v>
          </cell>
          <cell r="M122">
            <v>62</v>
          </cell>
          <cell r="N122" t="str">
            <v>잡재료비</v>
          </cell>
          <cell r="O122" t="str">
            <v>배선의 5%</v>
          </cell>
          <cell r="P122">
            <v>1</v>
          </cell>
          <cell r="Q122" t="str">
            <v>식</v>
          </cell>
          <cell r="W122">
            <v>0</v>
          </cell>
          <cell r="AM122">
            <v>1</v>
          </cell>
          <cell r="AN122">
            <v>1</v>
          </cell>
          <cell r="AO122">
            <v>1</v>
          </cell>
          <cell r="AP122" t="str">
            <v>저압케이블공</v>
          </cell>
          <cell r="AQ122">
            <v>3.5000000000000003E-2</v>
          </cell>
          <cell r="BB122" t="str">
            <v>전 7-10</v>
          </cell>
          <cell r="BC122">
            <v>1</v>
          </cell>
        </row>
        <row r="123">
          <cell r="B123" t="str">
            <v>케이블</v>
          </cell>
          <cell r="C123" t="str">
            <v>CVV 7C/2㎟</v>
          </cell>
          <cell r="D123">
            <v>1.05</v>
          </cell>
          <cell r="E123" t="str">
            <v>m</v>
          </cell>
          <cell r="F123">
            <v>50</v>
          </cell>
          <cell r="G123">
            <v>2375</v>
          </cell>
          <cell r="I123">
            <v>2306</v>
          </cell>
          <cell r="K123">
            <v>0</v>
          </cell>
          <cell r="M123">
            <v>69</v>
          </cell>
          <cell r="N123" t="str">
            <v>잡재료비</v>
          </cell>
          <cell r="O123" t="str">
            <v>배선의 5%</v>
          </cell>
          <cell r="P123">
            <v>1</v>
          </cell>
          <cell r="Q123" t="str">
            <v>식</v>
          </cell>
          <cell r="W123">
            <v>0</v>
          </cell>
          <cell r="AM123">
            <v>1</v>
          </cell>
          <cell r="AN123">
            <v>1</v>
          </cell>
          <cell r="AO123">
            <v>1</v>
          </cell>
          <cell r="AP123" t="str">
            <v>저압케이블공</v>
          </cell>
          <cell r="AQ123">
            <v>3.9E-2</v>
          </cell>
          <cell r="BB123" t="str">
            <v>전 7-10</v>
          </cell>
          <cell r="BC123">
            <v>1</v>
          </cell>
        </row>
        <row r="124">
          <cell r="B124" t="str">
            <v>케이블</v>
          </cell>
          <cell r="C124" t="str">
            <v>CVV 8C/2㎟</v>
          </cell>
          <cell r="D124">
            <v>1.05</v>
          </cell>
          <cell r="E124" t="str">
            <v>m</v>
          </cell>
          <cell r="F124">
            <v>50</v>
          </cell>
          <cell r="G124">
            <v>2558</v>
          </cell>
          <cell r="I124">
            <v>2484</v>
          </cell>
          <cell r="K124">
            <v>0</v>
          </cell>
          <cell r="M124">
            <v>74</v>
          </cell>
          <cell r="N124" t="str">
            <v>잡재료비</v>
          </cell>
          <cell r="O124" t="str">
            <v>배선의 5%</v>
          </cell>
          <cell r="P124">
            <v>1</v>
          </cell>
          <cell r="Q124" t="str">
            <v>식</v>
          </cell>
          <cell r="W124">
            <v>0</v>
          </cell>
          <cell r="AM124">
            <v>1</v>
          </cell>
          <cell r="AN124">
            <v>1</v>
          </cell>
          <cell r="AO124">
            <v>1</v>
          </cell>
          <cell r="AP124" t="str">
            <v>저압케이블공</v>
          </cell>
          <cell r="AQ124">
            <v>4.2000000000000003E-2</v>
          </cell>
          <cell r="BB124" t="str">
            <v>전 7-10</v>
          </cell>
          <cell r="BC124">
            <v>1</v>
          </cell>
        </row>
        <row r="125">
          <cell r="B125" t="str">
            <v>케이블</v>
          </cell>
          <cell r="C125" t="str">
            <v>CVV 9C/2㎟</v>
          </cell>
          <cell r="D125">
            <v>1.05</v>
          </cell>
          <cell r="E125" t="str">
            <v>m</v>
          </cell>
          <cell r="F125">
            <v>50</v>
          </cell>
          <cell r="G125">
            <v>2924</v>
          </cell>
          <cell r="I125">
            <v>2839</v>
          </cell>
          <cell r="K125">
            <v>0</v>
          </cell>
          <cell r="M125">
            <v>85</v>
          </cell>
          <cell r="N125" t="str">
            <v>잡재료비</v>
          </cell>
          <cell r="O125" t="str">
            <v>배선의 5%</v>
          </cell>
          <cell r="P125">
            <v>1</v>
          </cell>
          <cell r="Q125" t="str">
            <v>식</v>
          </cell>
          <cell r="W125">
            <v>0</v>
          </cell>
          <cell r="AM125">
            <v>1</v>
          </cell>
          <cell r="AN125">
            <v>1</v>
          </cell>
          <cell r="AO125">
            <v>1</v>
          </cell>
          <cell r="AP125" t="str">
            <v>저압케이블공</v>
          </cell>
          <cell r="AQ125">
            <v>4.8000000000000001E-2</v>
          </cell>
          <cell r="BB125" t="str">
            <v>전 7-10</v>
          </cell>
          <cell r="BC125">
            <v>1</v>
          </cell>
        </row>
        <row r="126">
          <cell r="A126">
            <v>50</v>
          </cell>
          <cell r="B126" t="str">
            <v>케이블</v>
          </cell>
          <cell r="C126" t="str">
            <v>CVV 10C/2㎟</v>
          </cell>
          <cell r="D126">
            <v>1.05</v>
          </cell>
          <cell r="E126" t="str">
            <v>m</v>
          </cell>
          <cell r="F126">
            <v>50</v>
          </cell>
          <cell r="G126">
            <v>4248</v>
          </cell>
          <cell r="I126">
            <v>2839</v>
          </cell>
          <cell r="J126">
            <v>1261</v>
          </cell>
          <cell r="K126">
            <v>1324</v>
          </cell>
          <cell r="M126">
            <v>85</v>
          </cell>
          <cell r="N126" t="str">
            <v>잡재료비</v>
          </cell>
          <cell r="O126" t="str">
            <v>배선의 5%</v>
          </cell>
          <cell r="P126">
            <v>1</v>
          </cell>
          <cell r="Q126" t="str">
            <v>식</v>
          </cell>
          <cell r="W126">
            <v>66</v>
          </cell>
          <cell r="AM126">
            <v>1</v>
          </cell>
          <cell r="AN126">
            <v>1</v>
          </cell>
          <cell r="AO126">
            <v>1</v>
          </cell>
          <cell r="AP126" t="str">
            <v>저압케이블공</v>
          </cell>
          <cell r="AQ126">
            <v>4.8000000000000001E-2</v>
          </cell>
          <cell r="BB126" t="str">
            <v>전 7-10</v>
          </cell>
          <cell r="BC126">
            <v>1</v>
          </cell>
        </row>
        <row r="127">
          <cell r="A127">
            <v>51</v>
          </cell>
          <cell r="B127" t="str">
            <v>케이블</v>
          </cell>
          <cell r="C127" t="str">
            <v>CVV 12C/2㎟</v>
          </cell>
          <cell r="D127">
            <v>1.05</v>
          </cell>
          <cell r="E127" t="str">
            <v>m</v>
          </cell>
          <cell r="F127">
            <v>50</v>
          </cell>
          <cell r="G127">
            <v>4756</v>
          </cell>
          <cell r="I127">
            <v>3193</v>
          </cell>
          <cell r="J127">
            <v>1399</v>
          </cell>
          <cell r="K127">
            <v>1468</v>
          </cell>
          <cell r="M127">
            <v>95</v>
          </cell>
          <cell r="N127" t="str">
            <v>잡재료비</v>
          </cell>
          <cell r="O127" t="str">
            <v>배선의 5%</v>
          </cell>
          <cell r="P127">
            <v>1</v>
          </cell>
          <cell r="Q127" t="str">
            <v>식</v>
          </cell>
          <cell r="W127">
            <v>73</v>
          </cell>
          <cell r="AM127">
            <v>1</v>
          </cell>
          <cell r="AN127">
            <v>1</v>
          </cell>
          <cell r="AO127">
            <v>1</v>
          </cell>
          <cell r="AP127" t="str">
            <v>저압케이블공</v>
          </cell>
          <cell r="AQ127">
            <v>5.3999999999999999E-2</v>
          </cell>
          <cell r="BB127" t="str">
            <v>전 7-10</v>
          </cell>
          <cell r="BC127">
            <v>1</v>
          </cell>
        </row>
        <row r="128">
          <cell r="B128" t="str">
            <v>케이블</v>
          </cell>
          <cell r="C128" t="str">
            <v>CVV 15C/2㎟</v>
          </cell>
          <cell r="D128">
            <v>1.05</v>
          </cell>
          <cell r="E128" t="str">
            <v>m</v>
          </cell>
          <cell r="F128">
            <v>50</v>
          </cell>
          <cell r="G128">
            <v>4385</v>
          </cell>
          <cell r="I128">
            <v>4258</v>
          </cell>
          <cell r="K128">
            <v>0</v>
          </cell>
          <cell r="M128">
            <v>127</v>
          </cell>
          <cell r="N128" t="str">
            <v>잡재료비</v>
          </cell>
          <cell r="O128" t="str">
            <v>배선의 5%</v>
          </cell>
          <cell r="P128">
            <v>1</v>
          </cell>
          <cell r="Q128" t="str">
            <v>식</v>
          </cell>
          <cell r="W128">
            <v>0</v>
          </cell>
          <cell r="AM128">
            <v>1</v>
          </cell>
          <cell r="AN128">
            <v>1</v>
          </cell>
          <cell r="AO128">
            <v>1</v>
          </cell>
          <cell r="AP128" t="str">
            <v>저압케이블공</v>
          </cell>
          <cell r="AQ128">
            <v>7.1999999999999995E-2</v>
          </cell>
          <cell r="BB128" t="str">
            <v>전 7-10</v>
          </cell>
          <cell r="BC128">
            <v>1</v>
          </cell>
        </row>
        <row r="129">
          <cell r="B129" t="str">
            <v>케이블</v>
          </cell>
          <cell r="C129" t="str">
            <v>CVV 19C/2㎟</v>
          </cell>
          <cell r="D129">
            <v>1.05</v>
          </cell>
          <cell r="E129" t="str">
            <v>m</v>
          </cell>
          <cell r="F129">
            <v>50</v>
          </cell>
          <cell r="G129">
            <v>4385</v>
          </cell>
          <cell r="I129">
            <v>4258</v>
          </cell>
          <cell r="K129">
            <v>0</v>
          </cell>
          <cell r="M129">
            <v>127</v>
          </cell>
          <cell r="N129" t="str">
            <v>잡재료비</v>
          </cell>
          <cell r="O129" t="str">
            <v>배선의 5%</v>
          </cell>
          <cell r="P129">
            <v>1</v>
          </cell>
          <cell r="Q129" t="str">
            <v>식</v>
          </cell>
          <cell r="W129">
            <v>0</v>
          </cell>
          <cell r="AM129">
            <v>1</v>
          </cell>
          <cell r="AN129">
            <v>1</v>
          </cell>
          <cell r="AO129">
            <v>1</v>
          </cell>
          <cell r="AP129" t="str">
            <v>저압케이블공</v>
          </cell>
          <cell r="AQ129">
            <v>7.1999999999999995E-2</v>
          </cell>
          <cell r="BB129" t="str">
            <v>전 7-10</v>
          </cell>
          <cell r="BC129">
            <v>1</v>
          </cell>
        </row>
        <row r="130">
          <cell r="B130" t="str">
            <v>케이블</v>
          </cell>
          <cell r="C130" t="str">
            <v>CVV 24C/2㎟</v>
          </cell>
          <cell r="D130">
            <v>1.05</v>
          </cell>
          <cell r="E130" t="str">
            <v>m</v>
          </cell>
          <cell r="F130">
            <v>50</v>
          </cell>
          <cell r="G130">
            <v>5117</v>
          </cell>
          <cell r="I130">
            <v>4968</v>
          </cell>
          <cell r="K130">
            <v>0</v>
          </cell>
          <cell r="M130">
            <v>149</v>
          </cell>
          <cell r="N130" t="str">
            <v>잡재료비</v>
          </cell>
          <cell r="O130" t="str">
            <v>배선의 5%</v>
          </cell>
          <cell r="P130">
            <v>1</v>
          </cell>
          <cell r="Q130" t="str">
            <v>식</v>
          </cell>
          <cell r="W130">
            <v>0</v>
          </cell>
          <cell r="AM130">
            <v>1</v>
          </cell>
          <cell r="AN130">
            <v>1</v>
          </cell>
          <cell r="AO130">
            <v>1</v>
          </cell>
          <cell r="AP130" t="str">
            <v>저압케이블공</v>
          </cell>
          <cell r="AQ130">
            <v>8.4000000000000005E-2</v>
          </cell>
          <cell r="BB130" t="str">
            <v>전 7-10</v>
          </cell>
          <cell r="BC130">
            <v>1</v>
          </cell>
        </row>
        <row r="131">
          <cell r="B131" t="str">
            <v>케이블</v>
          </cell>
          <cell r="C131" t="str">
            <v>CVV 27C/2㎟</v>
          </cell>
          <cell r="D131">
            <v>1.05</v>
          </cell>
          <cell r="E131" t="str">
            <v>m</v>
          </cell>
          <cell r="F131">
            <v>50</v>
          </cell>
          <cell r="G131">
            <v>5969</v>
          </cell>
          <cell r="I131">
            <v>5796</v>
          </cell>
          <cell r="K131">
            <v>0</v>
          </cell>
          <cell r="M131">
            <v>173</v>
          </cell>
          <cell r="N131" t="str">
            <v>잡재료비</v>
          </cell>
          <cell r="O131" t="str">
            <v>배선의 5%</v>
          </cell>
          <cell r="P131">
            <v>1</v>
          </cell>
          <cell r="Q131" t="str">
            <v>식</v>
          </cell>
          <cell r="W131">
            <v>0</v>
          </cell>
          <cell r="AM131">
            <v>1</v>
          </cell>
          <cell r="AN131">
            <v>1</v>
          </cell>
          <cell r="AO131">
            <v>1</v>
          </cell>
          <cell r="AP131" t="str">
            <v>저압케이블공</v>
          </cell>
          <cell r="AQ131">
            <v>9.8000000000000004E-2</v>
          </cell>
          <cell r="BB131" t="str">
            <v>전 7-10</v>
          </cell>
          <cell r="BC131">
            <v>1</v>
          </cell>
        </row>
        <row r="132">
          <cell r="B132" t="str">
            <v>케이블</v>
          </cell>
          <cell r="C132" t="str">
            <v>CVV 30C/2㎟</v>
          </cell>
          <cell r="D132">
            <v>1.05</v>
          </cell>
          <cell r="E132" t="str">
            <v>m</v>
          </cell>
          <cell r="F132">
            <v>50</v>
          </cell>
          <cell r="G132">
            <v>5969</v>
          </cell>
          <cell r="I132">
            <v>5796</v>
          </cell>
          <cell r="K132">
            <v>0</v>
          </cell>
          <cell r="M132">
            <v>173</v>
          </cell>
          <cell r="N132" t="str">
            <v>잡재료비</v>
          </cell>
          <cell r="O132" t="str">
            <v>배선의 5%</v>
          </cell>
          <cell r="P132">
            <v>1</v>
          </cell>
          <cell r="Q132" t="str">
            <v>식</v>
          </cell>
          <cell r="W132">
            <v>0</v>
          </cell>
          <cell r="AM132">
            <v>1</v>
          </cell>
          <cell r="AN132">
            <v>1</v>
          </cell>
          <cell r="AO132">
            <v>1</v>
          </cell>
          <cell r="AP132" t="str">
            <v>저압케이블공</v>
          </cell>
          <cell r="AQ132">
            <v>9.8000000000000004E-2</v>
          </cell>
          <cell r="BB132" t="str">
            <v>전 7-10</v>
          </cell>
          <cell r="BC132">
            <v>1</v>
          </cell>
        </row>
        <row r="133">
          <cell r="B133" t="str">
            <v>케이블</v>
          </cell>
          <cell r="C133" t="str">
            <v>CVV 30C/3.5㎟</v>
          </cell>
          <cell r="D133">
            <v>1.05</v>
          </cell>
          <cell r="E133" t="str">
            <v>m</v>
          </cell>
          <cell r="F133">
            <v>50</v>
          </cell>
          <cell r="G133">
            <v>5969</v>
          </cell>
          <cell r="I133">
            <v>5796</v>
          </cell>
          <cell r="K133">
            <v>0</v>
          </cell>
          <cell r="M133">
            <v>173</v>
          </cell>
          <cell r="N133" t="str">
            <v>잡재료비</v>
          </cell>
          <cell r="O133" t="str">
            <v>배선의 5%</v>
          </cell>
          <cell r="P133">
            <v>1</v>
          </cell>
          <cell r="Q133" t="str">
            <v>식</v>
          </cell>
          <cell r="W133">
            <v>0</v>
          </cell>
          <cell r="AM133">
            <v>1</v>
          </cell>
          <cell r="AN133">
            <v>1</v>
          </cell>
          <cell r="AO133">
            <v>1</v>
          </cell>
          <cell r="AP133" t="str">
            <v>저압케이블공</v>
          </cell>
          <cell r="AQ133">
            <v>9.8000000000000004E-2</v>
          </cell>
          <cell r="BB133" t="str">
            <v>전 7-10</v>
          </cell>
          <cell r="BC133">
            <v>1</v>
          </cell>
        </row>
        <row r="134">
          <cell r="B134" t="str">
            <v>케이블</v>
          </cell>
          <cell r="C134" t="str">
            <v>CVV 7C/5.5㎟</v>
          </cell>
          <cell r="D134">
            <v>1.05</v>
          </cell>
          <cell r="E134" t="str">
            <v>m</v>
          </cell>
          <cell r="F134">
            <v>50</v>
          </cell>
          <cell r="G134">
            <v>2924</v>
          </cell>
          <cell r="I134">
            <v>2839</v>
          </cell>
          <cell r="K134">
            <v>0</v>
          </cell>
          <cell r="M134">
            <v>85</v>
          </cell>
          <cell r="N134" t="str">
            <v>잡재료비</v>
          </cell>
          <cell r="O134" t="str">
            <v>배선의 5%</v>
          </cell>
          <cell r="P134">
            <v>1</v>
          </cell>
          <cell r="Q134" t="str">
            <v>식</v>
          </cell>
          <cell r="W134">
            <v>0</v>
          </cell>
          <cell r="AM134">
            <v>1</v>
          </cell>
          <cell r="AN134">
            <v>1</v>
          </cell>
          <cell r="AO134">
            <v>1</v>
          </cell>
          <cell r="AP134" t="str">
            <v>저압케이블공</v>
          </cell>
          <cell r="AQ134">
            <v>4.8000000000000001E-2</v>
          </cell>
          <cell r="BB134" t="str">
            <v>전 7-10</v>
          </cell>
          <cell r="BC134">
            <v>1</v>
          </cell>
        </row>
        <row r="135">
          <cell r="B135" t="str">
            <v>케이블</v>
          </cell>
          <cell r="C135" t="str">
            <v>CVV-S 2C/1.25㎟</v>
          </cell>
          <cell r="D135">
            <v>1.05</v>
          </cell>
          <cell r="E135" t="str">
            <v>m</v>
          </cell>
          <cell r="F135">
            <v>50</v>
          </cell>
          <cell r="G135">
            <v>1022</v>
          </cell>
          <cell r="I135">
            <v>993</v>
          </cell>
          <cell r="K135">
            <v>0</v>
          </cell>
          <cell r="M135">
            <v>29</v>
          </cell>
          <cell r="N135" t="str">
            <v>잡재료비</v>
          </cell>
          <cell r="O135" t="str">
            <v>배선의 5%</v>
          </cell>
          <cell r="P135">
            <v>1</v>
          </cell>
          <cell r="Q135" t="str">
            <v>식</v>
          </cell>
          <cell r="W135">
            <v>0</v>
          </cell>
          <cell r="AM135">
            <v>1</v>
          </cell>
          <cell r="AN135">
            <v>1.2</v>
          </cell>
          <cell r="AO135">
            <v>1.2</v>
          </cell>
          <cell r="AP135" t="str">
            <v>저압케이블공</v>
          </cell>
          <cell r="AQ135">
            <v>1.4E-2</v>
          </cell>
          <cell r="BB135" t="str">
            <v>전 7-10</v>
          </cell>
          <cell r="BC135">
            <v>1</v>
          </cell>
        </row>
        <row r="136">
          <cell r="A136">
            <v>52</v>
          </cell>
          <cell r="B136" t="str">
            <v>케이블</v>
          </cell>
          <cell r="C136" t="str">
            <v>CVV-S 2C/2㎟</v>
          </cell>
          <cell r="D136">
            <v>1.05</v>
          </cell>
          <cell r="E136" t="str">
            <v>m</v>
          </cell>
          <cell r="F136">
            <v>50</v>
          </cell>
          <cell r="G136">
            <v>1457</v>
          </cell>
          <cell r="I136">
            <v>828</v>
          </cell>
          <cell r="J136">
            <v>577</v>
          </cell>
          <cell r="K136">
            <v>605</v>
          </cell>
          <cell r="M136">
            <v>24</v>
          </cell>
          <cell r="N136" t="str">
            <v>잡재료비</v>
          </cell>
          <cell r="O136" t="str">
            <v>배선의 5%</v>
          </cell>
          <cell r="P136">
            <v>1</v>
          </cell>
          <cell r="Q136" t="str">
            <v>식</v>
          </cell>
          <cell r="W136">
            <v>30</v>
          </cell>
          <cell r="AM136">
            <v>1</v>
          </cell>
          <cell r="AN136">
            <v>1</v>
          </cell>
          <cell r="AO136">
            <v>1</v>
          </cell>
          <cell r="AP136" t="str">
            <v>저압케이블공</v>
          </cell>
          <cell r="AQ136">
            <v>1.4E-2</v>
          </cell>
          <cell r="BB136" t="str">
            <v>전 7-10</v>
          </cell>
          <cell r="BC136">
            <v>1</v>
          </cell>
        </row>
        <row r="137">
          <cell r="B137" t="str">
            <v>케이블</v>
          </cell>
          <cell r="C137" t="str">
            <v>CVV-S 3C/2㎟</v>
          </cell>
          <cell r="D137">
            <v>1.05</v>
          </cell>
          <cell r="E137" t="str">
            <v>m</v>
          </cell>
          <cell r="F137">
            <v>50</v>
          </cell>
          <cell r="G137">
            <v>1388</v>
          </cell>
          <cell r="I137">
            <v>1348</v>
          </cell>
          <cell r="K137">
            <v>0</v>
          </cell>
          <cell r="M137">
            <v>40</v>
          </cell>
          <cell r="N137" t="str">
            <v>잡재료비</v>
          </cell>
          <cell r="O137" t="str">
            <v>배선의 5%</v>
          </cell>
          <cell r="P137">
            <v>1</v>
          </cell>
          <cell r="Q137" t="str">
            <v>식</v>
          </cell>
          <cell r="W137">
            <v>0</v>
          </cell>
          <cell r="AM137">
            <v>1</v>
          </cell>
          <cell r="AN137">
            <v>1.2</v>
          </cell>
          <cell r="AO137">
            <v>1.2</v>
          </cell>
          <cell r="AP137" t="str">
            <v>저압케이블공</v>
          </cell>
          <cell r="AQ137">
            <v>1.9E-2</v>
          </cell>
          <cell r="BB137" t="str">
            <v>전 7-10</v>
          </cell>
          <cell r="BC137">
            <v>1</v>
          </cell>
        </row>
        <row r="138">
          <cell r="B138" t="str">
            <v>케이블</v>
          </cell>
          <cell r="C138" t="str">
            <v>CVV-S 4C/1.25㎟</v>
          </cell>
          <cell r="D138">
            <v>1.05</v>
          </cell>
          <cell r="E138" t="str">
            <v>m</v>
          </cell>
          <cell r="F138">
            <v>50</v>
          </cell>
          <cell r="G138">
            <v>1900</v>
          </cell>
          <cell r="I138">
            <v>1845</v>
          </cell>
          <cell r="K138">
            <v>0</v>
          </cell>
          <cell r="M138">
            <v>55</v>
          </cell>
          <cell r="N138" t="str">
            <v>잡재료비</v>
          </cell>
          <cell r="O138" t="str">
            <v>배선의 5%</v>
          </cell>
          <cell r="P138">
            <v>1</v>
          </cell>
          <cell r="Q138" t="str">
            <v>식</v>
          </cell>
          <cell r="W138">
            <v>0</v>
          </cell>
          <cell r="AM138">
            <v>1</v>
          </cell>
          <cell r="AN138">
            <v>1.2</v>
          </cell>
          <cell r="AO138">
            <v>1.2</v>
          </cell>
          <cell r="AP138" t="str">
            <v>저압케이블공</v>
          </cell>
          <cell r="AQ138">
            <v>2.5999999999999999E-2</v>
          </cell>
          <cell r="BB138" t="str">
            <v>전 7-10</v>
          </cell>
          <cell r="BC138">
            <v>1</v>
          </cell>
        </row>
        <row r="139">
          <cell r="B139" t="str">
            <v>케이블</v>
          </cell>
          <cell r="C139" t="str">
            <v>CVV-S 6C/1.25㎟</v>
          </cell>
          <cell r="D139">
            <v>1.05</v>
          </cell>
          <cell r="E139" t="str">
            <v>m</v>
          </cell>
          <cell r="F139">
            <v>50</v>
          </cell>
          <cell r="G139">
            <v>2558</v>
          </cell>
          <cell r="I139">
            <v>2484</v>
          </cell>
          <cell r="K139">
            <v>0</v>
          </cell>
          <cell r="M139">
            <v>74</v>
          </cell>
          <cell r="N139" t="str">
            <v>잡재료비</v>
          </cell>
          <cell r="O139" t="str">
            <v>배선의 5%</v>
          </cell>
          <cell r="P139">
            <v>1</v>
          </cell>
          <cell r="Q139" t="str">
            <v>식</v>
          </cell>
          <cell r="W139">
            <v>0</v>
          </cell>
          <cell r="AM139">
            <v>1</v>
          </cell>
          <cell r="AN139">
            <v>1.2</v>
          </cell>
          <cell r="AO139">
            <v>1.2</v>
          </cell>
          <cell r="AP139" t="str">
            <v>저압케이블공</v>
          </cell>
          <cell r="AQ139">
            <v>3.5000000000000003E-2</v>
          </cell>
          <cell r="BB139" t="str">
            <v>전 7-10</v>
          </cell>
          <cell r="BC139">
            <v>1</v>
          </cell>
        </row>
        <row r="140">
          <cell r="B140" t="str">
            <v>케이블</v>
          </cell>
          <cell r="C140" t="str">
            <v>CVV-S 10C/1.25㎟</v>
          </cell>
          <cell r="D140">
            <v>1.05</v>
          </cell>
          <cell r="E140" t="str">
            <v>m</v>
          </cell>
          <cell r="F140">
            <v>50</v>
          </cell>
          <cell r="G140">
            <v>3946</v>
          </cell>
          <cell r="I140">
            <v>3832</v>
          </cell>
          <cell r="K140">
            <v>0</v>
          </cell>
          <cell r="M140">
            <v>114</v>
          </cell>
          <cell r="N140" t="str">
            <v>잡재료비</v>
          </cell>
          <cell r="O140" t="str">
            <v>배선의 5%</v>
          </cell>
          <cell r="P140">
            <v>1</v>
          </cell>
          <cell r="Q140" t="str">
            <v>식</v>
          </cell>
          <cell r="W140">
            <v>0</v>
          </cell>
          <cell r="AM140">
            <v>1</v>
          </cell>
          <cell r="AN140">
            <v>1.2</v>
          </cell>
          <cell r="AO140">
            <v>1.2</v>
          </cell>
          <cell r="AP140" t="str">
            <v>저압케이블공</v>
          </cell>
          <cell r="AQ140">
            <v>5.3999999999999999E-2</v>
          </cell>
          <cell r="BB140" t="str">
            <v>전 7-10</v>
          </cell>
          <cell r="BC140">
            <v>1</v>
          </cell>
        </row>
        <row r="141">
          <cell r="B141" t="str">
            <v>케이블</v>
          </cell>
          <cell r="C141" t="str">
            <v>CVV-S 12C/1.25㎟</v>
          </cell>
          <cell r="D141">
            <v>1.05</v>
          </cell>
          <cell r="E141" t="str">
            <v>m</v>
          </cell>
          <cell r="F141">
            <v>50</v>
          </cell>
          <cell r="G141">
            <v>3946</v>
          </cell>
          <cell r="I141">
            <v>3832</v>
          </cell>
          <cell r="K141">
            <v>0</v>
          </cell>
          <cell r="M141">
            <v>114</v>
          </cell>
          <cell r="N141" t="str">
            <v>잡재료비</v>
          </cell>
          <cell r="O141" t="str">
            <v>배선의 5%</v>
          </cell>
          <cell r="P141">
            <v>1</v>
          </cell>
          <cell r="Q141" t="str">
            <v>식</v>
          </cell>
          <cell r="W141">
            <v>0</v>
          </cell>
          <cell r="AM141">
            <v>1</v>
          </cell>
          <cell r="AN141">
            <v>1.2</v>
          </cell>
          <cell r="AO141">
            <v>1.2</v>
          </cell>
          <cell r="AP141" t="str">
            <v>저압케이블공</v>
          </cell>
          <cell r="AQ141">
            <v>5.3999999999999999E-2</v>
          </cell>
          <cell r="BB141" t="str">
            <v>전 7-10</v>
          </cell>
          <cell r="BC141">
            <v>1</v>
          </cell>
        </row>
        <row r="142">
          <cell r="B142" t="str">
            <v>케이블</v>
          </cell>
          <cell r="C142" t="str">
            <v>CVV-S 15C/1.25㎟</v>
          </cell>
          <cell r="D142">
            <v>1.05</v>
          </cell>
          <cell r="E142" t="str">
            <v>m</v>
          </cell>
          <cell r="F142">
            <v>50</v>
          </cell>
          <cell r="G142">
            <v>5263</v>
          </cell>
          <cell r="I142">
            <v>5110</v>
          </cell>
          <cell r="K142">
            <v>0</v>
          </cell>
          <cell r="M142">
            <v>153</v>
          </cell>
          <cell r="N142" t="str">
            <v>잡재료비</v>
          </cell>
          <cell r="O142" t="str">
            <v>배선의 5%</v>
          </cell>
          <cell r="P142">
            <v>1</v>
          </cell>
          <cell r="Q142" t="str">
            <v>식</v>
          </cell>
          <cell r="W142">
            <v>0</v>
          </cell>
          <cell r="AM142">
            <v>1</v>
          </cell>
          <cell r="AN142">
            <v>1.2</v>
          </cell>
          <cell r="AO142">
            <v>1.2</v>
          </cell>
          <cell r="AP142" t="str">
            <v>저압케이블공</v>
          </cell>
          <cell r="AQ142">
            <v>7.1999999999999995E-2</v>
          </cell>
          <cell r="BB142" t="str">
            <v>전 7-10</v>
          </cell>
          <cell r="BC142">
            <v>1</v>
          </cell>
        </row>
        <row r="143">
          <cell r="B143" t="str">
            <v>케이블</v>
          </cell>
          <cell r="C143" t="str">
            <v>CVV-S 17C/1.25㎟</v>
          </cell>
          <cell r="D143">
            <v>1.05</v>
          </cell>
          <cell r="E143" t="str">
            <v>m</v>
          </cell>
          <cell r="F143">
            <v>50</v>
          </cell>
          <cell r="G143">
            <v>5263</v>
          </cell>
          <cell r="I143">
            <v>5110</v>
          </cell>
          <cell r="K143">
            <v>0</v>
          </cell>
          <cell r="M143">
            <v>153</v>
          </cell>
          <cell r="N143" t="str">
            <v>잡재료비</v>
          </cell>
          <cell r="O143" t="str">
            <v>배선의 5%</v>
          </cell>
          <cell r="P143">
            <v>1</v>
          </cell>
          <cell r="Q143" t="str">
            <v>식</v>
          </cell>
          <cell r="W143">
            <v>0</v>
          </cell>
          <cell r="AM143">
            <v>1</v>
          </cell>
          <cell r="AN143">
            <v>1.2</v>
          </cell>
          <cell r="AO143">
            <v>1.2</v>
          </cell>
          <cell r="AP143" t="str">
            <v>저압케이블공</v>
          </cell>
          <cell r="AQ143">
            <v>7.1999999999999995E-2</v>
          </cell>
          <cell r="BB143" t="str">
            <v>전 7-10</v>
          </cell>
          <cell r="BC143">
            <v>1</v>
          </cell>
        </row>
        <row r="144">
          <cell r="B144" t="str">
            <v>케이블</v>
          </cell>
          <cell r="C144" t="str">
            <v>CVV-S 20C/1.25㎟</v>
          </cell>
          <cell r="D144">
            <v>1.05</v>
          </cell>
          <cell r="E144" t="str">
            <v>m</v>
          </cell>
          <cell r="F144">
            <v>50</v>
          </cell>
          <cell r="G144">
            <v>5263</v>
          </cell>
          <cell r="I144">
            <v>5110</v>
          </cell>
          <cell r="K144">
            <v>0</v>
          </cell>
          <cell r="M144">
            <v>153</v>
          </cell>
          <cell r="N144" t="str">
            <v>잡재료비</v>
          </cell>
          <cell r="O144" t="str">
            <v>배선의 5%</v>
          </cell>
          <cell r="P144">
            <v>1</v>
          </cell>
          <cell r="Q144" t="str">
            <v>식</v>
          </cell>
          <cell r="W144">
            <v>0</v>
          </cell>
          <cell r="AM144">
            <v>1</v>
          </cell>
          <cell r="AN144">
            <v>1.2</v>
          </cell>
          <cell r="AO144">
            <v>1.2</v>
          </cell>
          <cell r="AP144" t="str">
            <v>저압케이블공</v>
          </cell>
          <cell r="AQ144">
            <v>7.1999999999999995E-2</v>
          </cell>
          <cell r="BB144" t="str">
            <v>전 7-10</v>
          </cell>
          <cell r="BC144">
            <v>1</v>
          </cell>
        </row>
        <row r="145">
          <cell r="B145" t="str">
            <v>케이블</v>
          </cell>
          <cell r="C145" t="str">
            <v>CVV-S 24C/1.25㎟</v>
          </cell>
          <cell r="D145">
            <v>1.05</v>
          </cell>
          <cell r="E145" t="str">
            <v>m</v>
          </cell>
          <cell r="F145">
            <v>50</v>
          </cell>
          <cell r="G145">
            <v>5263</v>
          </cell>
          <cell r="I145">
            <v>5110</v>
          </cell>
          <cell r="K145">
            <v>0</v>
          </cell>
          <cell r="M145">
            <v>153</v>
          </cell>
          <cell r="N145" t="str">
            <v>잡재료비</v>
          </cell>
          <cell r="O145" t="str">
            <v>배선의 5%</v>
          </cell>
          <cell r="P145">
            <v>1</v>
          </cell>
          <cell r="Q145" t="str">
            <v>식</v>
          </cell>
          <cell r="W145">
            <v>0</v>
          </cell>
          <cell r="AM145">
            <v>1</v>
          </cell>
          <cell r="AN145">
            <v>1.2</v>
          </cell>
          <cell r="AO145">
            <v>1.2</v>
          </cell>
          <cell r="AP145" t="str">
            <v>저압케이블공</v>
          </cell>
          <cell r="AQ145">
            <v>7.1999999999999995E-2</v>
          </cell>
          <cell r="BB145" t="str">
            <v>전 7-10</v>
          </cell>
          <cell r="BC145">
            <v>1</v>
          </cell>
        </row>
        <row r="146">
          <cell r="B146" t="str">
            <v>케이블</v>
          </cell>
          <cell r="C146" t="str">
            <v>CVV-S 30C/1.25㎟</v>
          </cell>
          <cell r="D146">
            <v>1.05</v>
          </cell>
          <cell r="E146" t="str">
            <v>m</v>
          </cell>
          <cell r="F146">
            <v>50</v>
          </cell>
          <cell r="G146">
            <v>7163</v>
          </cell>
          <cell r="I146">
            <v>6955</v>
          </cell>
          <cell r="K146">
            <v>0</v>
          </cell>
          <cell r="M146">
            <v>208</v>
          </cell>
          <cell r="N146" t="str">
            <v>잡재료비</v>
          </cell>
          <cell r="O146" t="str">
            <v>배선의 5%</v>
          </cell>
          <cell r="P146">
            <v>1</v>
          </cell>
          <cell r="Q146" t="str">
            <v>식</v>
          </cell>
          <cell r="W146">
            <v>0</v>
          </cell>
          <cell r="AM146">
            <v>1</v>
          </cell>
          <cell r="AN146">
            <v>1.2</v>
          </cell>
          <cell r="AO146">
            <v>1.2</v>
          </cell>
          <cell r="AP146" t="str">
            <v>저압케이블공</v>
          </cell>
          <cell r="AQ146">
            <v>9.8000000000000004E-2</v>
          </cell>
          <cell r="BB146" t="str">
            <v>전 7-10</v>
          </cell>
          <cell r="BC146">
            <v>1</v>
          </cell>
        </row>
        <row r="147">
          <cell r="B147" t="str">
            <v>케이블</v>
          </cell>
          <cell r="C147" t="str">
            <v>CVV-S 30C/3.5㎟</v>
          </cell>
          <cell r="D147">
            <v>1.05</v>
          </cell>
          <cell r="E147" t="str">
            <v>m</v>
          </cell>
          <cell r="F147">
            <v>50</v>
          </cell>
          <cell r="G147">
            <v>7163</v>
          </cell>
          <cell r="I147">
            <v>6955</v>
          </cell>
          <cell r="K147">
            <v>0</v>
          </cell>
          <cell r="M147">
            <v>208</v>
          </cell>
          <cell r="N147" t="str">
            <v>잡재료비</v>
          </cell>
          <cell r="O147" t="str">
            <v>배선의 5%</v>
          </cell>
          <cell r="P147">
            <v>1</v>
          </cell>
          <cell r="Q147" t="str">
            <v>식</v>
          </cell>
          <cell r="W147">
            <v>0</v>
          </cell>
          <cell r="AM147">
            <v>1</v>
          </cell>
          <cell r="AN147">
            <v>1.2</v>
          </cell>
          <cell r="AO147">
            <v>1.2</v>
          </cell>
          <cell r="AP147" t="str">
            <v>저압케이블공</v>
          </cell>
          <cell r="AQ147">
            <v>9.8000000000000004E-2</v>
          </cell>
          <cell r="BB147" t="str">
            <v>전 7-10</v>
          </cell>
          <cell r="BC147">
            <v>1</v>
          </cell>
        </row>
        <row r="148">
          <cell r="B148" t="str">
            <v>케이블</v>
          </cell>
          <cell r="C148" t="str">
            <v>CVV-SB 2C/2.0㎟</v>
          </cell>
          <cell r="D148">
            <v>1.05</v>
          </cell>
          <cell r="E148" t="str">
            <v>m</v>
          </cell>
          <cell r="F148">
            <v>50</v>
          </cell>
          <cell r="G148">
            <v>1022</v>
          </cell>
          <cell r="I148">
            <v>993</v>
          </cell>
          <cell r="K148">
            <v>0</v>
          </cell>
          <cell r="M148">
            <v>29</v>
          </cell>
          <cell r="N148" t="str">
            <v>잡재료비</v>
          </cell>
          <cell r="O148" t="str">
            <v>배선의 5%</v>
          </cell>
          <cell r="P148">
            <v>1</v>
          </cell>
          <cell r="Q148" t="str">
            <v>식</v>
          </cell>
          <cell r="W148">
            <v>0</v>
          </cell>
          <cell r="AM148">
            <v>1</v>
          </cell>
          <cell r="AN148">
            <v>1.2</v>
          </cell>
          <cell r="AO148">
            <v>1.2</v>
          </cell>
          <cell r="AP148" t="str">
            <v>저압케이블공</v>
          </cell>
          <cell r="AQ148">
            <v>1.4E-2</v>
          </cell>
          <cell r="BB148" t="str">
            <v>전 7-10</v>
          </cell>
          <cell r="BC148">
            <v>1</v>
          </cell>
        </row>
        <row r="149">
          <cell r="B149" t="str">
            <v>케이블</v>
          </cell>
          <cell r="C149" t="str">
            <v>CPEV 5P 0.65㎟</v>
          </cell>
          <cell r="D149">
            <v>1.05</v>
          </cell>
          <cell r="E149" t="str">
            <v>m</v>
          </cell>
          <cell r="F149">
            <v>50</v>
          </cell>
          <cell r="G149">
            <v>1041</v>
          </cell>
          <cell r="I149">
            <v>1011</v>
          </cell>
          <cell r="K149">
            <v>0</v>
          </cell>
          <cell r="M149">
            <v>30</v>
          </cell>
          <cell r="N149" t="str">
            <v>잡재료비</v>
          </cell>
          <cell r="O149" t="str">
            <v>배선의 5%</v>
          </cell>
          <cell r="P149">
            <v>1</v>
          </cell>
          <cell r="Q149" t="str">
            <v>식</v>
          </cell>
          <cell r="W149">
            <v>0</v>
          </cell>
          <cell r="AM149">
            <v>2</v>
          </cell>
          <cell r="AN149">
            <v>1</v>
          </cell>
          <cell r="AO149">
            <v>1</v>
          </cell>
          <cell r="AP149" t="str">
            <v>보통인부</v>
          </cell>
          <cell r="AQ149">
            <v>1.2E-2</v>
          </cell>
          <cell r="AR149" t="str">
            <v>통신케이블공</v>
          </cell>
          <cell r="AS149">
            <v>8.0000000000000002E-3</v>
          </cell>
          <cell r="BB149" t="str">
            <v>통 3-15</v>
          </cell>
          <cell r="BC149">
            <v>1</v>
          </cell>
        </row>
        <row r="150">
          <cell r="B150" t="str">
            <v>케이블</v>
          </cell>
          <cell r="C150" t="str">
            <v>CPEV 10P 0.65㎟</v>
          </cell>
          <cell r="D150">
            <v>1.05</v>
          </cell>
          <cell r="E150" t="str">
            <v>m</v>
          </cell>
          <cell r="F150">
            <v>50</v>
          </cell>
          <cell r="G150">
            <v>1041</v>
          </cell>
          <cell r="I150">
            <v>1011</v>
          </cell>
          <cell r="K150">
            <v>0</v>
          </cell>
          <cell r="M150">
            <v>30</v>
          </cell>
          <cell r="N150" t="str">
            <v>잡재료비</v>
          </cell>
          <cell r="O150" t="str">
            <v>배선의 5%</v>
          </cell>
          <cell r="P150">
            <v>1</v>
          </cell>
          <cell r="Q150" t="str">
            <v>식</v>
          </cell>
          <cell r="W150">
            <v>0</v>
          </cell>
          <cell r="AM150">
            <v>2</v>
          </cell>
          <cell r="AN150">
            <v>1</v>
          </cell>
          <cell r="AO150">
            <v>1</v>
          </cell>
          <cell r="AP150" t="str">
            <v>보통인부</v>
          </cell>
          <cell r="AQ150">
            <v>1.2E-2</v>
          </cell>
          <cell r="AR150" t="str">
            <v>통신케이블공</v>
          </cell>
          <cell r="AS150">
            <v>8.0000000000000002E-3</v>
          </cell>
          <cell r="BB150" t="str">
            <v>통 3-15</v>
          </cell>
          <cell r="BC150">
            <v>1</v>
          </cell>
        </row>
        <row r="151">
          <cell r="B151" t="str">
            <v>케이블</v>
          </cell>
          <cell r="C151" t="str">
            <v>CPEV 20P 0.65㎟</v>
          </cell>
          <cell r="D151">
            <v>1.05</v>
          </cell>
          <cell r="E151" t="str">
            <v>m</v>
          </cell>
          <cell r="F151">
            <v>50</v>
          </cell>
          <cell r="G151">
            <v>1153</v>
          </cell>
          <cell r="I151">
            <v>1120</v>
          </cell>
          <cell r="K151">
            <v>0</v>
          </cell>
          <cell r="M151">
            <v>33</v>
          </cell>
          <cell r="N151" t="str">
            <v>잡재료비</v>
          </cell>
          <cell r="O151" t="str">
            <v>배선의 5%</v>
          </cell>
          <cell r="P151">
            <v>1</v>
          </cell>
          <cell r="Q151" t="str">
            <v>식</v>
          </cell>
          <cell r="W151">
            <v>0</v>
          </cell>
          <cell r="AM151">
            <v>2</v>
          </cell>
          <cell r="AN151">
            <v>1</v>
          </cell>
          <cell r="AO151">
            <v>1</v>
          </cell>
          <cell r="AP151" t="str">
            <v>보통인부</v>
          </cell>
          <cell r="AQ151">
            <v>1.2999999999999999E-2</v>
          </cell>
          <cell r="AR151" t="str">
            <v>통신케이블공</v>
          </cell>
          <cell r="AS151">
            <v>8.9999999999999993E-3</v>
          </cell>
          <cell r="BB151" t="str">
            <v>통 3-15</v>
          </cell>
          <cell r="BC151">
            <v>1</v>
          </cell>
        </row>
        <row r="152">
          <cell r="B152" t="str">
            <v>케이블</v>
          </cell>
          <cell r="C152" t="str">
            <v>CPEV 30P 0.65㎟</v>
          </cell>
          <cell r="D152">
            <v>1.05</v>
          </cell>
          <cell r="E152" t="str">
            <v>m</v>
          </cell>
          <cell r="F152">
            <v>50</v>
          </cell>
          <cell r="G152">
            <v>1379</v>
          </cell>
          <cell r="I152">
            <v>1339</v>
          </cell>
          <cell r="K152">
            <v>0</v>
          </cell>
          <cell r="M152">
            <v>40</v>
          </cell>
          <cell r="N152" t="str">
            <v>잡재료비</v>
          </cell>
          <cell r="O152" t="str">
            <v>배선의 5%</v>
          </cell>
          <cell r="P152">
            <v>1</v>
          </cell>
          <cell r="Q152" t="str">
            <v>식</v>
          </cell>
          <cell r="W152">
            <v>0</v>
          </cell>
          <cell r="AM152">
            <v>2</v>
          </cell>
          <cell r="AN152">
            <v>1</v>
          </cell>
          <cell r="AO152">
            <v>1</v>
          </cell>
          <cell r="AP152" t="str">
            <v>보통인부</v>
          </cell>
          <cell r="AQ152">
            <v>1.4999999999999999E-2</v>
          </cell>
          <cell r="AR152" t="str">
            <v>통신케이블공</v>
          </cell>
          <cell r="AS152">
            <v>1.0999999999999999E-2</v>
          </cell>
          <cell r="BB152" t="str">
            <v>통 3-15</v>
          </cell>
          <cell r="BC152">
            <v>1</v>
          </cell>
        </row>
        <row r="153">
          <cell r="B153" t="str">
            <v>케이블</v>
          </cell>
          <cell r="C153" t="str">
            <v>CPEV 50P 0.65㎟</v>
          </cell>
          <cell r="D153">
            <v>1.05</v>
          </cell>
          <cell r="E153" t="str">
            <v>m</v>
          </cell>
          <cell r="F153">
            <v>50</v>
          </cell>
          <cell r="G153">
            <v>1379</v>
          </cell>
          <cell r="I153">
            <v>1339</v>
          </cell>
          <cell r="K153">
            <v>0</v>
          </cell>
          <cell r="M153">
            <v>40</v>
          </cell>
          <cell r="N153" t="str">
            <v>잡재료비</v>
          </cell>
          <cell r="O153" t="str">
            <v>배선의 5%</v>
          </cell>
          <cell r="P153">
            <v>1</v>
          </cell>
          <cell r="Q153" t="str">
            <v>식</v>
          </cell>
          <cell r="W153">
            <v>0</v>
          </cell>
          <cell r="AM153">
            <v>2</v>
          </cell>
          <cell r="AN153">
            <v>1</v>
          </cell>
          <cell r="AO153">
            <v>1</v>
          </cell>
          <cell r="AP153" t="str">
            <v>보통인부</v>
          </cell>
          <cell r="AQ153">
            <v>1.4999999999999999E-2</v>
          </cell>
          <cell r="AR153" t="str">
            <v>통신케이블공</v>
          </cell>
          <cell r="AS153">
            <v>1.0999999999999999E-2</v>
          </cell>
          <cell r="BB153" t="str">
            <v>통 3-15</v>
          </cell>
          <cell r="BC153">
            <v>1</v>
          </cell>
        </row>
        <row r="154">
          <cell r="B154" t="str">
            <v>케이블</v>
          </cell>
          <cell r="C154" t="str">
            <v>CPEV 100P 0.65㎟</v>
          </cell>
          <cell r="D154">
            <v>1.05</v>
          </cell>
          <cell r="E154" t="str">
            <v>m</v>
          </cell>
          <cell r="F154">
            <v>50</v>
          </cell>
          <cell r="G154">
            <v>1583</v>
          </cell>
          <cell r="I154">
            <v>1537</v>
          </cell>
          <cell r="K154">
            <v>0</v>
          </cell>
          <cell r="M154">
            <v>46</v>
          </cell>
          <cell r="N154" t="str">
            <v>잡재료비</v>
          </cell>
          <cell r="O154" t="str">
            <v>배선의 5%</v>
          </cell>
          <cell r="P154">
            <v>1</v>
          </cell>
          <cell r="Q154" t="str">
            <v>식</v>
          </cell>
          <cell r="W154">
            <v>0</v>
          </cell>
          <cell r="AM154">
            <v>2</v>
          </cell>
          <cell r="AN154">
            <v>1</v>
          </cell>
          <cell r="AO154">
            <v>1</v>
          </cell>
          <cell r="AP154" t="str">
            <v>보통인부</v>
          </cell>
          <cell r="AQ154">
            <v>1.7500000000000002E-2</v>
          </cell>
          <cell r="AR154" t="str">
            <v>통신케이블공</v>
          </cell>
          <cell r="AS154">
            <v>1.2500000000000001E-2</v>
          </cell>
          <cell r="BB154" t="str">
            <v>통 3-15</v>
          </cell>
          <cell r="BC154">
            <v>1</v>
          </cell>
        </row>
        <row r="155">
          <cell r="B155" t="str">
            <v>케이블</v>
          </cell>
          <cell r="C155" t="str">
            <v>ECX 5C-2V</v>
          </cell>
          <cell r="D155">
            <v>1.05</v>
          </cell>
          <cell r="E155" t="str">
            <v>m</v>
          </cell>
          <cell r="F155">
            <v>50</v>
          </cell>
          <cell r="G155">
            <v>1199</v>
          </cell>
          <cell r="I155">
            <v>1165</v>
          </cell>
          <cell r="K155">
            <v>0</v>
          </cell>
          <cell r="M155">
            <v>34</v>
          </cell>
          <cell r="N155" t="str">
            <v>잡재료비</v>
          </cell>
          <cell r="O155" t="str">
            <v>배선의 5%</v>
          </cell>
          <cell r="P155">
            <v>1</v>
          </cell>
          <cell r="Q155" t="str">
            <v>식</v>
          </cell>
          <cell r="W155">
            <v>0</v>
          </cell>
          <cell r="AM155">
            <v>1</v>
          </cell>
          <cell r="AN155">
            <v>1</v>
          </cell>
          <cell r="AO155">
            <v>1</v>
          </cell>
          <cell r="AP155" t="str">
            <v>통신설비공</v>
          </cell>
          <cell r="AQ155">
            <v>1.7999999999999999E-2</v>
          </cell>
          <cell r="BB155" t="str">
            <v>통 5-89</v>
          </cell>
          <cell r="BC155">
            <v>1</v>
          </cell>
        </row>
        <row r="156">
          <cell r="B156" t="str">
            <v>케이블</v>
          </cell>
          <cell r="C156" t="str">
            <v>ECX 7C-2V</v>
          </cell>
          <cell r="D156">
            <v>1.05</v>
          </cell>
          <cell r="E156" t="str">
            <v>m</v>
          </cell>
          <cell r="F156">
            <v>50</v>
          </cell>
          <cell r="G156">
            <v>1466</v>
          </cell>
          <cell r="I156">
            <v>1424</v>
          </cell>
          <cell r="K156">
            <v>0</v>
          </cell>
          <cell r="M156">
            <v>42</v>
          </cell>
          <cell r="N156" t="str">
            <v>잡재료비</v>
          </cell>
          <cell r="O156" t="str">
            <v>배선의 5%</v>
          </cell>
          <cell r="P156">
            <v>1</v>
          </cell>
          <cell r="Q156" t="str">
            <v>식</v>
          </cell>
          <cell r="W156">
            <v>0</v>
          </cell>
          <cell r="AM156">
            <v>1</v>
          </cell>
          <cell r="AN156">
            <v>1</v>
          </cell>
          <cell r="AO156">
            <v>1</v>
          </cell>
          <cell r="AP156" t="str">
            <v>통신설비공</v>
          </cell>
          <cell r="AQ156">
            <v>2.1999999999999999E-2</v>
          </cell>
          <cell r="BB156" t="str">
            <v>통 5-89</v>
          </cell>
          <cell r="BC156">
            <v>1</v>
          </cell>
        </row>
        <row r="157">
          <cell r="A157">
            <v>53</v>
          </cell>
          <cell r="B157" t="str">
            <v>전선관</v>
          </cell>
          <cell r="C157" t="str">
            <v>ST 16C</v>
          </cell>
          <cell r="D157">
            <v>1.1000000000000001</v>
          </cell>
          <cell r="E157" t="str">
            <v>m</v>
          </cell>
          <cell r="F157">
            <v>30</v>
          </cell>
          <cell r="G157">
            <v>4971</v>
          </cell>
          <cell r="I157">
            <v>3832</v>
          </cell>
          <cell r="J157">
            <v>932</v>
          </cell>
          <cell r="K157">
            <v>1025</v>
          </cell>
          <cell r="M157">
            <v>114</v>
          </cell>
          <cell r="N157" t="str">
            <v>전선관부속자재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153</v>
          </cell>
          <cell r="Z157" t="str">
            <v>잡재료비</v>
          </cell>
          <cell r="AA157" t="str">
            <v>배관의 5%</v>
          </cell>
          <cell r="AB157">
            <v>1</v>
          </cell>
          <cell r="AC157" t="str">
            <v>식</v>
          </cell>
          <cell r="AI157">
            <v>51</v>
          </cell>
          <cell r="AM157">
            <v>1</v>
          </cell>
          <cell r="AN157">
            <v>1</v>
          </cell>
          <cell r="AO157">
            <v>1</v>
          </cell>
          <cell r="AP157" t="str">
            <v>내선전공</v>
          </cell>
          <cell r="AQ157">
            <v>0.08</v>
          </cell>
          <cell r="BB157" t="str">
            <v>전 7-1</v>
          </cell>
          <cell r="BC157">
            <v>1</v>
          </cell>
        </row>
        <row r="158">
          <cell r="A158">
            <v>54</v>
          </cell>
          <cell r="B158" t="str">
            <v>전선관</v>
          </cell>
          <cell r="C158" t="str">
            <v>ST 22C</v>
          </cell>
          <cell r="D158">
            <v>1.1000000000000001</v>
          </cell>
          <cell r="E158" t="str">
            <v>m</v>
          </cell>
          <cell r="F158">
            <v>30</v>
          </cell>
          <cell r="G158">
            <v>6739</v>
          </cell>
          <cell r="I158">
            <v>5270</v>
          </cell>
          <cell r="J158">
            <v>1192</v>
          </cell>
          <cell r="K158">
            <v>1311</v>
          </cell>
          <cell r="M158">
            <v>158</v>
          </cell>
          <cell r="N158" t="str">
            <v>전선관부속자재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196</v>
          </cell>
          <cell r="Z158" t="str">
            <v>잡재료비</v>
          </cell>
          <cell r="AA158" t="str">
            <v>배관의 5%</v>
          </cell>
          <cell r="AB158">
            <v>1</v>
          </cell>
          <cell r="AC158" t="str">
            <v>식</v>
          </cell>
          <cell r="AI158">
            <v>65</v>
          </cell>
          <cell r="AM158">
            <v>1</v>
          </cell>
          <cell r="AN158">
            <v>1</v>
          </cell>
          <cell r="AO158">
            <v>1</v>
          </cell>
          <cell r="AP158" t="str">
            <v>내선전공</v>
          </cell>
          <cell r="AQ158">
            <v>0.11</v>
          </cell>
          <cell r="BB158" t="str">
            <v>전 7-1</v>
          </cell>
          <cell r="BC158">
            <v>1</v>
          </cell>
        </row>
        <row r="159">
          <cell r="A159">
            <v>55</v>
          </cell>
          <cell r="B159" t="str">
            <v>전선관</v>
          </cell>
          <cell r="C159" t="str">
            <v>ST 28C</v>
          </cell>
          <cell r="D159">
            <v>1.1000000000000001</v>
          </cell>
          <cell r="E159" t="str">
            <v>m</v>
          </cell>
          <cell r="F159">
            <v>30</v>
          </cell>
          <cell r="G159">
            <v>8630</v>
          </cell>
          <cell r="I159">
            <v>6707</v>
          </cell>
          <cell r="J159">
            <v>1566</v>
          </cell>
          <cell r="K159">
            <v>1722</v>
          </cell>
          <cell r="M159">
            <v>201</v>
          </cell>
          <cell r="N159" t="str">
            <v>전선관부속자재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258</v>
          </cell>
          <cell r="Z159" t="str">
            <v>잡재료비</v>
          </cell>
          <cell r="AA159" t="str">
            <v>배관의 5%</v>
          </cell>
          <cell r="AB159">
            <v>1</v>
          </cell>
          <cell r="AC159" t="str">
            <v>식</v>
          </cell>
          <cell r="AI159">
            <v>86</v>
          </cell>
          <cell r="AM159">
            <v>1</v>
          </cell>
          <cell r="AN159">
            <v>1</v>
          </cell>
          <cell r="AO159">
            <v>1</v>
          </cell>
          <cell r="AP159" t="str">
            <v>내선전공</v>
          </cell>
          <cell r="AQ159">
            <v>0.14000000000000001</v>
          </cell>
          <cell r="BB159" t="str">
            <v>전 7-1</v>
          </cell>
          <cell r="BC159">
            <v>1</v>
          </cell>
        </row>
        <row r="160">
          <cell r="A160">
            <v>56</v>
          </cell>
          <cell r="B160" t="str">
            <v>전선관</v>
          </cell>
          <cell r="C160" t="str">
            <v>ST 36C</v>
          </cell>
          <cell r="D160">
            <v>1.1000000000000001</v>
          </cell>
          <cell r="E160" t="str">
            <v>m</v>
          </cell>
          <cell r="F160">
            <v>30</v>
          </cell>
          <cell r="G160">
            <v>11982</v>
          </cell>
          <cell r="I160">
            <v>9582</v>
          </cell>
          <cell r="J160">
            <v>1921</v>
          </cell>
          <cell r="K160">
            <v>2113</v>
          </cell>
          <cell r="M160">
            <v>287</v>
          </cell>
          <cell r="N160" t="str">
            <v>전선관부속자재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316</v>
          </cell>
          <cell r="Z160" t="str">
            <v>잡재료비</v>
          </cell>
          <cell r="AA160" t="str">
            <v>배관의 5%</v>
          </cell>
          <cell r="AB160">
            <v>1</v>
          </cell>
          <cell r="AC160" t="str">
            <v>식</v>
          </cell>
          <cell r="AI160">
            <v>105</v>
          </cell>
          <cell r="AM160">
            <v>1</v>
          </cell>
          <cell r="AN160">
            <v>1</v>
          </cell>
          <cell r="AO160">
            <v>1</v>
          </cell>
          <cell r="AP160" t="str">
            <v>내선전공</v>
          </cell>
          <cell r="AQ160">
            <v>0.2</v>
          </cell>
          <cell r="BB160" t="str">
            <v>전 7-1</v>
          </cell>
          <cell r="BC160">
            <v>1</v>
          </cell>
        </row>
        <row r="161">
          <cell r="A161">
            <v>57</v>
          </cell>
          <cell r="B161" t="str">
            <v>전선관</v>
          </cell>
          <cell r="C161" t="str">
            <v>ST 42C</v>
          </cell>
          <cell r="D161">
            <v>1.1000000000000001</v>
          </cell>
          <cell r="E161" t="str">
            <v>m</v>
          </cell>
          <cell r="F161">
            <v>30</v>
          </cell>
          <cell r="G161">
            <v>14782</v>
          </cell>
          <cell r="I161">
            <v>11977</v>
          </cell>
          <cell r="J161">
            <v>2224</v>
          </cell>
          <cell r="K161">
            <v>2446</v>
          </cell>
          <cell r="M161">
            <v>359</v>
          </cell>
          <cell r="N161" t="str">
            <v>전선관부속자재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366</v>
          </cell>
          <cell r="Z161" t="str">
            <v>잡재료비</v>
          </cell>
          <cell r="AA161" t="str">
            <v>배관의 5%</v>
          </cell>
          <cell r="AB161">
            <v>1</v>
          </cell>
          <cell r="AC161" t="str">
            <v>식</v>
          </cell>
          <cell r="AI161">
            <v>122</v>
          </cell>
          <cell r="AM161">
            <v>1</v>
          </cell>
          <cell r="AN161">
            <v>1</v>
          </cell>
          <cell r="AO161">
            <v>1</v>
          </cell>
          <cell r="AP161" t="str">
            <v>내선전공</v>
          </cell>
          <cell r="AQ161">
            <v>0.25</v>
          </cell>
          <cell r="BB161" t="str">
            <v>전 7-1</v>
          </cell>
          <cell r="BC161">
            <v>1</v>
          </cell>
        </row>
        <row r="162">
          <cell r="A162">
            <v>58</v>
          </cell>
          <cell r="B162" t="str">
            <v>전선관</v>
          </cell>
          <cell r="C162" t="str">
            <v>ST 54C</v>
          </cell>
          <cell r="D162">
            <v>1.1000000000000001</v>
          </cell>
          <cell r="E162" t="str">
            <v>m</v>
          </cell>
          <cell r="F162">
            <v>30</v>
          </cell>
          <cell r="G162">
            <v>20191</v>
          </cell>
          <cell r="I162">
            <v>16289</v>
          </cell>
          <cell r="J162">
            <v>3104</v>
          </cell>
          <cell r="K162">
            <v>3414</v>
          </cell>
          <cell r="M162">
            <v>488</v>
          </cell>
          <cell r="N162" t="str">
            <v>전선관부속자재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512</v>
          </cell>
          <cell r="Z162" t="str">
            <v>잡재료비</v>
          </cell>
          <cell r="AA162" t="str">
            <v>배관의 5%</v>
          </cell>
          <cell r="AB162">
            <v>1</v>
          </cell>
          <cell r="AC162" t="str">
            <v>식</v>
          </cell>
          <cell r="AI162">
            <v>170</v>
          </cell>
          <cell r="AM162">
            <v>1</v>
          </cell>
          <cell r="AN162">
            <v>1</v>
          </cell>
          <cell r="AO162">
            <v>1</v>
          </cell>
          <cell r="AP162" t="str">
            <v>내선전공</v>
          </cell>
          <cell r="AQ162">
            <v>0.34</v>
          </cell>
          <cell r="BB162" t="str">
            <v>전 7-1</v>
          </cell>
          <cell r="BC162">
            <v>1</v>
          </cell>
        </row>
        <row r="163">
          <cell r="A163">
            <v>59</v>
          </cell>
          <cell r="B163" t="str">
            <v>전선관</v>
          </cell>
          <cell r="C163" t="str">
            <v>ST 70C</v>
          </cell>
          <cell r="D163">
            <v>1.1000000000000001</v>
          </cell>
          <cell r="E163" t="str">
            <v>m</v>
          </cell>
          <cell r="F163">
            <v>30</v>
          </cell>
          <cell r="G163">
            <v>26057</v>
          </cell>
          <cell r="I163">
            <v>21080</v>
          </cell>
          <cell r="J163">
            <v>3950</v>
          </cell>
          <cell r="K163">
            <v>4345</v>
          </cell>
          <cell r="M163">
            <v>632</v>
          </cell>
          <cell r="N163" t="str">
            <v>전선관부속자재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651</v>
          </cell>
          <cell r="Z163" t="str">
            <v>잡재료비</v>
          </cell>
          <cell r="AA163" t="str">
            <v>배관의 5%</v>
          </cell>
          <cell r="AB163">
            <v>1</v>
          </cell>
          <cell r="AC163" t="str">
            <v>식</v>
          </cell>
          <cell r="AI163">
            <v>217</v>
          </cell>
          <cell r="AM163">
            <v>1</v>
          </cell>
          <cell r="AN163">
            <v>1</v>
          </cell>
          <cell r="AO163">
            <v>1</v>
          </cell>
          <cell r="AP163" t="str">
            <v>내선전공</v>
          </cell>
          <cell r="AQ163">
            <v>0.44</v>
          </cell>
          <cell r="BB163" t="str">
            <v>전 7-1</v>
          </cell>
          <cell r="BC163">
            <v>1</v>
          </cell>
        </row>
        <row r="164">
          <cell r="B164" t="str">
            <v>전선관</v>
          </cell>
          <cell r="C164" t="str">
            <v>ST 82C</v>
          </cell>
          <cell r="D164">
            <v>1.1000000000000001</v>
          </cell>
          <cell r="E164" t="str">
            <v>m</v>
          </cell>
          <cell r="F164">
            <v>30</v>
          </cell>
          <cell r="G164">
            <v>26647</v>
          </cell>
          <cell r="I164">
            <v>25871</v>
          </cell>
          <cell r="K164">
            <v>0</v>
          </cell>
          <cell r="M164">
            <v>776</v>
          </cell>
          <cell r="N164" t="str">
            <v>전선관부속자재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0</v>
          </cell>
          <cell r="Z164" t="str">
            <v>잡재료비</v>
          </cell>
          <cell r="AA164" t="str">
            <v>배관의 5%</v>
          </cell>
          <cell r="AB164">
            <v>1</v>
          </cell>
          <cell r="AC164" t="str">
            <v>식</v>
          </cell>
          <cell r="AI164">
            <v>0</v>
          </cell>
          <cell r="AM164">
            <v>1</v>
          </cell>
          <cell r="AN164">
            <v>1</v>
          </cell>
          <cell r="AO164">
            <v>1</v>
          </cell>
          <cell r="AP164" t="str">
            <v>내선전공</v>
          </cell>
          <cell r="AQ164">
            <v>0.54</v>
          </cell>
          <cell r="BB164" t="str">
            <v>전 7-1</v>
          </cell>
          <cell r="BC164">
            <v>1</v>
          </cell>
        </row>
        <row r="165">
          <cell r="A165">
            <v>60</v>
          </cell>
          <cell r="B165" t="str">
            <v>전선관</v>
          </cell>
          <cell r="C165" t="str">
            <v>ST 104C</v>
          </cell>
          <cell r="D165">
            <v>1.1000000000000001</v>
          </cell>
          <cell r="E165" t="str">
            <v>m</v>
          </cell>
          <cell r="F165">
            <v>30</v>
          </cell>
          <cell r="G165">
            <v>42825</v>
          </cell>
          <cell r="I165">
            <v>34016</v>
          </cell>
          <cell r="J165">
            <v>7081</v>
          </cell>
          <cell r="K165">
            <v>7789</v>
          </cell>
          <cell r="M165">
            <v>1020</v>
          </cell>
          <cell r="N165" t="str">
            <v>전선관부속자재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1168</v>
          </cell>
          <cell r="Z165" t="str">
            <v>잡재료비</v>
          </cell>
          <cell r="AA165" t="str">
            <v>배관의 5%</v>
          </cell>
          <cell r="AB165">
            <v>1</v>
          </cell>
          <cell r="AC165" t="str">
            <v>식</v>
          </cell>
          <cell r="AI165">
            <v>389</v>
          </cell>
          <cell r="AM165">
            <v>1</v>
          </cell>
          <cell r="AN165">
            <v>1</v>
          </cell>
          <cell r="AO165">
            <v>1</v>
          </cell>
          <cell r="AP165" t="str">
            <v>내선전공</v>
          </cell>
          <cell r="AQ165">
            <v>0.71</v>
          </cell>
          <cell r="BB165" t="str">
            <v>전 7-1</v>
          </cell>
          <cell r="BC165">
            <v>1</v>
          </cell>
        </row>
        <row r="166">
          <cell r="A166">
            <v>61</v>
          </cell>
          <cell r="B166" t="str">
            <v>가요전선관</v>
          </cell>
          <cell r="C166" t="str">
            <v>1종 방수 16C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3836</v>
          </cell>
          <cell r="I166">
            <v>2347</v>
          </cell>
          <cell r="J166">
            <v>1290</v>
          </cell>
          <cell r="K166">
            <v>1419</v>
          </cell>
          <cell r="M166">
            <v>70</v>
          </cell>
          <cell r="N166" t="str">
            <v>전선관부속자재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212</v>
          </cell>
          <cell r="Z166" t="str">
            <v>잡재료비</v>
          </cell>
          <cell r="AA166" t="str">
            <v>배관의 5%</v>
          </cell>
          <cell r="AB166">
            <v>1</v>
          </cell>
          <cell r="AC166" t="str">
            <v>식</v>
          </cell>
          <cell r="AI166">
            <v>70</v>
          </cell>
          <cell r="AM166">
            <v>1</v>
          </cell>
          <cell r="AN166">
            <v>1</v>
          </cell>
          <cell r="AO166">
            <v>1</v>
          </cell>
          <cell r="AP166" t="str">
            <v>내선전공</v>
          </cell>
          <cell r="AQ166">
            <v>4.9000000000000002E-2</v>
          </cell>
          <cell r="BB166" t="str">
            <v>전 7-1</v>
          </cell>
          <cell r="BC166">
            <v>1</v>
          </cell>
        </row>
        <row r="167">
          <cell r="A167">
            <v>62</v>
          </cell>
          <cell r="B167" t="str">
            <v>가요전선관</v>
          </cell>
          <cell r="C167" t="str">
            <v>1종 방수 22C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4824</v>
          </cell>
          <cell r="I167">
            <v>3018</v>
          </cell>
          <cell r="J167">
            <v>1560</v>
          </cell>
          <cell r="K167">
            <v>1716</v>
          </cell>
          <cell r="M167">
            <v>90</v>
          </cell>
          <cell r="N167" t="str">
            <v>전선관부속자재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257</v>
          </cell>
          <cell r="Z167" t="str">
            <v>잡재료비</v>
          </cell>
          <cell r="AA167" t="str">
            <v>배관의 5%</v>
          </cell>
          <cell r="AB167">
            <v>1</v>
          </cell>
          <cell r="AC167" t="str">
            <v>식</v>
          </cell>
          <cell r="AI167">
            <v>85</v>
          </cell>
          <cell r="AM167">
            <v>1</v>
          </cell>
          <cell r="AN167">
            <v>1</v>
          </cell>
          <cell r="AO167">
            <v>1</v>
          </cell>
          <cell r="AP167" t="str">
            <v>내선전공</v>
          </cell>
          <cell r="AQ167">
            <v>6.3E-2</v>
          </cell>
          <cell r="BB167" t="str">
            <v>전 7-1</v>
          </cell>
          <cell r="BC167">
            <v>1</v>
          </cell>
        </row>
        <row r="168">
          <cell r="A168">
            <v>63</v>
          </cell>
          <cell r="B168" t="str">
            <v>가요전선관</v>
          </cell>
          <cell r="C168" t="str">
            <v>1종 방수 28C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5845</v>
          </cell>
          <cell r="I168">
            <v>3689</v>
          </cell>
          <cell r="J168">
            <v>1860</v>
          </cell>
          <cell r="K168">
            <v>2046</v>
          </cell>
          <cell r="M168">
            <v>110</v>
          </cell>
          <cell r="N168" t="str">
            <v>전선관부속자재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306</v>
          </cell>
          <cell r="Z168" t="str">
            <v>잡재료비</v>
          </cell>
          <cell r="AA168" t="str">
            <v>배관의 5%</v>
          </cell>
          <cell r="AB168">
            <v>1</v>
          </cell>
          <cell r="AC168" t="str">
            <v>식</v>
          </cell>
          <cell r="AI168">
            <v>102</v>
          </cell>
          <cell r="AM168">
            <v>1</v>
          </cell>
          <cell r="AN168">
            <v>1</v>
          </cell>
          <cell r="AO168">
            <v>1</v>
          </cell>
          <cell r="AP168" t="str">
            <v>내선전공</v>
          </cell>
          <cell r="AQ168">
            <v>7.6999999999999999E-2</v>
          </cell>
          <cell r="BB168" t="str">
            <v>전 7-1</v>
          </cell>
          <cell r="BC168">
            <v>1</v>
          </cell>
        </row>
        <row r="169">
          <cell r="B169" t="str">
            <v>가요전선관</v>
          </cell>
          <cell r="C169" t="str">
            <v>1종 방수 36C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4489</v>
          </cell>
          <cell r="I169">
            <v>4359</v>
          </cell>
          <cell r="K169">
            <v>0</v>
          </cell>
          <cell r="M169">
            <v>130</v>
          </cell>
          <cell r="N169" t="str">
            <v>전선관부속자재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0</v>
          </cell>
          <cell r="Z169" t="str">
            <v>잡재료비</v>
          </cell>
          <cell r="AA169" t="str">
            <v>배관의 5%</v>
          </cell>
          <cell r="AB169">
            <v>1</v>
          </cell>
          <cell r="AC169" t="str">
            <v>식</v>
          </cell>
          <cell r="AI169">
            <v>0</v>
          </cell>
          <cell r="AM169">
            <v>1</v>
          </cell>
          <cell r="AN169">
            <v>1</v>
          </cell>
          <cell r="AO169">
            <v>1</v>
          </cell>
          <cell r="AP169" t="str">
            <v>내선전공</v>
          </cell>
          <cell r="AQ169">
            <v>9.0999999999999998E-2</v>
          </cell>
          <cell r="BB169" t="str">
            <v>전 7-1</v>
          </cell>
          <cell r="BC169">
            <v>1</v>
          </cell>
        </row>
        <row r="170">
          <cell r="B170" t="str">
            <v>가요전선관</v>
          </cell>
          <cell r="C170" t="str">
            <v>1종 방수 42C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6414</v>
          </cell>
          <cell r="I170">
            <v>6228</v>
          </cell>
          <cell r="K170">
            <v>0</v>
          </cell>
          <cell r="M170">
            <v>186</v>
          </cell>
          <cell r="N170" t="str">
            <v>전선관부속자재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0</v>
          </cell>
          <cell r="Z170" t="str">
            <v>잡재료비</v>
          </cell>
          <cell r="AA170" t="str">
            <v>배관의 5%</v>
          </cell>
          <cell r="AB170">
            <v>1</v>
          </cell>
          <cell r="AC170" t="str">
            <v>식</v>
          </cell>
          <cell r="AI170">
            <v>0</v>
          </cell>
          <cell r="AM170">
            <v>1</v>
          </cell>
          <cell r="AN170">
            <v>1</v>
          </cell>
          <cell r="AO170">
            <v>1</v>
          </cell>
          <cell r="AP170" t="str">
            <v>내선전공</v>
          </cell>
          <cell r="AQ170">
            <v>0.13</v>
          </cell>
          <cell r="BB170" t="str">
            <v>전 7-1</v>
          </cell>
          <cell r="BC170">
            <v>1</v>
          </cell>
        </row>
        <row r="171">
          <cell r="B171" t="str">
            <v>가요전선관</v>
          </cell>
          <cell r="C171" t="str">
            <v>1종 방수 54C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7401</v>
          </cell>
          <cell r="I171">
            <v>7186</v>
          </cell>
          <cell r="K171">
            <v>0</v>
          </cell>
          <cell r="M171">
            <v>215</v>
          </cell>
          <cell r="N171" t="str">
            <v>전선관부속자재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0</v>
          </cell>
          <cell r="Z171" t="str">
            <v>잡재료비</v>
          </cell>
          <cell r="AA171" t="str">
            <v>배관의 5%</v>
          </cell>
          <cell r="AB171">
            <v>1</v>
          </cell>
          <cell r="AC171" t="str">
            <v>식</v>
          </cell>
          <cell r="AI171">
            <v>0</v>
          </cell>
          <cell r="AM171">
            <v>1</v>
          </cell>
          <cell r="AN171">
            <v>1</v>
          </cell>
          <cell r="AO171">
            <v>1</v>
          </cell>
          <cell r="AP171" t="str">
            <v>내선전공</v>
          </cell>
          <cell r="AQ171">
            <v>0.15</v>
          </cell>
          <cell r="BB171" t="str">
            <v>전 7-1</v>
          </cell>
          <cell r="BC171">
            <v>1</v>
          </cell>
        </row>
        <row r="172">
          <cell r="A172">
            <v>64</v>
          </cell>
          <cell r="B172" t="str">
            <v>가요전선관</v>
          </cell>
          <cell r="C172" t="str">
            <v>1종 방수 70C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22053</v>
          </cell>
          <cell r="I172">
            <v>7186</v>
          </cell>
          <cell r="J172">
            <v>13320</v>
          </cell>
          <cell r="K172">
            <v>14652</v>
          </cell>
          <cell r="M172">
            <v>215</v>
          </cell>
          <cell r="N172" t="str">
            <v>전선관부속자재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2197</v>
          </cell>
          <cell r="Z172" t="str">
            <v>잡재료비</v>
          </cell>
          <cell r="AA172" t="str">
            <v>배관의 5%</v>
          </cell>
          <cell r="AB172">
            <v>1</v>
          </cell>
          <cell r="AC172" t="str">
            <v>식</v>
          </cell>
          <cell r="AI172">
            <v>732</v>
          </cell>
          <cell r="AM172">
            <v>1</v>
          </cell>
          <cell r="AN172">
            <v>1</v>
          </cell>
          <cell r="AO172">
            <v>1</v>
          </cell>
          <cell r="AP172" t="str">
            <v>내선전공</v>
          </cell>
          <cell r="AQ172">
            <v>0.15</v>
          </cell>
          <cell r="BB172" t="str">
            <v>전 7-1</v>
          </cell>
          <cell r="BC172">
            <v>1</v>
          </cell>
        </row>
        <row r="173">
          <cell r="B173" t="str">
            <v>가요전선관</v>
          </cell>
          <cell r="C173" t="str">
            <v>1종 방수 82C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7401</v>
          </cell>
          <cell r="I173">
            <v>7186</v>
          </cell>
          <cell r="K173">
            <v>0</v>
          </cell>
          <cell r="M173">
            <v>215</v>
          </cell>
          <cell r="N173" t="str">
            <v>전선관부속자재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0</v>
          </cell>
          <cell r="Z173" t="str">
            <v>잡재료비</v>
          </cell>
          <cell r="AA173" t="str">
            <v>배관의 5%</v>
          </cell>
          <cell r="AB173">
            <v>1</v>
          </cell>
          <cell r="AC173" t="str">
            <v>식</v>
          </cell>
          <cell r="AI173">
            <v>0</v>
          </cell>
          <cell r="AM173">
            <v>1</v>
          </cell>
          <cell r="AN173">
            <v>1</v>
          </cell>
          <cell r="AO173">
            <v>1</v>
          </cell>
          <cell r="AP173" t="str">
            <v>내선전공</v>
          </cell>
          <cell r="AQ173">
            <v>0.15</v>
          </cell>
          <cell r="BB173" t="str">
            <v>전 7-1</v>
          </cell>
          <cell r="BC173">
            <v>1</v>
          </cell>
        </row>
        <row r="174">
          <cell r="A174">
            <v>65</v>
          </cell>
          <cell r="B174" t="str">
            <v>가요전선관</v>
          </cell>
          <cell r="C174" t="str">
            <v>1종 방수 104C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36353</v>
          </cell>
          <cell r="I174">
            <v>7186</v>
          </cell>
          <cell r="J174">
            <v>26320</v>
          </cell>
          <cell r="K174">
            <v>28952</v>
          </cell>
          <cell r="M174">
            <v>215</v>
          </cell>
          <cell r="N174" t="str">
            <v>전선관부속자재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4342</v>
          </cell>
          <cell r="Z174" t="str">
            <v>잡재료비</v>
          </cell>
          <cell r="AA174" t="str">
            <v>배관의 5%</v>
          </cell>
          <cell r="AB174">
            <v>1</v>
          </cell>
          <cell r="AC174" t="str">
            <v>식</v>
          </cell>
          <cell r="AI174">
            <v>1447</v>
          </cell>
          <cell r="AM174">
            <v>1</v>
          </cell>
          <cell r="AN174">
            <v>1</v>
          </cell>
          <cell r="AO174">
            <v>1</v>
          </cell>
          <cell r="AP174" t="str">
            <v>내선전공</v>
          </cell>
          <cell r="AQ174">
            <v>0.15</v>
          </cell>
          <cell r="BB174" t="str">
            <v>전 7-1</v>
          </cell>
          <cell r="BC174">
            <v>1</v>
          </cell>
        </row>
        <row r="175">
          <cell r="A175">
            <v>66</v>
          </cell>
          <cell r="B175" t="str">
            <v>가요전선관</v>
          </cell>
          <cell r="C175" t="str">
            <v>1종 비방수 16C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3110</v>
          </cell>
          <cell r="I175">
            <v>2347</v>
          </cell>
          <cell r="J175">
            <v>630</v>
          </cell>
          <cell r="K175">
            <v>693</v>
          </cell>
          <cell r="M175">
            <v>70</v>
          </cell>
          <cell r="N175" t="str">
            <v>전선관부속자재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103</v>
          </cell>
          <cell r="Z175" t="str">
            <v>잡재료비</v>
          </cell>
          <cell r="AA175" t="str">
            <v>배관의 5%</v>
          </cell>
          <cell r="AB175">
            <v>1</v>
          </cell>
          <cell r="AC175" t="str">
            <v>식</v>
          </cell>
          <cell r="AI175">
            <v>34</v>
          </cell>
          <cell r="AM175">
            <v>1</v>
          </cell>
          <cell r="AN175">
            <v>1</v>
          </cell>
          <cell r="AO175">
            <v>1</v>
          </cell>
          <cell r="AP175" t="str">
            <v>내선전공</v>
          </cell>
          <cell r="AQ175">
            <v>4.9000000000000002E-2</v>
          </cell>
          <cell r="BB175" t="str">
            <v>전 7-1</v>
          </cell>
          <cell r="BC175">
            <v>1</v>
          </cell>
        </row>
        <row r="176">
          <cell r="A176">
            <v>67</v>
          </cell>
          <cell r="B176" t="str">
            <v>가요전선관</v>
          </cell>
          <cell r="C176" t="str">
            <v>1종 비방수 22C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4010</v>
          </cell>
          <cell r="I176">
            <v>3018</v>
          </cell>
          <cell r="J176">
            <v>820</v>
          </cell>
          <cell r="K176">
            <v>902</v>
          </cell>
          <cell r="M176">
            <v>90</v>
          </cell>
          <cell r="N176" t="str">
            <v>전선관부속자재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135</v>
          </cell>
          <cell r="Z176" t="str">
            <v>잡재료비</v>
          </cell>
          <cell r="AA176" t="str">
            <v>배관의 5%</v>
          </cell>
          <cell r="AB176">
            <v>1</v>
          </cell>
          <cell r="AC176" t="str">
            <v>식</v>
          </cell>
          <cell r="AI176">
            <v>45</v>
          </cell>
          <cell r="AM176">
            <v>1</v>
          </cell>
          <cell r="AN176">
            <v>1</v>
          </cell>
          <cell r="AO176">
            <v>1</v>
          </cell>
          <cell r="AP176" t="str">
            <v>내선전공</v>
          </cell>
          <cell r="AQ176">
            <v>6.3E-2</v>
          </cell>
          <cell r="BB176" t="str">
            <v>전 7-1</v>
          </cell>
          <cell r="BC176">
            <v>1</v>
          </cell>
        </row>
        <row r="177">
          <cell r="A177">
            <v>68</v>
          </cell>
          <cell r="B177" t="str">
            <v>전선관</v>
          </cell>
          <cell r="C177" t="str">
            <v>HI-PVC 16C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2760</v>
          </cell>
          <cell r="I177">
            <v>2395</v>
          </cell>
          <cell r="J177">
            <v>268</v>
          </cell>
          <cell r="K177">
            <v>294</v>
          </cell>
          <cell r="M177">
            <v>71</v>
          </cell>
          <cell r="N177" t="str">
            <v>전선관부속자재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44</v>
          </cell>
          <cell r="Z177" t="str">
            <v>잡재료비</v>
          </cell>
          <cell r="AA177" t="str">
            <v>배관의 5%</v>
          </cell>
          <cell r="AB177">
            <v>1</v>
          </cell>
          <cell r="AC177" t="str">
            <v>식</v>
          </cell>
          <cell r="AI177">
            <v>14</v>
          </cell>
          <cell r="AM177">
            <v>1</v>
          </cell>
          <cell r="AN177">
            <v>1</v>
          </cell>
          <cell r="AO177">
            <v>1</v>
          </cell>
          <cell r="AP177" t="str">
            <v>내선전공</v>
          </cell>
          <cell r="AQ177">
            <v>0.05</v>
          </cell>
          <cell r="BB177" t="str">
            <v>전 7-1</v>
          </cell>
          <cell r="BC177">
            <v>1</v>
          </cell>
        </row>
        <row r="178">
          <cell r="B178" t="str">
            <v>전선관</v>
          </cell>
          <cell r="C178" t="str">
            <v>HI-PVC 22C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2960</v>
          </cell>
          <cell r="I178">
            <v>2874</v>
          </cell>
          <cell r="K178">
            <v>0</v>
          </cell>
          <cell r="M178">
            <v>86</v>
          </cell>
          <cell r="N178" t="str">
            <v>전선관부속자재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0</v>
          </cell>
          <cell r="Z178" t="str">
            <v>잡재료비</v>
          </cell>
          <cell r="AA178" t="str">
            <v>배관의 5%</v>
          </cell>
          <cell r="AB178">
            <v>1</v>
          </cell>
          <cell r="AC178" t="str">
            <v>식</v>
          </cell>
          <cell r="AI178">
            <v>0</v>
          </cell>
          <cell r="AM178">
            <v>1</v>
          </cell>
          <cell r="AN178">
            <v>1</v>
          </cell>
          <cell r="AO178">
            <v>1</v>
          </cell>
          <cell r="AP178" t="str">
            <v>내선전공</v>
          </cell>
          <cell r="AQ178">
            <v>0.06</v>
          </cell>
          <cell r="BB178" t="str">
            <v>전 7-1</v>
          </cell>
          <cell r="BC178">
            <v>1</v>
          </cell>
        </row>
        <row r="179">
          <cell r="A179">
            <v>69</v>
          </cell>
          <cell r="B179" t="str">
            <v>전선관</v>
          </cell>
          <cell r="C179" t="str">
            <v>HI-PVC 28C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4632</v>
          </cell>
          <cell r="I179">
            <v>3832</v>
          </cell>
          <cell r="J179">
            <v>624</v>
          </cell>
          <cell r="K179">
            <v>686</v>
          </cell>
          <cell r="M179">
            <v>114</v>
          </cell>
          <cell r="N179" t="str">
            <v>전선관부속자재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102</v>
          </cell>
          <cell r="Z179" t="str">
            <v>잡재료비</v>
          </cell>
          <cell r="AA179" t="str">
            <v>배관의 5%</v>
          </cell>
          <cell r="AB179">
            <v>1</v>
          </cell>
          <cell r="AC179" t="str">
            <v>식</v>
          </cell>
          <cell r="AI179">
            <v>34</v>
          </cell>
          <cell r="AM179">
            <v>1</v>
          </cell>
          <cell r="AN179">
            <v>1</v>
          </cell>
          <cell r="AO179">
            <v>1</v>
          </cell>
          <cell r="AP179" t="str">
            <v>내선전공</v>
          </cell>
          <cell r="AQ179">
            <v>0.08</v>
          </cell>
          <cell r="BB179" t="str">
            <v>전 7-1</v>
          </cell>
          <cell r="BC179">
            <v>1</v>
          </cell>
        </row>
        <row r="180">
          <cell r="A180">
            <v>70</v>
          </cell>
          <cell r="B180" t="str">
            <v>전선관</v>
          </cell>
          <cell r="C180" t="str">
            <v>HI-PVC 36C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5927</v>
          </cell>
          <cell r="I180">
            <v>4791</v>
          </cell>
          <cell r="J180">
            <v>903</v>
          </cell>
          <cell r="K180">
            <v>993</v>
          </cell>
          <cell r="M180">
            <v>143</v>
          </cell>
          <cell r="N180" t="str">
            <v>전선관부속자재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148</v>
          </cell>
          <cell r="Z180" t="str">
            <v>잡재료비</v>
          </cell>
          <cell r="AA180" t="str">
            <v>배관의 5%</v>
          </cell>
          <cell r="AB180">
            <v>1</v>
          </cell>
          <cell r="AC180" t="str">
            <v>식</v>
          </cell>
          <cell r="AI180">
            <v>49</v>
          </cell>
          <cell r="AM180">
            <v>1</v>
          </cell>
          <cell r="AN180">
            <v>1</v>
          </cell>
          <cell r="AO180">
            <v>1</v>
          </cell>
          <cell r="AP180" t="str">
            <v>내선전공</v>
          </cell>
          <cell r="AQ180">
            <v>0.1</v>
          </cell>
          <cell r="BB180" t="str">
            <v>전 7-1</v>
          </cell>
          <cell r="BC180">
            <v>1</v>
          </cell>
        </row>
        <row r="181">
          <cell r="B181" t="str">
            <v>전선관</v>
          </cell>
          <cell r="C181" t="str">
            <v>HI-PVC 42C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6414</v>
          </cell>
          <cell r="I181">
            <v>6228</v>
          </cell>
          <cell r="K181">
            <v>0</v>
          </cell>
          <cell r="M181">
            <v>186</v>
          </cell>
          <cell r="N181" t="str">
            <v>전선관부속자재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0</v>
          </cell>
          <cell r="Z181" t="str">
            <v>잡재료비</v>
          </cell>
          <cell r="AA181" t="str">
            <v>배관의 5%</v>
          </cell>
          <cell r="AB181">
            <v>1</v>
          </cell>
          <cell r="AC181" t="str">
            <v>식</v>
          </cell>
          <cell r="AI181">
            <v>0</v>
          </cell>
          <cell r="AM181">
            <v>1</v>
          </cell>
          <cell r="AN181">
            <v>1</v>
          </cell>
          <cell r="AO181">
            <v>1</v>
          </cell>
          <cell r="AP181" t="str">
            <v>내선전공</v>
          </cell>
          <cell r="AQ181">
            <v>0.13</v>
          </cell>
          <cell r="BB181" t="str">
            <v>전 7-1</v>
          </cell>
          <cell r="BC181">
            <v>1</v>
          </cell>
        </row>
        <row r="182">
          <cell r="B182" t="str">
            <v>전선관</v>
          </cell>
          <cell r="C182" t="str">
            <v>HI-PVC 54C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9376</v>
          </cell>
          <cell r="I182">
            <v>9103</v>
          </cell>
          <cell r="K182">
            <v>0</v>
          </cell>
          <cell r="M182">
            <v>273</v>
          </cell>
          <cell r="N182" t="str">
            <v>전선관부속자재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0</v>
          </cell>
          <cell r="Z182" t="str">
            <v>잡재료비</v>
          </cell>
          <cell r="AA182" t="str">
            <v>배관의 5%</v>
          </cell>
          <cell r="AB182">
            <v>1</v>
          </cell>
          <cell r="AC182" t="str">
            <v>식</v>
          </cell>
          <cell r="AI182">
            <v>0</v>
          </cell>
          <cell r="AM182">
            <v>1</v>
          </cell>
          <cell r="AN182">
            <v>1</v>
          </cell>
          <cell r="AO182">
            <v>1</v>
          </cell>
          <cell r="AP182" t="str">
            <v>내선전공</v>
          </cell>
          <cell r="AQ182">
            <v>0.19</v>
          </cell>
          <cell r="BB182" t="str">
            <v>전 7-1</v>
          </cell>
          <cell r="BC182">
            <v>1</v>
          </cell>
        </row>
        <row r="183">
          <cell r="B183" t="str">
            <v>전선관</v>
          </cell>
          <cell r="C183" t="str">
            <v>HI-PVC 70C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13817</v>
          </cell>
          <cell r="I183">
            <v>13415</v>
          </cell>
          <cell r="K183">
            <v>0</v>
          </cell>
          <cell r="M183">
            <v>402</v>
          </cell>
          <cell r="N183" t="str">
            <v>전선관부속자재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0</v>
          </cell>
          <cell r="Z183" t="str">
            <v>잡재료비</v>
          </cell>
          <cell r="AA183" t="str">
            <v>배관의 5%</v>
          </cell>
          <cell r="AB183">
            <v>1</v>
          </cell>
          <cell r="AC183" t="str">
            <v>식</v>
          </cell>
          <cell r="AI183">
            <v>0</v>
          </cell>
          <cell r="AM183">
            <v>1</v>
          </cell>
          <cell r="AN183">
            <v>1</v>
          </cell>
          <cell r="AO183">
            <v>1</v>
          </cell>
          <cell r="AP183" t="str">
            <v>내선전공</v>
          </cell>
          <cell r="AQ183">
            <v>0.28000000000000003</v>
          </cell>
          <cell r="BB183" t="str">
            <v>전 7-1</v>
          </cell>
          <cell r="BC183">
            <v>1</v>
          </cell>
        </row>
        <row r="184">
          <cell r="B184" t="str">
            <v>전선관</v>
          </cell>
          <cell r="C184" t="str">
            <v>HI-PVC 82C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18258</v>
          </cell>
          <cell r="I184">
            <v>17727</v>
          </cell>
          <cell r="K184">
            <v>0</v>
          </cell>
          <cell r="M184">
            <v>531</v>
          </cell>
          <cell r="N184" t="str">
            <v>전선관부속자재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0</v>
          </cell>
          <cell r="Z184" t="str">
            <v>잡재료비</v>
          </cell>
          <cell r="AA184" t="str">
            <v>배관의 5%</v>
          </cell>
          <cell r="AB184">
            <v>1</v>
          </cell>
          <cell r="AC184" t="str">
            <v>식</v>
          </cell>
          <cell r="AI184">
            <v>0</v>
          </cell>
          <cell r="AM184">
            <v>1</v>
          </cell>
          <cell r="AN184">
            <v>1</v>
          </cell>
          <cell r="AO184">
            <v>1</v>
          </cell>
          <cell r="AP184" t="str">
            <v>내선전공</v>
          </cell>
          <cell r="AQ184">
            <v>0.37</v>
          </cell>
          <cell r="BB184" t="str">
            <v>전 7-1</v>
          </cell>
          <cell r="BC184">
            <v>1</v>
          </cell>
        </row>
        <row r="185">
          <cell r="B185" t="str">
            <v>전선관</v>
          </cell>
          <cell r="C185" t="str">
            <v>HI-PVC 104C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22700</v>
          </cell>
          <cell r="I185">
            <v>22039</v>
          </cell>
          <cell r="K185">
            <v>0</v>
          </cell>
          <cell r="M185">
            <v>661</v>
          </cell>
          <cell r="N185" t="str">
            <v>전선관부속자재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0</v>
          </cell>
          <cell r="Z185" t="str">
            <v>잡재료비</v>
          </cell>
          <cell r="AA185" t="str">
            <v>배관의 5%</v>
          </cell>
          <cell r="AB185">
            <v>1</v>
          </cell>
          <cell r="AC185" t="str">
            <v>식</v>
          </cell>
          <cell r="AI185">
            <v>0</v>
          </cell>
          <cell r="AM185">
            <v>1</v>
          </cell>
          <cell r="AN185">
            <v>1</v>
          </cell>
          <cell r="AO185">
            <v>1</v>
          </cell>
          <cell r="AP185" t="str">
            <v>내선전공</v>
          </cell>
          <cell r="AQ185">
            <v>0.46</v>
          </cell>
          <cell r="BB185" t="str">
            <v>전 7-1</v>
          </cell>
          <cell r="BC185">
            <v>1</v>
          </cell>
        </row>
        <row r="186">
          <cell r="B186" t="str">
            <v>전선관</v>
          </cell>
          <cell r="C186" t="str">
            <v>PE 16C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1726</v>
          </cell>
          <cell r="I186">
            <v>1676</v>
          </cell>
          <cell r="K186">
            <v>0</v>
          </cell>
          <cell r="M186">
            <v>50</v>
          </cell>
          <cell r="N186" t="str">
            <v>전선관부속자재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0</v>
          </cell>
          <cell r="Z186" t="str">
            <v>잡재료비</v>
          </cell>
          <cell r="AA186" t="str">
            <v>배관의 5%</v>
          </cell>
          <cell r="AB186">
            <v>1</v>
          </cell>
          <cell r="AC186" t="str">
            <v>식</v>
          </cell>
          <cell r="AI186">
            <v>0</v>
          </cell>
          <cell r="AM186">
            <v>1</v>
          </cell>
          <cell r="AN186">
            <v>0.7</v>
          </cell>
          <cell r="AO186">
            <v>0.7</v>
          </cell>
          <cell r="AP186" t="str">
            <v>내선전공</v>
          </cell>
          <cell r="AQ186">
            <v>0.05</v>
          </cell>
          <cell r="BB186" t="str">
            <v>전 7-1</v>
          </cell>
          <cell r="BC186">
            <v>1</v>
          </cell>
        </row>
        <row r="187">
          <cell r="B187" t="str">
            <v>전선관</v>
          </cell>
          <cell r="C187" t="str">
            <v>PE 22C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2072</v>
          </cell>
          <cell r="I187">
            <v>2012</v>
          </cell>
          <cell r="K187">
            <v>0</v>
          </cell>
          <cell r="M187">
            <v>60</v>
          </cell>
          <cell r="N187" t="str">
            <v>전선관부속자재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0</v>
          </cell>
          <cell r="Z187" t="str">
            <v>잡재료비</v>
          </cell>
          <cell r="AA187" t="str">
            <v>배관의 5%</v>
          </cell>
          <cell r="AB187">
            <v>1</v>
          </cell>
          <cell r="AC187" t="str">
            <v>식</v>
          </cell>
          <cell r="AI187">
            <v>0</v>
          </cell>
          <cell r="AM187">
            <v>1</v>
          </cell>
          <cell r="AN187">
            <v>0.7</v>
          </cell>
          <cell r="AO187">
            <v>0.7</v>
          </cell>
          <cell r="AP187" t="str">
            <v>내선전공</v>
          </cell>
          <cell r="AQ187">
            <v>0.06</v>
          </cell>
          <cell r="BB187" t="str">
            <v>전 7-1</v>
          </cell>
          <cell r="BC187">
            <v>1</v>
          </cell>
        </row>
        <row r="188">
          <cell r="B188" t="str">
            <v>전선관</v>
          </cell>
          <cell r="C188" t="str">
            <v>PE 28C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2763</v>
          </cell>
          <cell r="I188">
            <v>2683</v>
          </cell>
          <cell r="K188">
            <v>0</v>
          </cell>
          <cell r="M188">
            <v>80</v>
          </cell>
          <cell r="N188" t="str">
            <v>전선관부속자재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0</v>
          </cell>
          <cell r="Z188" t="str">
            <v>잡재료비</v>
          </cell>
          <cell r="AA188" t="str">
            <v>배관의 5%</v>
          </cell>
          <cell r="AB188">
            <v>1</v>
          </cell>
          <cell r="AC188" t="str">
            <v>식</v>
          </cell>
          <cell r="AI188">
            <v>0</v>
          </cell>
          <cell r="AM188">
            <v>1</v>
          </cell>
          <cell r="AN188">
            <v>0.7</v>
          </cell>
          <cell r="AO188">
            <v>0.7</v>
          </cell>
          <cell r="AP188" t="str">
            <v>내선전공</v>
          </cell>
          <cell r="AQ188">
            <v>0.08</v>
          </cell>
          <cell r="BB188" t="str">
            <v>전 7-1</v>
          </cell>
          <cell r="BC188">
            <v>1</v>
          </cell>
        </row>
        <row r="189">
          <cell r="B189" t="str">
            <v>전선관</v>
          </cell>
          <cell r="C189" t="str">
            <v>PE 36C</v>
          </cell>
          <cell r="D189">
            <v>1.1000000000000001</v>
          </cell>
          <cell r="E189" t="str">
            <v>m</v>
          </cell>
          <cell r="F189">
            <v>50</v>
          </cell>
          <cell r="G189">
            <v>3453</v>
          </cell>
          <cell r="I189">
            <v>3353</v>
          </cell>
          <cell r="K189">
            <v>0</v>
          </cell>
          <cell r="M189">
            <v>100</v>
          </cell>
          <cell r="N189" t="str">
            <v>전선관부속자재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0</v>
          </cell>
          <cell r="Z189" t="str">
            <v>잡재료비</v>
          </cell>
          <cell r="AA189" t="str">
            <v>배관의 5%</v>
          </cell>
          <cell r="AB189">
            <v>1</v>
          </cell>
          <cell r="AC189" t="str">
            <v>식</v>
          </cell>
          <cell r="AI189">
            <v>0</v>
          </cell>
          <cell r="AM189">
            <v>1</v>
          </cell>
          <cell r="AN189">
            <v>0.7</v>
          </cell>
          <cell r="AO189">
            <v>0.7</v>
          </cell>
          <cell r="AP189" t="str">
            <v>내선전공</v>
          </cell>
          <cell r="AQ189">
            <v>0.1</v>
          </cell>
          <cell r="BB189" t="str">
            <v>전 7-1</v>
          </cell>
          <cell r="BC189">
            <v>1</v>
          </cell>
        </row>
        <row r="190">
          <cell r="B190" t="str">
            <v>전선관</v>
          </cell>
          <cell r="C190" t="str">
            <v>PE 42C</v>
          </cell>
          <cell r="D190">
            <v>1.1000000000000001</v>
          </cell>
          <cell r="E190" t="str">
            <v>m</v>
          </cell>
          <cell r="F190">
            <v>50</v>
          </cell>
          <cell r="G190">
            <v>4489</v>
          </cell>
          <cell r="I190">
            <v>4359</v>
          </cell>
          <cell r="K190">
            <v>0</v>
          </cell>
          <cell r="M190">
            <v>130</v>
          </cell>
          <cell r="N190" t="str">
            <v>전선관부속자재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0</v>
          </cell>
          <cell r="Z190" t="str">
            <v>잡재료비</v>
          </cell>
          <cell r="AA190" t="str">
            <v>배관의 5%</v>
          </cell>
          <cell r="AB190">
            <v>1</v>
          </cell>
          <cell r="AC190" t="str">
            <v>식</v>
          </cell>
          <cell r="AI190">
            <v>0</v>
          </cell>
          <cell r="AM190">
            <v>1</v>
          </cell>
          <cell r="AN190">
            <v>0.7</v>
          </cell>
          <cell r="AO190">
            <v>0.7</v>
          </cell>
          <cell r="AP190" t="str">
            <v>내선전공</v>
          </cell>
          <cell r="AQ190">
            <v>0.13</v>
          </cell>
          <cell r="BB190" t="str">
            <v>전 7-1</v>
          </cell>
          <cell r="BC190">
            <v>1</v>
          </cell>
        </row>
        <row r="191">
          <cell r="B191" t="str">
            <v>전선관</v>
          </cell>
          <cell r="C191" t="str">
            <v>PE 54C</v>
          </cell>
          <cell r="D191">
            <v>1.1000000000000001</v>
          </cell>
          <cell r="E191" t="str">
            <v>m</v>
          </cell>
          <cell r="F191">
            <v>50</v>
          </cell>
          <cell r="G191">
            <v>6563</v>
          </cell>
          <cell r="I191">
            <v>6372</v>
          </cell>
          <cell r="K191">
            <v>0</v>
          </cell>
          <cell r="M191">
            <v>191</v>
          </cell>
          <cell r="N191" t="str">
            <v>전선관부속자재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0</v>
          </cell>
          <cell r="Z191" t="str">
            <v>잡재료비</v>
          </cell>
          <cell r="AA191" t="str">
            <v>배관의 5%</v>
          </cell>
          <cell r="AB191">
            <v>1</v>
          </cell>
          <cell r="AC191" t="str">
            <v>식</v>
          </cell>
          <cell r="AI191">
            <v>0</v>
          </cell>
          <cell r="AM191">
            <v>1</v>
          </cell>
          <cell r="AN191">
            <v>0.7</v>
          </cell>
          <cell r="AO191">
            <v>0.7</v>
          </cell>
          <cell r="AP191" t="str">
            <v>내선전공</v>
          </cell>
          <cell r="AQ191">
            <v>0.19</v>
          </cell>
          <cell r="BB191" t="str">
            <v>전 7-1</v>
          </cell>
          <cell r="BC191">
            <v>1</v>
          </cell>
        </row>
        <row r="192">
          <cell r="B192" t="str">
            <v>전선관</v>
          </cell>
          <cell r="C192" t="str">
            <v>PE 70C</v>
          </cell>
          <cell r="D192">
            <v>1.1000000000000001</v>
          </cell>
          <cell r="E192" t="str">
            <v>m</v>
          </cell>
          <cell r="F192">
            <v>50</v>
          </cell>
          <cell r="G192">
            <v>9671</v>
          </cell>
          <cell r="I192">
            <v>9390</v>
          </cell>
          <cell r="K192">
            <v>0</v>
          </cell>
          <cell r="M192">
            <v>281</v>
          </cell>
          <cell r="N192" t="str">
            <v>전선관부속자재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0</v>
          </cell>
          <cell r="Z192" t="str">
            <v>잡재료비</v>
          </cell>
          <cell r="AA192" t="str">
            <v>배관의 5%</v>
          </cell>
          <cell r="AB192">
            <v>1</v>
          </cell>
          <cell r="AC192" t="str">
            <v>식</v>
          </cell>
          <cell r="AI192">
            <v>0</v>
          </cell>
          <cell r="AM192">
            <v>1</v>
          </cell>
          <cell r="AN192">
            <v>0.7</v>
          </cell>
          <cell r="AO192">
            <v>0.7</v>
          </cell>
          <cell r="AP192" t="str">
            <v>내선전공</v>
          </cell>
          <cell r="AQ192">
            <v>0.28000000000000003</v>
          </cell>
          <cell r="BB192" t="str">
            <v>전 7-1</v>
          </cell>
          <cell r="BC192">
            <v>1</v>
          </cell>
        </row>
        <row r="193">
          <cell r="B193" t="str">
            <v>전선관</v>
          </cell>
          <cell r="C193" t="str">
            <v>PE 82C</v>
          </cell>
          <cell r="D193">
            <v>1.1000000000000001</v>
          </cell>
          <cell r="E193" t="str">
            <v>m</v>
          </cell>
          <cell r="F193">
            <v>50</v>
          </cell>
          <cell r="G193">
            <v>12780</v>
          </cell>
          <cell r="I193">
            <v>12408</v>
          </cell>
          <cell r="K193">
            <v>0</v>
          </cell>
          <cell r="M193">
            <v>372</v>
          </cell>
          <cell r="N193" t="str">
            <v>전선관부속자재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0</v>
          </cell>
          <cell r="Z193" t="str">
            <v>잡재료비</v>
          </cell>
          <cell r="AA193" t="str">
            <v>배관의 5%</v>
          </cell>
          <cell r="AB193">
            <v>1</v>
          </cell>
          <cell r="AC193" t="str">
            <v>식</v>
          </cell>
          <cell r="AI193">
            <v>0</v>
          </cell>
          <cell r="AM193">
            <v>1</v>
          </cell>
          <cell r="AN193">
            <v>0.7</v>
          </cell>
          <cell r="AO193">
            <v>0.7</v>
          </cell>
          <cell r="AP193" t="str">
            <v>내선전공</v>
          </cell>
          <cell r="AQ193">
            <v>0.37</v>
          </cell>
          <cell r="BB193" t="str">
            <v>전 7-1</v>
          </cell>
          <cell r="BC193">
            <v>1</v>
          </cell>
        </row>
        <row r="194">
          <cell r="B194" t="str">
            <v>전선관</v>
          </cell>
          <cell r="C194" t="str">
            <v>PE 104C</v>
          </cell>
          <cell r="D194">
            <v>1.1000000000000001</v>
          </cell>
          <cell r="E194" t="str">
            <v>m</v>
          </cell>
          <cell r="F194">
            <v>50</v>
          </cell>
          <cell r="G194">
            <v>15889</v>
          </cell>
          <cell r="I194">
            <v>15427</v>
          </cell>
          <cell r="K194">
            <v>0</v>
          </cell>
          <cell r="M194">
            <v>462</v>
          </cell>
          <cell r="N194" t="str">
            <v>전선관부속자재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0</v>
          </cell>
          <cell r="Z194" t="str">
            <v>잡재료비</v>
          </cell>
          <cell r="AA194" t="str">
            <v>배관의 5%</v>
          </cell>
          <cell r="AB194">
            <v>1</v>
          </cell>
          <cell r="AC194" t="str">
            <v>식</v>
          </cell>
          <cell r="AI194">
            <v>0</v>
          </cell>
          <cell r="AM194">
            <v>1</v>
          </cell>
          <cell r="AN194">
            <v>0.7</v>
          </cell>
          <cell r="AO194">
            <v>0.7</v>
          </cell>
          <cell r="AP194" t="str">
            <v>내선전공</v>
          </cell>
          <cell r="AQ194">
            <v>0.46</v>
          </cell>
          <cell r="BB194" t="str">
            <v>전 7-1</v>
          </cell>
          <cell r="BC194">
            <v>1</v>
          </cell>
        </row>
        <row r="195">
          <cell r="B195" t="str">
            <v>전선관</v>
          </cell>
          <cell r="C195" t="str">
            <v>PE 104C</v>
          </cell>
          <cell r="D195">
            <v>1.1000000000000001</v>
          </cell>
          <cell r="E195" t="str">
            <v>m</v>
          </cell>
          <cell r="F195">
            <v>50</v>
          </cell>
          <cell r="G195">
            <v>15889</v>
          </cell>
          <cell r="I195">
            <v>15427</v>
          </cell>
          <cell r="K195">
            <v>0</v>
          </cell>
          <cell r="M195">
            <v>462</v>
          </cell>
          <cell r="N195" t="str">
            <v>전선관부속자재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0</v>
          </cell>
          <cell r="Z195" t="str">
            <v>잡재료비</v>
          </cell>
          <cell r="AA195" t="str">
            <v>배관의 5%</v>
          </cell>
          <cell r="AB195">
            <v>1</v>
          </cell>
          <cell r="AC195" t="str">
            <v>식</v>
          </cell>
          <cell r="AI195">
            <v>0</v>
          </cell>
          <cell r="AM195">
            <v>1</v>
          </cell>
          <cell r="AN195">
            <v>0.7</v>
          </cell>
          <cell r="AO195">
            <v>0.7</v>
          </cell>
          <cell r="AP195" t="str">
            <v>내선전공</v>
          </cell>
          <cell r="AQ195">
            <v>0.46</v>
          </cell>
          <cell r="BB195" t="str">
            <v>전 7-1</v>
          </cell>
          <cell r="BC195">
            <v>1</v>
          </cell>
        </row>
        <row r="196">
          <cell r="A196">
            <v>71</v>
          </cell>
          <cell r="B196" t="str">
            <v>전선관</v>
          </cell>
          <cell r="C196" t="str">
            <v>파형관 30φ</v>
          </cell>
          <cell r="D196">
            <v>1.03</v>
          </cell>
          <cell r="E196" t="str">
            <v>m</v>
          </cell>
          <cell r="F196">
            <v>50</v>
          </cell>
          <cell r="G196">
            <v>3508</v>
          </cell>
          <cell r="I196">
            <v>3097</v>
          </cell>
          <cell r="J196">
            <v>310</v>
          </cell>
          <cell r="K196">
            <v>319</v>
          </cell>
          <cell r="M196">
            <v>92</v>
          </cell>
          <cell r="N196" t="str">
            <v>전선관부속자재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47</v>
          </cell>
          <cell r="Z196" t="str">
            <v>잡재료비</v>
          </cell>
          <cell r="AA196" t="str">
            <v>배관의 5%</v>
          </cell>
          <cell r="AB196">
            <v>1</v>
          </cell>
          <cell r="AC196" t="str">
            <v>식</v>
          </cell>
          <cell r="AI196">
            <v>15</v>
          </cell>
          <cell r="AM196">
            <v>2</v>
          </cell>
          <cell r="AN196">
            <v>1</v>
          </cell>
          <cell r="AO196">
            <v>1</v>
          </cell>
          <cell r="AP196" t="str">
            <v>배전전공</v>
          </cell>
          <cell r="AQ196">
            <v>1.2E-2</v>
          </cell>
          <cell r="AR196" t="str">
            <v>보통인부</v>
          </cell>
          <cell r="AS196">
            <v>2.9000000000000001E-2</v>
          </cell>
          <cell r="BB196" t="str">
            <v>전 5-37-1</v>
          </cell>
          <cell r="BC196">
            <v>1</v>
          </cell>
        </row>
        <row r="197">
          <cell r="A197">
            <v>72</v>
          </cell>
          <cell r="B197" t="str">
            <v>전선관</v>
          </cell>
          <cell r="C197" t="str">
            <v>파형관 40φ</v>
          </cell>
          <cell r="D197">
            <v>1.03</v>
          </cell>
          <cell r="E197" t="str">
            <v>m</v>
          </cell>
          <cell r="F197">
            <v>50</v>
          </cell>
          <cell r="G197">
            <v>3704</v>
          </cell>
          <cell r="I197">
            <v>3097</v>
          </cell>
          <cell r="J197">
            <v>500</v>
          </cell>
          <cell r="K197">
            <v>515</v>
          </cell>
          <cell r="M197">
            <v>92</v>
          </cell>
          <cell r="N197" t="str">
            <v>전선관부속자재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77</v>
          </cell>
          <cell r="Z197" t="str">
            <v>잡재료비</v>
          </cell>
          <cell r="AA197" t="str">
            <v>배관의 5%</v>
          </cell>
          <cell r="AB197">
            <v>1</v>
          </cell>
          <cell r="AC197" t="str">
            <v>식</v>
          </cell>
          <cell r="AI197">
            <v>25</v>
          </cell>
          <cell r="AM197">
            <v>2</v>
          </cell>
          <cell r="AN197">
            <v>1</v>
          </cell>
          <cell r="AO197">
            <v>1</v>
          </cell>
          <cell r="AP197" t="str">
            <v>배전전공</v>
          </cell>
          <cell r="AQ197">
            <v>1.2E-2</v>
          </cell>
          <cell r="AR197" t="str">
            <v>보통인부</v>
          </cell>
          <cell r="AS197">
            <v>2.9000000000000001E-2</v>
          </cell>
          <cell r="BB197" t="str">
            <v>전 5-37-1</v>
          </cell>
          <cell r="BC197">
            <v>1</v>
          </cell>
        </row>
        <row r="198">
          <cell r="A198">
            <v>73</v>
          </cell>
          <cell r="B198" t="str">
            <v>전선관</v>
          </cell>
          <cell r="C198" t="str">
            <v>파형관 50φ</v>
          </cell>
          <cell r="D198">
            <v>1.03</v>
          </cell>
          <cell r="E198" t="str">
            <v>m</v>
          </cell>
          <cell r="F198">
            <v>50</v>
          </cell>
          <cell r="G198">
            <v>3848</v>
          </cell>
          <cell r="I198">
            <v>3097</v>
          </cell>
          <cell r="J198">
            <v>640</v>
          </cell>
          <cell r="K198">
            <v>659</v>
          </cell>
          <cell r="M198">
            <v>92</v>
          </cell>
          <cell r="N198" t="str">
            <v>전선관부속자재</v>
          </cell>
          <cell r="O198" t="str">
            <v>전선관의 15%</v>
          </cell>
          <cell r="P198">
            <v>1</v>
          </cell>
          <cell r="Q198" t="str">
            <v>식</v>
          </cell>
          <cell r="W198">
            <v>98</v>
          </cell>
          <cell r="Z198" t="str">
            <v>잡재료비</v>
          </cell>
          <cell r="AA198" t="str">
            <v>배관의 5%</v>
          </cell>
          <cell r="AB198">
            <v>1</v>
          </cell>
          <cell r="AC198" t="str">
            <v>식</v>
          </cell>
          <cell r="AI198">
            <v>32</v>
          </cell>
          <cell r="AM198">
            <v>2</v>
          </cell>
          <cell r="AN198">
            <v>1</v>
          </cell>
          <cell r="AO198">
            <v>1</v>
          </cell>
          <cell r="AP198" t="str">
            <v>배전전공</v>
          </cell>
          <cell r="AQ198">
            <v>1.2E-2</v>
          </cell>
          <cell r="AR198" t="str">
            <v>보통인부</v>
          </cell>
          <cell r="AS198">
            <v>2.9000000000000001E-2</v>
          </cell>
          <cell r="BB198" t="str">
            <v>전 5-37-1</v>
          </cell>
          <cell r="BC198">
            <v>1</v>
          </cell>
        </row>
        <row r="199">
          <cell r="A199">
            <v>74</v>
          </cell>
          <cell r="B199" t="str">
            <v>전선관</v>
          </cell>
          <cell r="C199" t="str">
            <v>파형관 65φ</v>
          </cell>
          <cell r="D199">
            <v>1.03</v>
          </cell>
          <cell r="E199" t="str">
            <v>m</v>
          </cell>
          <cell r="F199">
            <v>50</v>
          </cell>
          <cell r="G199">
            <v>4943</v>
          </cell>
          <cell r="I199">
            <v>3830</v>
          </cell>
          <cell r="J199">
            <v>970</v>
          </cell>
          <cell r="K199">
            <v>999</v>
          </cell>
          <cell r="M199">
            <v>114</v>
          </cell>
          <cell r="N199" t="str">
            <v>전선관부속자재</v>
          </cell>
          <cell r="O199" t="str">
            <v>전선관의 15%</v>
          </cell>
          <cell r="P199">
            <v>1</v>
          </cell>
          <cell r="Q199" t="str">
            <v>식</v>
          </cell>
          <cell r="W199">
            <v>149</v>
          </cell>
          <cell r="Z199" t="str">
            <v>잡재료비</v>
          </cell>
          <cell r="AA199" t="str">
            <v>배관의 5%</v>
          </cell>
          <cell r="AB199">
            <v>1</v>
          </cell>
          <cell r="AC199" t="str">
            <v>식</v>
          </cell>
          <cell r="AI199">
            <v>49</v>
          </cell>
          <cell r="AM199">
            <v>2</v>
          </cell>
          <cell r="AN199">
            <v>1</v>
          </cell>
          <cell r="AO199">
            <v>1</v>
          </cell>
          <cell r="AP199" t="str">
            <v>배전전공</v>
          </cell>
          <cell r="AQ199">
            <v>1.4999999999999999E-2</v>
          </cell>
          <cell r="AR199" t="str">
            <v>보통인부</v>
          </cell>
          <cell r="AS199">
            <v>3.5000000000000003E-2</v>
          </cell>
          <cell r="BB199" t="str">
            <v>전 5-37-1</v>
          </cell>
          <cell r="BC199">
            <v>1</v>
          </cell>
        </row>
        <row r="200">
          <cell r="A200">
            <v>75</v>
          </cell>
          <cell r="B200" t="str">
            <v>전선관</v>
          </cell>
          <cell r="C200" t="str">
            <v>파형관 80φ</v>
          </cell>
          <cell r="D200">
            <v>1.03</v>
          </cell>
          <cell r="E200" t="str">
            <v>m</v>
          </cell>
          <cell r="F200">
            <v>50</v>
          </cell>
          <cell r="G200">
            <v>5283</v>
          </cell>
          <cell r="I200">
            <v>3830</v>
          </cell>
          <cell r="J200">
            <v>1300</v>
          </cell>
          <cell r="K200">
            <v>1339</v>
          </cell>
          <cell r="M200">
            <v>114</v>
          </cell>
          <cell r="N200" t="str">
            <v>전선관부속자재</v>
          </cell>
          <cell r="O200" t="str">
            <v>전선관의 15%</v>
          </cell>
          <cell r="P200">
            <v>1</v>
          </cell>
          <cell r="Q200" t="str">
            <v>식</v>
          </cell>
          <cell r="W200">
            <v>200</v>
          </cell>
          <cell r="Z200" t="str">
            <v>잡재료비</v>
          </cell>
          <cell r="AA200" t="str">
            <v>배관의 5%</v>
          </cell>
          <cell r="AB200">
            <v>1</v>
          </cell>
          <cell r="AC200" t="str">
            <v>식</v>
          </cell>
          <cell r="AI200">
            <v>66</v>
          </cell>
          <cell r="AM200">
            <v>2</v>
          </cell>
          <cell r="AN200">
            <v>1</v>
          </cell>
          <cell r="AO200">
            <v>1</v>
          </cell>
          <cell r="AP200" t="str">
            <v>배전전공</v>
          </cell>
          <cell r="AQ200">
            <v>1.4999999999999999E-2</v>
          </cell>
          <cell r="AR200" t="str">
            <v>보통인부</v>
          </cell>
          <cell r="AS200">
            <v>3.5000000000000003E-2</v>
          </cell>
          <cell r="BB200" t="str">
            <v>전 5-37-1</v>
          </cell>
          <cell r="BC200">
            <v>1</v>
          </cell>
        </row>
        <row r="201">
          <cell r="A201">
            <v>76</v>
          </cell>
          <cell r="B201" t="str">
            <v>전선관</v>
          </cell>
          <cell r="C201" t="str">
            <v>파형관 100φ</v>
          </cell>
          <cell r="D201">
            <v>1.03</v>
          </cell>
          <cell r="E201" t="str">
            <v>m</v>
          </cell>
          <cell r="F201">
            <v>50</v>
          </cell>
          <cell r="G201">
            <v>6904</v>
          </cell>
          <cell r="I201">
            <v>5103</v>
          </cell>
          <cell r="J201">
            <v>1600</v>
          </cell>
          <cell r="K201">
            <v>1648</v>
          </cell>
          <cell r="M201">
            <v>153</v>
          </cell>
          <cell r="N201" t="str">
            <v>전선관부속자재</v>
          </cell>
          <cell r="O201" t="str">
            <v>전선관의 15%</v>
          </cell>
          <cell r="P201">
            <v>1</v>
          </cell>
          <cell r="Q201" t="str">
            <v>식</v>
          </cell>
          <cell r="W201">
            <v>247</v>
          </cell>
          <cell r="Z201" t="str">
            <v>잡재료비</v>
          </cell>
          <cell r="AA201" t="str">
            <v>배관의 5%</v>
          </cell>
          <cell r="AB201">
            <v>1</v>
          </cell>
          <cell r="AC201" t="str">
            <v>식</v>
          </cell>
          <cell r="AI201">
            <v>82</v>
          </cell>
          <cell r="AM201">
            <v>2</v>
          </cell>
          <cell r="AN201">
            <v>1</v>
          </cell>
          <cell r="AO201">
            <v>1</v>
          </cell>
          <cell r="AP201" t="str">
            <v>배전전공</v>
          </cell>
          <cell r="AQ201">
            <v>1.7999999999999999E-2</v>
          </cell>
          <cell r="AR201" t="str">
            <v>보통인부</v>
          </cell>
          <cell r="AS201">
            <v>5.7000000000000002E-2</v>
          </cell>
          <cell r="BB201" t="str">
            <v>전 5-37-1</v>
          </cell>
          <cell r="BC201">
            <v>1</v>
          </cell>
        </row>
        <row r="202">
          <cell r="A202">
            <v>77</v>
          </cell>
          <cell r="B202" t="str">
            <v>전선관</v>
          </cell>
          <cell r="C202" t="str">
            <v>파형관 125φ</v>
          </cell>
          <cell r="D202">
            <v>1.03</v>
          </cell>
          <cell r="E202" t="str">
            <v>m</v>
          </cell>
          <cell r="F202">
            <v>50</v>
          </cell>
          <cell r="G202">
            <v>9840</v>
          </cell>
          <cell r="I202">
            <v>7014</v>
          </cell>
          <cell r="J202">
            <v>2540</v>
          </cell>
          <cell r="K202">
            <v>2616</v>
          </cell>
          <cell r="M202">
            <v>210</v>
          </cell>
          <cell r="N202" t="str">
            <v>전선관부속자재</v>
          </cell>
          <cell r="O202" t="str">
            <v>전선관의 15%</v>
          </cell>
          <cell r="P202">
            <v>1</v>
          </cell>
          <cell r="Q202" t="str">
            <v>식</v>
          </cell>
          <cell r="W202">
            <v>392</v>
          </cell>
          <cell r="Z202" t="str">
            <v>잡재료비</v>
          </cell>
          <cell r="AA202" t="str">
            <v>배관의 5%</v>
          </cell>
          <cell r="AB202">
            <v>1</v>
          </cell>
          <cell r="AC202" t="str">
            <v>식</v>
          </cell>
          <cell r="AI202">
            <v>130</v>
          </cell>
          <cell r="AM202">
            <v>2</v>
          </cell>
          <cell r="AN202">
            <v>1</v>
          </cell>
          <cell r="AO202">
            <v>1</v>
          </cell>
          <cell r="AP202" t="str">
            <v>배전전공</v>
          </cell>
          <cell r="AQ202">
            <v>2.5000000000000001E-2</v>
          </cell>
          <cell r="AR202" t="str">
            <v>보통인부</v>
          </cell>
          <cell r="AS202">
            <v>7.6999999999999999E-2</v>
          </cell>
          <cell r="BB202" t="str">
            <v>전 5-37-1</v>
          </cell>
          <cell r="BC202">
            <v>1</v>
          </cell>
        </row>
        <row r="203">
          <cell r="B203" t="str">
            <v>전선관</v>
          </cell>
          <cell r="C203" t="str">
            <v>파형관 150φ</v>
          </cell>
          <cell r="D203">
            <v>1.03</v>
          </cell>
          <cell r="E203" t="str">
            <v>m</v>
          </cell>
          <cell r="F203">
            <v>50</v>
          </cell>
          <cell r="G203">
            <v>8829</v>
          </cell>
          <cell r="I203">
            <v>8572</v>
          </cell>
          <cell r="K203">
            <v>0</v>
          </cell>
          <cell r="M203">
            <v>257</v>
          </cell>
          <cell r="N203" t="str">
            <v>전선관부속자재</v>
          </cell>
          <cell r="O203" t="str">
            <v>전선관의 15%</v>
          </cell>
          <cell r="P203">
            <v>1</v>
          </cell>
          <cell r="Q203" t="str">
            <v>식</v>
          </cell>
          <cell r="W203">
            <v>0</v>
          </cell>
          <cell r="Z203" t="str">
            <v>잡재료비</v>
          </cell>
          <cell r="AA203" t="str">
            <v>배관의 5%</v>
          </cell>
          <cell r="AB203">
            <v>1</v>
          </cell>
          <cell r="AC203" t="str">
            <v>식</v>
          </cell>
          <cell r="AI203">
            <v>0</v>
          </cell>
          <cell r="AM203">
            <v>2</v>
          </cell>
          <cell r="AN203">
            <v>1</v>
          </cell>
          <cell r="AO203">
            <v>1</v>
          </cell>
          <cell r="AP203" t="str">
            <v>배전전공</v>
          </cell>
          <cell r="AQ203">
            <v>0.03</v>
          </cell>
          <cell r="AR203" t="str">
            <v>보통인부</v>
          </cell>
          <cell r="AS203">
            <v>9.7000000000000003E-2</v>
          </cell>
          <cell r="BB203" t="str">
            <v>전 5-37-1</v>
          </cell>
          <cell r="BC203">
            <v>1</v>
          </cell>
        </row>
        <row r="204">
          <cell r="B204" t="str">
            <v>전선관</v>
          </cell>
          <cell r="C204" t="str">
            <v>파형관 200φ</v>
          </cell>
          <cell r="D204">
            <v>1.03</v>
          </cell>
          <cell r="E204" t="str">
            <v>m</v>
          </cell>
          <cell r="F204">
            <v>50</v>
          </cell>
          <cell r="G204">
            <v>11942</v>
          </cell>
          <cell r="I204">
            <v>11595</v>
          </cell>
          <cell r="K204">
            <v>0</v>
          </cell>
          <cell r="M204">
            <v>347</v>
          </cell>
          <cell r="N204" t="str">
            <v>전선관부속자재</v>
          </cell>
          <cell r="O204" t="str">
            <v>전선관의 15%</v>
          </cell>
          <cell r="P204">
            <v>1</v>
          </cell>
          <cell r="Q204" t="str">
            <v>식</v>
          </cell>
          <cell r="W204">
            <v>0</v>
          </cell>
          <cell r="Z204" t="str">
            <v>잡재료비</v>
          </cell>
          <cell r="AA204" t="str">
            <v>배관의 5%</v>
          </cell>
          <cell r="AB204">
            <v>1</v>
          </cell>
          <cell r="AC204" t="str">
            <v>식</v>
          </cell>
          <cell r="AI204">
            <v>0</v>
          </cell>
          <cell r="AM204">
            <v>2</v>
          </cell>
          <cell r="AN204">
            <v>1</v>
          </cell>
          <cell r="AO204">
            <v>1</v>
          </cell>
          <cell r="AP204" t="str">
            <v>배전전공</v>
          </cell>
          <cell r="AQ204">
            <v>4.1000000000000002E-2</v>
          </cell>
          <cell r="AR204" t="str">
            <v>보통인부</v>
          </cell>
          <cell r="AS204">
            <v>0.129</v>
          </cell>
          <cell r="BB204" t="str">
            <v>전 5-37-1</v>
          </cell>
          <cell r="BC204">
            <v>1</v>
          </cell>
        </row>
        <row r="205">
          <cell r="A205">
            <v>78</v>
          </cell>
          <cell r="B205" t="str">
            <v>압착단자</v>
          </cell>
          <cell r="C205" t="str">
            <v xml:space="preserve"> 14㎟</v>
          </cell>
          <cell r="D205">
            <v>1</v>
          </cell>
          <cell r="E205" t="str">
            <v>EA</v>
          </cell>
          <cell r="F205">
            <v>50</v>
          </cell>
          <cell r="G205">
            <v>4819</v>
          </cell>
          <cell r="I205">
            <v>4613</v>
          </cell>
          <cell r="J205">
            <v>68</v>
          </cell>
          <cell r="K205">
            <v>68</v>
          </cell>
          <cell r="M205">
            <v>138</v>
          </cell>
          <cell r="AM205">
            <v>1</v>
          </cell>
          <cell r="AN205">
            <v>0.3</v>
          </cell>
          <cell r="AO205">
            <v>0.3</v>
          </cell>
          <cell r="AP205" t="str">
            <v>저압케이블공</v>
          </cell>
          <cell r="AQ205">
            <v>0.26</v>
          </cell>
          <cell r="BB205" t="str">
            <v>전 5-40</v>
          </cell>
          <cell r="BC205">
            <v>1</v>
          </cell>
        </row>
        <row r="206">
          <cell r="A206">
            <v>79</v>
          </cell>
          <cell r="B206" t="str">
            <v>압착단자</v>
          </cell>
          <cell r="C206" t="str">
            <v xml:space="preserve"> 22㎟</v>
          </cell>
          <cell r="D206">
            <v>1</v>
          </cell>
          <cell r="E206" t="str">
            <v>EA</v>
          </cell>
          <cell r="F206">
            <v>50</v>
          </cell>
          <cell r="G206">
            <v>5965</v>
          </cell>
          <cell r="I206">
            <v>5678</v>
          </cell>
          <cell r="J206">
            <v>117</v>
          </cell>
          <cell r="K206">
            <v>117</v>
          </cell>
          <cell r="M206">
            <v>170</v>
          </cell>
          <cell r="AM206">
            <v>1</v>
          </cell>
          <cell r="AN206">
            <v>0.3</v>
          </cell>
          <cell r="AO206">
            <v>0.3</v>
          </cell>
          <cell r="AP206" t="str">
            <v>저압케이블공</v>
          </cell>
          <cell r="AQ206">
            <v>0.32</v>
          </cell>
          <cell r="BB206" t="str">
            <v>전 5-40</v>
          </cell>
          <cell r="BC206">
            <v>1</v>
          </cell>
        </row>
        <row r="207">
          <cell r="A207">
            <v>80</v>
          </cell>
          <cell r="B207" t="str">
            <v>압착단자</v>
          </cell>
          <cell r="C207" t="str">
            <v xml:space="preserve"> 38㎟</v>
          </cell>
          <cell r="D207">
            <v>1</v>
          </cell>
          <cell r="E207" t="str">
            <v>EA</v>
          </cell>
          <cell r="F207">
            <v>50</v>
          </cell>
          <cell r="G207">
            <v>7087</v>
          </cell>
          <cell r="I207">
            <v>6742</v>
          </cell>
          <cell r="J207">
            <v>143</v>
          </cell>
          <cell r="K207">
            <v>143</v>
          </cell>
          <cell r="M207">
            <v>202</v>
          </cell>
          <cell r="AM207">
            <v>1</v>
          </cell>
          <cell r="AN207">
            <v>0.3</v>
          </cell>
          <cell r="AO207">
            <v>0.3</v>
          </cell>
          <cell r="AP207" t="str">
            <v>저압케이블공</v>
          </cell>
          <cell r="AQ207">
            <v>0.38</v>
          </cell>
          <cell r="BB207" t="str">
            <v>전 5-40</v>
          </cell>
          <cell r="BC207">
            <v>1</v>
          </cell>
        </row>
        <row r="208">
          <cell r="A208">
            <v>81</v>
          </cell>
          <cell r="B208" t="str">
            <v>압착단자</v>
          </cell>
          <cell r="C208" t="str">
            <v xml:space="preserve"> 60㎟</v>
          </cell>
          <cell r="D208">
            <v>1</v>
          </cell>
          <cell r="E208" t="str">
            <v>EA</v>
          </cell>
          <cell r="F208">
            <v>50</v>
          </cell>
          <cell r="G208">
            <v>8756</v>
          </cell>
          <cell r="I208">
            <v>8162</v>
          </cell>
          <cell r="J208">
            <v>350</v>
          </cell>
          <cell r="K208">
            <v>350</v>
          </cell>
          <cell r="M208">
            <v>244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0.46</v>
          </cell>
          <cell r="BB208" t="str">
            <v>전 5-40</v>
          </cell>
          <cell r="BC208">
            <v>1</v>
          </cell>
        </row>
        <row r="209">
          <cell r="B209" t="str">
            <v>압착단자</v>
          </cell>
          <cell r="C209" t="str">
            <v xml:space="preserve"> 80㎟</v>
          </cell>
          <cell r="D209">
            <v>1</v>
          </cell>
          <cell r="E209" t="str">
            <v>EA</v>
          </cell>
          <cell r="F209">
            <v>50</v>
          </cell>
          <cell r="G209">
            <v>8954</v>
          </cell>
          <cell r="I209">
            <v>8694</v>
          </cell>
          <cell r="K209">
            <v>0</v>
          </cell>
          <cell r="M209">
            <v>260</v>
          </cell>
          <cell r="AM209">
            <v>1</v>
          </cell>
          <cell r="AN209">
            <v>0.3</v>
          </cell>
          <cell r="AO209">
            <v>0.3</v>
          </cell>
          <cell r="AP209" t="str">
            <v>저압케이블공</v>
          </cell>
          <cell r="AQ209">
            <v>0.49</v>
          </cell>
          <cell r="BB209" t="str">
            <v>전 5-40</v>
          </cell>
          <cell r="BC209">
            <v>1</v>
          </cell>
        </row>
        <row r="210">
          <cell r="A210">
            <v>82</v>
          </cell>
          <cell r="B210" t="str">
            <v>압착단자</v>
          </cell>
          <cell r="C210" t="str">
            <v xml:space="preserve"> 100㎟</v>
          </cell>
          <cell r="D210">
            <v>1</v>
          </cell>
          <cell r="E210" t="str">
            <v>EA</v>
          </cell>
          <cell r="F210">
            <v>50</v>
          </cell>
          <cell r="G210">
            <v>10141</v>
          </cell>
          <cell r="I210">
            <v>9404</v>
          </cell>
          <cell r="J210">
            <v>455</v>
          </cell>
          <cell r="K210">
            <v>455</v>
          </cell>
          <cell r="M210">
            <v>282</v>
          </cell>
          <cell r="AM210">
            <v>1</v>
          </cell>
          <cell r="AN210">
            <v>0.3</v>
          </cell>
          <cell r="AO210">
            <v>0.3</v>
          </cell>
          <cell r="AP210" t="str">
            <v>저압케이블공</v>
          </cell>
          <cell r="AQ210">
            <v>0.53</v>
          </cell>
          <cell r="BB210" t="str">
            <v>전 5-40</v>
          </cell>
          <cell r="BC210">
            <v>1</v>
          </cell>
        </row>
        <row r="211">
          <cell r="A211">
            <v>83</v>
          </cell>
          <cell r="B211" t="str">
            <v>압착단자</v>
          </cell>
          <cell r="C211" t="str">
            <v xml:space="preserve"> 150㎟</v>
          </cell>
          <cell r="D211">
            <v>1</v>
          </cell>
          <cell r="E211" t="str">
            <v>EA</v>
          </cell>
          <cell r="F211">
            <v>50</v>
          </cell>
          <cell r="G211">
            <v>12776</v>
          </cell>
          <cell r="I211">
            <v>11710</v>
          </cell>
          <cell r="J211">
            <v>715</v>
          </cell>
          <cell r="K211">
            <v>715</v>
          </cell>
          <cell r="M211">
            <v>351</v>
          </cell>
          <cell r="AM211">
            <v>1</v>
          </cell>
          <cell r="AN211">
            <v>0.3</v>
          </cell>
          <cell r="AO211">
            <v>0.3</v>
          </cell>
          <cell r="AP211" t="str">
            <v>저압케이블공</v>
          </cell>
          <cell r="AQ211">
            <v>0.66</v>
          </cell>
          <cell r="BB211" t="str">
            <v>전 5-40</v>
          </cell>
          <cell r="BC211">
            <v>1</v>
          </cell>
        </row>
        <row r="212">
          <cell r="A212">
            <v>84</v>
          </cell>
          <cell r="B212" t="str">
            <v>압착단자</v>
          </cell>
          <cell r="C212" t="str">
            <v xml:space="preserve"> 200㎟</v>
          </cell>
          <cell r="D212">
            <v>1</v>
          </cell>
          <cell r="E212" t="str">
            <v>EA</v>
          </cell>
          <cell r="F212">
            <v>50</v>
          </cell>
          <cell r="G212">
            <v>14237</v>
          </cell>
          <cell r="I212">
            <v>12775</v>
          </cell>
          <cell r="J212">
            <v>1079</v>
          </cell>
          <cell r="K212">
            <v>1079</v>
          </cell>
          <cell r="M212">
            <v>383</v>
          </cell>
          <cell r="AM212">
            <v>1</v>
          </cell>
          <cell r="AN212">
            <v>0.3</v>
          </cell>
          <cell r="AO212">
            <v>0.3</v>
          </cell>
          <cell r="AP212" t="str">
            <v>저압케이블공</v>
          </cell>
          <cell r="AQ212">
            <v>0.72</v>
          </cell>
          <cell r="BB212" t="str">
            <v>전 5-40</v>
          </cell>
          <cell r="BC212">
            <v>1</v>
          </cell>
        </row>
        <row r="213">
          <cell r="A213">
            <v>85</v>
          </cell>
          <cell r="B213" t="str">
            <v>압착단자</v>
          </cell>
          <cell r="C213" t="str">
            <v xml:space="preserve"> 250㎟</v>
          </cell>
          <cell r="D213">
            <v>1</v>
          </cell>
          <cell r="E213" t="str">
            <v>EA</v>
          </cell>
          <cell r="F213">
            <v>50</v>
          </cell>
          <cell r="G213">
            <v>16038</v>
          </cell>
          <cell r="I213">
            <v>14372</v>
          </cell>
          <cell r="J213">
            <v>1235</v>
          </cell>
          <cell r="K213">
            <v>1235</v>
          </cell>
          <cell r="M213">
            <v>431</v>
          </cell>
          <cell r="AM213">
            <v>1</v>
          </cell>
          <cell r="AN213">
            <v>0.3</v>
          </cell>
          <cell r="AO213">
            <v>0.3</v>
          </cell>
          <cell r="AP213" t="str">
            <v>저압케이블공</v>
          </cell>
          <cell r="AQ213">
            <v>0.81</v>
          </cell>
          <cell r="BB213" t="str">
            <v>전 5-40</v>
          </cell>
          <cell r="BC213">
            <v>1</v>
          </cell>
        </row>
        <row r="214">
          <cell r="A214">
            <v>86</v>
          </cell>
          <cell r="B214" t="str">
            <v>압착단자</v>
          </cell>
          <cell r="C214" t="str">
            <v xml:space="preserve"> 325㎟</v>
          </cell>
          <cell r="D214">
            <v>1</v>
          </cell>
          <cell r="E214" t="str">
            <v>EA</v>
          </cell>
          <cell r="F214">
            <v>50</v>
          </cell>
          <cell r="G214">
            <v>18598</v>
          </cell>
          <cell r="I214">
            <v>15969</v>
          </cell>
          <cell r="J214">
            <v>2150</v>
          </cell>
          <cell r="K214">
            <v>2150</v>
          </cell>
          <cell r="M214">
            <v>479</v>
          </cell>
          <cell r="AM214">
            <v>1</v>
          </cell>
          <cell r="AN214">
            <v>0.3</v>
          </cell>
          <cell r="AO214">
            <v>0.3</v>
          </cell>
          <cell r="AP214" t="str">
            <v>저압케이블공</v>
          </cell>
          <cell r="AQ214">
            <v>0.9</v>
          </cell>
          <cell r="BB214" t="str">
            <v>전 5-40</v>
          </cell>
          <cell r="BC214">
            <v>1</v>
          </cell>
        </row>
        <row r="215">
          <cell r="B215" t="str">
            <v>압착단자</v>
          </cell>
          <cell r="C215" t="str">
            <v xml:space="preserve"> 400㎟</v>
          </cell>
          <cell r="D215">
            <v>1</v>
          </cell>
          <cell r="E215" t="str">
            <v>EA</v>
          </cell>
          <cell r="F215">
            <v>50</v>
          </cell>
          <cell r="G215">
            <v>18275</v>
          </cell>
          <cell r="I215">
            <v>17743</v>
          </cell>
          <cell r="K215">
            <v>0</v>
          </cell>
          <cell r="M215">
            <v>532</v>
          </cell>
          <cell r="AM215">
            <v>1</v>
          </cell>
          <cell r="AN215">
            <v>0.3</v>
          </cell>
          <cell r="AO215">
            <v>0.3</v>
          </cell>
          <cell r="AP215" t="str">
            <v>저압케이블공</v>
          </cell>
          <cell r="AQ215">
            <v>1</v>
          </cell>
          <cell r="BB215" t="str">
            <v>전 5-40</v>
          </cell>
          <cell r="BC215">
            <v>1</v>
          </cell>
        </row>
        <row r="216">
          <cell r="B216" t="str">
            <v>노말밴드</v>
          </cell>
          <cell r="C216" t="str">
            <v>ST 28C</v>
          </cell>
          <cell r="D216">
            <v>1</v>
          </cell>
          <cell r="E216" t="str">
            <v>EA</v>
          </cell>
          <cell r="F216">
            <v>50</v>
          </cell>
          <cell r="G216">
            <v>56702</v>
          </cell>
          <cell r="I216">
            <v>53231</v>
          </cell>
          <cell r="J216">
            <v>1875</v>
          </cell>
          <cell r="K216">
            <v>1875</v>
          </cell>
          <cell r="M216">
            <v>1596</v>
          </cell>
          <cell r="AM216">
            <v>1</v>
          </cell>
          <cell r="AN216">
            <v>1</v>
          </cell>
          <cell r="AO216">
            <v>1</v>
          </cell>
          <cell r="AP216" t="str">
            <v>저압케이블공</v>
          </cell>
          <cell r="AQ216">
            <v>0.9</v>
          </cell>
          <cell r="BC216">
            <v>1</v>
          </cell>
        </row>
        <row r="217">
          <cell r="B217" t="str">
            <v>노말밴드</v>
          </cell>
          <cell r="C217" t="str">
            <v>ST 36C</v>
          </cell>
          <cell r="D217">
            <v>1</v>
          </cell>
          <cell r="E217" t="str">
            <v>EA</v>
          </cell>
          <cell r="F217">
            <v>50</v>
          </cell>
          <cell r="G217">
            <v>57327</v>
          </cell>
          <cell r="I217">
            <v>53231</v>
          </cell>
          <cell r="J217">
            <v>2500</v>
          </cell>
          <cell r="K217">
            <v>2500</v>
          </cell>
          <cell r="M217">
            <v>1596</v>
          </cell>
          <cell r="AM217">
            <v>1</v>
          </cell>
          <cell r="AN217">
            <v>1</v>
          </cell>
          <cell r="AO217">
            <v>1</v>
          </cell>
          <cell r="AP217" t="str">
            <v>저압케이블공</v>
          </cell>
          <cell r="AQ217">
            <v>0.9</v>
          </cell>
          <cell r="BC217">
            <v>1</v>
          </cell>
        </row>
        <row r="218">
          <cell r="B218" t="str">
            <v>노말밴드</v>
          </cell>
          <cell r="C218" t="str">
            <v>ST 42C</v>
          </cell>
          <cell r="D218">
            <v>1</v>
          </cell>
          <cell r="E218" t="str">
            <v>EA</v>
          </cell>
          <cell r="F218">
            <v>50</v>
          </cell>
          <cell r="G218">
            <v>58077</v>
          </cell>
          <cell r="I218">
            <v>53231</v>
          </cell>
          <cell r="J218">
            <v>3250</v>
          </cell>
          <cell r="K218">
            <v>3250</v>
          </cell>
          <cell r="M218">
            <v>1596</v>
          </cell>
          <cell r="AM218">
            <v>1</v>
          </cell>
          <cell r="AN218">
            <v>1</v>
          </cell>
          <cell r="AO218">
            <v>1</v>
          </cell>
          <cell r="AP218" t="str">
            <v>저압케이블공</v>
          </cell>
          <cell r="AQ218">
            <v>0.9</v>
          </cell>
          <cell r="BC218">
            <v>1</v>
          </cell>
        </row>
        <row r="219">
          <cell r="B219" t="str">
            <v>노말밴드</v>
          </cell>
          <cell r="C219" t="str">
            <v>ST 54C</v>
          </cell>
          <cell r="D219">
            <v>1</v>
          </cell>
          <cell r="E219" t="str">
            <v>EA</v>
          </cell>
          <cell r="F219">
            <v>50</v>
          </cell>
          <cell r="G219">
            <v>59452</v>
          </cell>
          <cell r="I219">
            <v>53231</v>
          </cell>
          <cell r="J219">
            <v>4625</v>
          </cell>
          <cell r="K219">
            <v>4625</v>
          </cell>
          <cell r="M219">
            <v>1596</v>
          </cell>
          <cell r="AM219">
            <v>1</v>
          </cell>
          <cell r="AN219">
            <v>1</v>
          </cell>
          <cell r="AO219">
            <v>1</v>
          </cell>
          <cell r="AP219" t="str">
            <v>저압케이블공</v>
          </cell>
          <cell r="AQ219">
            <v>0.9</v>
          </cell>
          <cell r="BC219">
            <v>1</v>
          </cell>
        </row>
        <row r="220">
          <cell r="B220" t="str">
            <v>노말밴드</v>
          </cell>
          <cell r="C220" t="str">
            <v>ST 70C</v>
          </cell>
          <cell r="D220">
            <v>1</v>
          </cell>
          <cell r="E220" t="str">
            <v>EA</v>
          </cell>
          <cell r="F220">
            <v>50</v>
          </cell>
          <cell r="G220">
            <v>62327</v>
          </cell>
          <cell r="I220">
            <v>53231</v>
          </cell>
          <cell r="J220">
            <v>7500</v>
          </cell>
          <cell r="K220">
            <v>7500</v>
          </cell>
          <cell r="M220">
            <v>1596</v>
          </cell>
          <cell r="AM220">
            <v>1</v>
          </cell>
          <cell r="AN220">
            <v>1</v>
          </cell>
          <cell r="AO220">
            <v>1</v>
          </cell>
          <cell r="AP220" t="str">
            <v>저압케이블공</v>
          </cell>
          <cell r="AQ220">
            <v>0.9</v>
          </cell>
          <cell r="BC220">
            <v>1</v>
          </cell>
        </row>
        <row r="221">
          <cell r="B221" t="str">
            <v>노말밴드</v>
          </cell>
          <cell r="C221" t="str">
            <v>ST 82C</v>
          </cell>
          <cell r="D221">
            <v>1</v>
          </cell>
          <cell r="E221" t="str">
            <v>EA</v>
          </cell>
          <cell r="F221">
            <v>50</v>
          </cell>
          <cell r="G221">
            <v>1973</v>
          </cell>
          <cell r="I221">
            <v>1916</v>
          </cell>
          <cell r="K221">
            <v>0</v>
          </cell>
          <cell r="M221">
            <v>57</v>
          </cell>
          <cell r="AM221">
            <v>1</v>
          </cell>
          <cell r="AN221">
            <v>1</v>
          </cell>
          <cell r="AO221">
            <v>1</v>
          </cell>
          <cell r="AP221" t="str">
            <v>내선전공</v>
          </cell>
          <cell r="AQ221">
            <v>0.04</v>
          </cell>
          <cell r="BB221" t="str">
            <v>전 7-18</v>
          </cell>
          <cell r="BC221">
            <v>1</v>
          </cell>
        </row>
        <row r="222">
          <cell r="B222" t="str">
            <v>노말밴드</v>
          </cell>
          <cell r="C222" t="str">
            <v>ST 104C</v>
          </cell>
          <cell r="D222">
            <v>1</v>
          </cell>
          <cell r="E222" t="str">
            <v>EA</v>
          </cell>
          <cell r="F222">
            <v>50</v>
          </cell>
          <cell r="G222">
            <v>76077</v>
          </cell>
          <cell r="I222">
            <v>53231</v>
          </cell>
          <cell r="J222">
            <v>21250</v>
          </cell>
          <cell r="K222">
            <v>21250</v>
          </cell>
          <cell r="M222">
            <v>1596</v>
          </cell>
          <cell r="AM222">
            <v>1</v>
          </cell>
          <cell r="AN222">
            <v>1</v>
          </cell>
          <cell r="AO222">
            <v>1</v>
          </cell>
          <cell r="AP222" t="str">
            <v>저압케이블공</v>
          </cell>
          <cell r="AQ222">
            <v>0.9</v>
          </cell>
          <cell r="BC222">
            <v>1</v>
          </cell>
        </row>
        <row r="223">
          <cell r="B223" t="str">
            <v>케이블 종단접속재</v>
          </cell>
          <cell r="C223" t="str">
            <v>6.6KV 1C/100㎟</v>
          </cell>
          <cell r="D223">
            <v>1</v>
          </cell>
          <cell r="E223" t="str">
            <v>EA</v>
          </cell>
          <cell r="F223">
            <v>50</v>
          </cell>
          <cell r="G223">
            <v>61688</v>
          </cell>
          <cell r="I223">
            <v>59892</v>
          </cell>
          <cell r="K223">
            <v>0</v>
          </cell>
          <cell r="M223">
            <v>1796</v>
          </cell>
          <cell r="AM223">
            <v>1</v>
          </cell>
          <cell r="AN223">
            <v>1</v>
          </cell>
          <cell r="AO223">
            <v>1</v>
          </cell>
          <cell r="AP223" t="str">
            <v>고압케이블공</v>
          </cell>
          <cell r="AQ223">
            <v>0.9</v>
          </cell>
          <cell r="BB223" t="str">
            <v>전 5-40</v>
          </cell>
          <cell r="BC223">
            <v>1</v>
          </cell>
        </row>
        <row r="224">
          <cell r="B224" t="str">
            <v>케이블 종단접속재</v>
          </cell>
          <cell r="C224" t="str">
            <v>6.6KV 1C/200㎟</v>
          </cell>
          <cell r="D224">
            <v>1</v>
          </cell>
          <cell r="E224" t="str">
            <v>EA</v>
          </cell>
          <cell r="F224">
            <v>70</v>
          </cell>
          <cell r="G224">
            <v>89106</v>
          </cell>
          <cell r="I224">
            <v>86511</v>
          </cell>
          <cell r="K224">
            <v>0</v>
          </cell>
          <cell r="M224">
            <v>2595</v>
          </cell>
          <cell r="AM224">
            <v>1</v>
          </cell>
          <cell r="AN224">
            <v>1</v>
          </cell>
          <cell r="AO224">
            <v>1</v>
          </cell>
          <cell r="AP224" t="str">
            <v>고압케이블공</v>
          </cell>
          <cell r="AQ224">
            <v>1.3</v>
          </cell>
          <cell r="BB224" t="str">
            <v>전 5-40</v>
          </cell>
          <cell r="BC224">
            <v>1</v>
          </cell>
        </row>
        <row r="225">
          <cell r="B225" t="str">
            <v>케이블 종단접속재</v>
          </cell>
          <cell r="C225" t="str">
            <v>6.6KV 1C/250㎟</v>
          </cell>
          <cell r="D225">
            <v>1</v>
          </cell>
          <cell r="E225" t="str">
            <v>EA</v>
          </cell>
          <cell r="F225">
            <v>70</v>
          </cell>
          <cell r="G225">
            <v>95959</v>
          </cell>
          <cell r="I225">
            <v>93165</v>
          </cell>
          <cell r="K225">
            <v>0</v>
          </cell>
          <cell r="M225">
            <v>2794</v>
          </cell>
          <cell r="AM225">
            <v>1</v>
          </cell>
          <cell r="AN225">
            <v>1</v>
          </cell>
          <cell r="AO225">
            <v>1</v>
          </cell>
          <cell r="AP225" t="str">
            <v>고압케이블공</v>
          </cell>
          <cell r="AQ225">
            <v>1.4</v>
          </cell>
          <cell r="BB225" t="str">
            <v>전 5-40</v>
          </cell>
          <cell r="BC225">
            <v>1</v>
          </cell>
        </row>
        <row r="226">
          <cell r="A226">
            <v>87</v>
          </cell>
          <cell r="B226" t="str">
            <v>케이블 종단접속재</v>
          </cell>
          <cell r="C226" t="str">
            <v>23KV 1C/60㎟</v>
          </cell>
          <cell r="D226">
            <v>1</v>
          </cell>
          <cell r="E226" t="str">
            <v>EA</v>
          </cell>
          <cell r="F226">
            <v>70</v>
          </cell>
          <cell r="G226">
            <v>178516</v>
          </cell>
          <cell r="I226">
            <v>102443</v>
          </cell>
          <cell r="J226">
            <v>73000</v>
          </cell>
          <cell r="K226">
            <v>73000</v>
          </cell>
          <cell r="M226">
            <v>3073</v>
          </cell>
          <cell r="AM226">
            <v>1</v>
          </cell>
          <cell r="AN226">
            <v>1</v>
          </cell>
          <cell r="AO226">
            <v>1</v>
          </cell>
          <cell r="AP226" t="str">
            <v>특고케이블공</v>
          </cell>
          <cell r="AQ226">
            <v>1.05</v>
          </cell>
          <cell r="BB226" t="str">
            <v>전 5-40</v>
          </cell>
          <cell r="BC226">
            <v>1</v>
          </cell>
        </row>
        <row r="227">
          <cell r="A227">
            <v>88</v>
          </cell>
          <cell r="B227" t="str">
            <v>OUTLET BOX</v>
          </cell>
          <cell r="C227" t="str">
            <v xml:space="preserve">8각 </v>
          </cell>
          <cell r="D227">
            <v>1</v>
          </cell>
          <cell r="E227" t="str">
            <v>EA</v>
          </cell>
          <cell r="F227">
            <v>50</v>
          </cell>
          <cell r="G227">
            <v>10349</v>
          </cell>
          <cell r="I227">
            <v>9582</v>
          </cell>
          <cell r="J227">
            <v>480</v>
          </cell>
          <cell r="K227">
            <v>480</v>
          </cell>
          <cell r="M227">
            <v>287</v>
          </cell>
          <cell r="AM227">
            <v>1</v>
          </cell>
          <cell r="AN227">
            <v>1</v>
          </cell>
          <cell r="AO227">
            <v>1</v>
          </cell>
          <cell r="AP227" t="str">
            <v>내선전공</v>
          </cell>
          <cell r="AQ227">
            <v>0.2</v>
          </cell>
          <cell r="BB227" t="str">
            <v>전 7-2</v>
          </cell>
          <cell r="BC227">
            <v>1</v>
          </cell>
        </row>
        <row r="228">
          <cell r="A228">
            <v>89</v>
          </cell>
          <cell r="B228" t="str">
            <v>OUTLET BOX</v>
          </cell>
          <cell r="C228" t="str">
            <v xml:space="preserve">4각 </v>
          </cell>
          <cell r="D228">
            <v>1</v>
          </cell>
          <cell r="E228" t="str">
            <v>EA</v>
          </cell>
          <cell r="F228">
            <v>50</v>
          </cell>
          <cell r="G228">
            <v>10429</v>
          </cell>
          <cell r="I228">
            <v>9582</v>
          </cell>
          <cell r="J228">
            <v>560</v>
          </cell>
          <cell r="K228">
            <v>560</v>
          </cell>
          <cell r="M228">
            <v>287</v>
          </cell>
          <cell r="AM228">
            <v>1</v>
          </cell>
          <cell r="AN228">
            <v>1</v>
          </cell>
          <cell r="AO228">
            <v>1</v>
          </cell>
          <cell r="AP228" t="str">
            <v>내선전공</v>
          </cell>
          <cell r="AQ228">
            <v>0.2</v>
          </cell>
          <cell r="BB228" t="str">
            <v>전 7-2</v>
          </cell>
          <cell r="BC228">
            <v>1</v>
          </cell>
        </row>
        <row r="229">
          <cell r="A229">
            <v>90</v>
          </cell>
          <cell r="B229" t="str">
            <v>OUTLET</v>
          </cell>
          <cell r="C229" t="str">
            <v>S/W BOX</v>
          </cell>
          <cell r="D229">
            <v>1</v>
          </cell>
          <cell r="E229" t="str">
            <v>EA</v>
          </cell>
          <cell r="F229">
            <v>50</v>
          </cell>
          <cell r="G229">
            <v>10309</v>
          </cell>
          <cell r="I229">
            <v>9582</v>
          </cell>
          <cell r="J229">
            <v>440</v>
          </cell>
          <cell r="K229">
            <v>440</v>
          </cell>
          <cell r="M229">
            <v>287</v>
          </cell>
          <cell r="AM229">
            <v>1</v>
          </cell>
          <cell r="AN229">
            <v>1</v>
          </cell>
          <cell r="AO229">
            <v>1</v>
          </cell>
          <cell r="AP229" t="str">
            <v>내선전공</v>
          </cell>
          <cell r="AQ229">
            <v>0.2</v>
          </cell>
          <cell r="BB229" t="str">
            <v>전 7-2</v>
          </cell>
          <cell r="BC229">
            <v>1</v>
          </cell>
        </row>
        <row r="230">
          <cell r="A230">
            <v>91</v>
          </cell>
          <cell r="B230" t="str">
            <v>BOX COVER</v>
          </cell>
          <cell r="C230" t="str">
            <v xml:space="preserve">8각 </v>
          </cell>
          <cell r="D230">
            <v>1</v>
          </cell>
          <cell r="E230" t="str">
            <v>EA</v>
          </cell>
          <cell r="F230">
            <v>50</v>
          </cell>
          <cell r="G230">
            <v>1640</v>
          </cell>
          <cell r="I230">
            <v>1437</v>
          </cell>
          <cell r="J230">
            <v>160</v>
          </cell>
          <cell r="K230">
            <v>160</v>
          </cell>
          <cell r="M230">
            <v>43</v>
          </cell>
          <cell r="AM230">
            <v>1</v>
          </cell>
          <cell r="AN230">
            <v>1</v>
          </cell>
          <cell r="AO230">
            <v>1</v>
          </cell>
          <cell r="AP230" t="str">
            <v>내선전공</v>
          </cell>
          <cell r="AQ230">
            <v>0.03</v>
          </cell>
          <cell r="BB230" t="str">
            <v>전 7-18</v>
          </cell>
          <cell r="BC230">
            <v>1</v>
          </cell>
        </row>
        <row r="231">
          <cell r="A231">
            <v>92</v>
          </cell>
          <cell r="B231" t="str">
            <v>BOX COVER</v>
          </cell>
          <cell r="C231" t="str">
            <v>4각 오목</v>
          </cell>
          <cell r="D231">
            <v>1</v>
          </cell>
          <cell r="E231" t="str">
            <v>EA</v>
          </cell>
          <cell r="F231">
            <v>50</v>
          </cell>
          <cell r="G231">
            <v>1680</v>
          </cell>
          <cell r="I231">
            <v>1437</v>
          </cell>
          <cell r="J231">
            <v>200</v>
          </cell>
          <cell r="K231">
            <v>200</v>
          </cell>
          <cell r="M231">
            <v>43</v>
          </cell>
          <cell r="AM231">
            <v>1</v>
          </cell>
          <cell r="AN231">
            <v>1</v>
          </cell>
          <cell r="AO231">
            <v>1</v>
          </cell>
          <cell r="AP231" t="str">
            <v>내선전공</v>
          </cell>
          <cell r="AQ231">
            <v>0.03</v>
          </cell>
          <cell r="BB231" t="str">
            <v>전 7-18</v>
          </cell>
          <cell r="BC231">
            <v>1</v>
          </cell>
        </row>
        <row r="232">
          <cell r="A232">
            <v>93</v>
          </cell>
          <cell r="B232" t="str">
            <v>BOX COVER</v>
          </cell>
          <cell r="C232" t="str">
            <v>4각 평</v>
          </cell>
          <cell r="D232">
            <v>1</v>
          </cell>
          <cell r="E232" t="str">
            <v>EA</v>
          </cell>
          <cell r="F232">
            <v>50</v>
          </cell>
          <cell r="G232">
            <v>1680</v>
          </cell>
          <cell r="I232">
            <v>1437</v>
          </cell>
          <cell r="J232">
            <v>200</v>
          </cell>
          <cell r="K232">
            <v>200</v>
          </cell>
          <cell r="M232">
            <v>43</v>
          </cell>
          <cell r="AM232">
            <v>1</v>
          </cell>
          <cell r="AN232">
            <v>1</v>
          </cell>
          <cell r="AO232">
            <v>1</v>
          </cell>
          <cell r="AP232" t="str">
            <v>내선전공</v>
          </cell>
          <cell r="AQ232">
            <v>0.03</v>
          </cell>
          <cell r="BB232" t="str">
            <v>전 7-18</v>
          </cell>
          <cell r="BC232">
            <v>1</v>
          </cell>
        </row>
        <row r="233">
          <cell r="A233">
            <v>94</v>
          </cell>
          <cell r="B233" t="str">
            <v>BOX COVER</v>
          </cell>
          <cell r="C233" t="str">
            <v xml:space="preserve">S/W </v>
          </cell>
          <cell r="D233">
            <v>1</v>
          </cell>
          <cell r="E233" t="str">
            <v>EA</v>
          </cell>
          <cell r="F233">
            <v>50</v>
          </cell>
          <cell r="G233">
            <v>1640</v>
          </cell>
          <cell r="I233">
            <v>1437</v>
          </cell>
          <cell r="J233">
            <v>160</v>
          </cell>
          <cell r="K233">
            <v>160</v>
          </cell>
          <cell r="M233">
            <v>43</v>
          </cell>
          <cell r="AM233">
            <v>1</v>
          </cell>
          <cell r="AN233">
            <v>1</v>
          </cell>
          <cell r="AO233">
            <v>1</v>
          </cell>
          <cell r="AP233" t="str">
            <v>내선전공</v>
          </cell>
          <cell r="AQ233">
            <v>0.03</v>
          </cell>
          <cell r="BB233" t="str">
            <v>전 7-18</v>
          </cell>
          <cell r="BC233">
            <v>1</v>
          </cell>
        </row>
        <row r="234">
          <cell r="B234" t="str">
            <v>PULL BOX</v>
          </cell>
          <cell r="C234" t="str">
            <v xml:space="preserve">100x100x50 </v>
          </cell>
          <cell r="D234">
            <v>1</v>
          </cell>
          <cell r="E234" t="str">
            <v>EA</v>
          </cell>
          <cell r="F234">
            <v>50</v>
          </cell>
          <cell r="G234">
            <v>32569</v>
          </cell>
          <cell r="I234">
            <v>31621</v>
          </cell>
          <cell r="K234">
            <v>0</v>
          </cell>
          <cell r="M234">
            <v>948</v>
          </cell>
          <cell r="AM234">
            <v>1</v>
          </cell>
          <cell r="AN234">
            <v>1</v>
          </cell>
          <cell r="AO234">
            <v>1</v>
          </cell>
          <cell r="AP234" t="str">
            <v>내선전공</v>
          </cell>
          <cell r="AQ234">
            <v>0.66</v>
          </cell>
          <cell r="BB234" t="str">
            <v>전 7-3</v>
          </cell>
          <cell r="BC234">
            <v>1</v>
          </cell>
        </row>
        <row r="235">
          <cell r="A235">
            <v>95</v>
          </cell>
          <cell r="B235" t="str">
            <v>PULL BOX</v>
          </cell>
          <cell r="C235" t="str">
            <v xml:space="preserve">100x100x75 </v>
          </cell>
          <cell r="D235">
            <v>1</v>
          </cell>
          <cell r="E235" t="str">
            <v>EA</v>
          </cell>
          <cell r="F235">
            <v>50</v>
          </cell>
          <cell r="G235">
            <v>33939</v>
          </cell>
          <cell r="I235">
            <v>31621</v>
          </cell>
          <cell r="J235">
            <v>1370</v>
          </cell>
          <cell r="K235">
            <v>1370</v>
          </cell>
          <cell r="M235">
            <v>948</v>
          </cell>
          <cell r="AM235">
            <v>1</v>
          </cell>
          <cell r="AN235">
            <v>1</v>
          </cell>
          <cell r="AO235">
            <v>1</v>
          </cell>
          <cell r="AP235" t="str">
            <v>내선전공</v>
          </cell>
          <cell r="AQ235">
            <v>0.66</v>
          </cell>
          <cell r="BB235" t="str">
            <v>전 7-3</v>
          </cell>
          <cell r="BC235">
            <v>1</v>
          </cell>
        </row>
        <row r="236">
          <cell r="A236">
            <v>96</v>
          </cell>
          <cell r="B236" t="str">
            <v>PULL BOX</v>
          </cell>
          <cell r="C236" t="str">
            <v xml:space="preserve">100x100x100 </v>
          </cell>
          <cell r="D236">
            <v>1</v>
          </cell>
          <cell r="E236" t="str">
            <v>EA</v>
          </cell>
          <cell r="F236">
            <v>50</v>
          </cell>
          <cell r="G236">
            <v>34139</v>
          </cell>
          <cell r="I236">
            <v>31621</v>
          </cell>
          <cell r="J236">
            <v>1570</v>
          </cell>
          <cell r="K236">
            <v>1570</v>
          </cell>
          <cell r="M236">
            <v>948</v>
          </cell>
          <cell r="AM236">
            <v>1</v>
          </cell>
          <cell r="AN236">
            <v>1</v>
          </cell>
          <cell r="AO236">
            <v>1</v>
          </cell>
          <cell r="AP236" t="str">
            <v>내선전공</v>
          </cell>
          <cell r="AQ236">
            <v>0.66</v>
          </cell>
          <cell r="BB236" t="str">
            <v>전 7-3</v>
          </cell>
          <cell r="BC236">
            <v>1</v>
          </cell>
        </row>
        <row r="237">
          <cell r="A237">
            <v>97</v>
          </cell>
          <cell r="B237" t="str">
            <v>PULL BOX</v>
          </cell>
          <cell r="C237" t="str">
            <v xml:space="preserve">150X150X100 </v>
          </cell>
          <cell r="D237">
            <v>1</v>
          </cell>
          <cell r="E237" t="str">
            <v>EA</v>
          </cell>
          <cell r="F237">
            <v>50</v>
          </cell>
          <cell r="G237">
            <v>34789</v>
          </cell>
          <cell r="I237">
            <v>31621</v>
          </cell>
          <cell r="J237">
            <v>2220</v>
          </cell>
          <cell r="K237">
            <v>2220</v>
          </cell>
          <cell r="M237">
            <v>948</v>
          </cell>
          <cell r="AM237">
            <v>1</v>
          </cell>
          <cell r="AN237">
            <v>1</v>
          </cell>
          <cell r="AO237">
            <v>1</v>
          </cell>
          <cell r="AP237" t="str">
            <v>내선전공</v>
          </cell>
          <cell r="AQ237">
            <v>0.66</v>
          </cell>
          <cell r="BB237" t="str">
            <v>전 7-3</v>
          </cell>
          <cell r="BC237">
            <v>1</v>
          </cell>
        </row>
        <row r="238">
          <cell r="A238">
            <v>98</v>
          </cell>
          <cell r="B238" t="str">
            <v>PULL BOX</v>
          </cell>
          <cell r="C238" t="str">
            <v xml:space="preserve">150X150X150 </v>
          </cell>
          <cell r="D238">
            <v>1</v>
          </cell>
          <cell r="E238" t="str">
            <v>EA</v>
          </cell>
          <cell r="F238">
            <v>50</v>
          </cell>
          <cell r="G238">
            <v>35029</v>
          </cell>
          <cell r="I238">
            <v>31621</v>
          </cell>
          <cell r="J238">
            <v>2460</v>
          </cell>
          <cell r="K238">
            <v>2460</v>
          </cell>
          <cell r="M238">
            <v>948</v>
          </cell>
          <cell r="AM238">
            <v>1</v>
          </cell>
          <cell r="AN238">
            <v>1</v>
          </cell>
          <cell r="AO238">
            <v>1</v>
          </cell>
          <cell r="AP238" t="str">
            <v>내선전공</v>
          </cell>
          <cell r="AQ238">
            <v>0.66</v>
          </cell>
          <cell r="BB238" t="str">
            <v>전 7-3</v>
          </cell>
          <cell r="BC238">
            <v>1</v>
          </cell>
        </row>
        <row r="239">
          <cell r="A239">
            <v>99</v>
          </cell>
          <cell r="B239" t="str">
            <v>PULL BOX</v>
          </cell>
          <cell r="C239" t="str">
            <v xml:space="preserve">200X200X100 </v>
          </cell>
          <cell r="D239">
            <v>1</v>
          </cell>
          <cell r="E239" t="str">
            <v>EA</v>
          </cell>
          <cell r="F239">
            <v>50</v>
          </cell>
          <cell r="G239">
            <v>35639</v>
          </cell>
          <cell r="I239">
            <v>31621</v>
          </cell>
          <cell r="J239">
            <v>3070</v>
          </cell>
          <cell r="K239">
            <v>3070</v>
          </cell>
          <cell r="M239">
            <v>948</v>
          </cell>
          <cell r="AM239">
            <v>1</v>
          </cell>
          <cell r="AN239">
            <v>1</v>
          </cell>
          <cell r="AO239">
            <v>1</v>
          </cell>
          <cell r="AP239" t="str">
            <v>내선전공</v>
          </cell>
          <cell r="AQ239">
            <v>0.66</v>
          </cell>
          <cell r="BB239" t="str">
            <v>전 7-3</v>
          </cell>
          <cell r="BC239">
            <v>1</v>
          </cell>
        </row>
        <row r="240">
          <cell r="A240">
            <v>100</v>
          </cell>
          <cell r="B240" t="str">
            <v>PULL BOX</v>
          </cell>
          <cell r="C240" t="str">
            <v>200X200X150</v>
          </cell>
          <cell r="D240">
            <v>1</v>
          </cell>
          <cell r="E240" t="str">
            <v>EA</v>
          </cell>
          <cell r="F240">
            <v>50</v>
          </cell>
          <cell r="G240">
            <v>36209</v>
          </cell>
          <cell r="I240">
            <v>31621</v>
          </cell>
          <cell r="J240">
            <v>3640</v>
          </cell>
          <cell r="K240">
            <v>3640</v>
          </cell>
          <cell r="M240">
            <v>948</v>
          </cell>
          <cell r="AM240">
            <v>1</v>
          </cell>
          <cell r="AN240">
            <v>1</v>
          </cell>
          <cell r="AO240">
            <v>1</v>
          </cell>
          <cell r="AP240" t="str">
            <v>내선전공</v>
          </cell>
          <cell r="AQ240">
            <v>0.66</v>
          </cell>
          <cell r="BB240" t="str">
            <v>전 7-3</v>
          </cell>
          <cell r="BC240">
            <v>1</v>
          </cell>
        </row>
        <row r="241">
          <cell r="A241">
            <v>101</v>
          </cell>
          <cell r="B241" t="str">
            <v>PULL BOX</v>
          </cell>
          <cell r="C241" t="str">
            <v xml:space="preserve">200X200X200 </v>
          </cell>
          <cell r="D241">
            <v>1</v>
          </cell>
          <cell r="E241" t="str">
            <v>EA</v>
          </cell>
          <cell r="F241">
            <v>50</v>
          </cell>
          <cell r="G241">
            <v>36779</v>
          </cell>
          <cell r="I241">
            <v>31621</v>
          </cell>
          <cell r="J241">
            <v>4210</v>
          </cell>
          <cell r="K241">
            <v>4210</v>
          </cell>
          <cell r="M241">
            <v>948</v>
          </cell>
          <cell r="AM241">
            <v>1</v>
          </cell>
          <cell r="AN241">
            <v>1</v>
          </cell>
          <cell r="AO241">
            <v>1</v>
          </cell>
          <cell r="AP241" t="str">
            <v>내선전공</v>
          </cell>
          <cell r="AQ241">
            <v>0.66</v>
          </cell>
          <cell r="BB241" t="str">
            <v>전 7-3</v>
          </cell>
          <cell r="BC241">
            <v>1</v>
          </cell>
        </row>
        <row r="242">
          <cell r="A242">
            <v>102</v>
          </cell>
          <cell r="B242" t="str">
            <v>PULL BOX</v>
          </cell>
          <cell r="C242" t="str">
            <v xml:space="preserve">250X250X150 </v>
          </cell>
          <cell r="D242">
            <v>1</v>
          </cell>
          <cell r="E242" t="str">
            <v>EA</v>
          </cell>
          <cell r="F242">
            <v>50</v>
          </cell>
          <cell r="G242">
            <v>37139</v>
          </cell>
          <cell r="I242">
            <v>31621</v>
          </cell>
          <cell r="J242">
            <v>4570</v>
          </cell>
          <cell r="K242">
            <v>4570</v>
          </cell>
          <cell r="M242">
            <v>948</v>
          </cell>
          <cell r="AM242">
            <v>1</v>
          </cell>
          <cell r="AN242">
            <v>1</v>
          </cell>
          <cell r="AO242">
            <v>1</v>
          </cell>
          <cell r="AP242" t="str">
            <v>내선전공</v>
          </cell>
          <cell r="AQ242">
            <v>0.66</v>
          </cell>
          <cell r="BB242" t="str">
            <v>전 7-3</v>
          </cell>
          <cell r="BC242">
            <v>1</v>
          </cell>
        </row>
        <row r="243">
          <cell r="B243" t="str">
            <v>PULL BOX</v>
          </cell>
          <cell r="C243" t="str">
            <v>250X250X200</v>
          </cell>
          <cell r="D243">
            <v>1</v>
          </cell>
          <cell r="E243" t="str">
            <v>EA</v>
          </cell>
          <cell r="F243">
            <v>50</v>
          </cell>
          <cell r="G243">
            <v>38849</v>
          </cell>
          <cell r="I243">
            <v>31621</v>
          </cell>
          <cell r="J243">
            <v>6280</v>
          </cell>
          <cell r="K243">
            <v>6280</v>
          </cell>
          <cell r="M243">
            <v>948</v>
          </cell>
          <cell r="AM243">
            <v>1</v>
          </cell>
          <cell r="AN243">
            <v>1</v>
          </cell>
          <cell r="AO243">
            <v>1</v>
          </cell>
          <cell r="AP243" t="str">
            <v>내선전공</v>
          </cell>
          <cell r="AQ243">
            <v>0.66</v>
          </cell>
          <cell r="BB243" t="str">
            <v>전 7-3</v>
          </cell>
          <cell r="BC243">
            <v>1</v>
          </cell>
        </row>
        <row r="244">
          <cell r="A244">
            <v>103</v>
          </cell>
          <cell r="B244" t="str">
            <v>PULL BOX</v>
          </cell>
          <cell r="C244" t="str">
            <v xml:space="preserve">300X300X200 </v>
          </cell>
          <cell r="D244">
            <v>1</v>
          </cell>
          <cell r="E244" t="str">
            <v>EA</v>
          </cell>
          <cell r="F244">
            <v>50</v>
          </cell>
          <cell r="G244">
            <v>39049</v>
          </cell>
          <cell r="I244">
            <v>31621</v>
          </cell>
          <cell r="J244">
            <v>6480</v>
          </cell>
          <cell r="K244">
            <v>6480</v>
          </cell>
          <cell r="M244">
            <v>948</v>
          </cell>
          <cell r="AM244">
            <v>1</v>
          </cell>
          <cell r="AN244">
            <v>1</v>
          </cell>
          <cell r="AO244">
            <v>1</v>
          </cell>
          <cell r="AP244" t="str">
            <v>내선전공</v>
          </cell>
          <cell r="AQ244">
            <v>0.66</v>
          </cell>
          <cell r="BB244" t="str">
            <v>전 7-3</v>
          </cell>
          <cell r="BC244">
            <v>1</v>
          </cell>
        </row>
        <row r="245">
          <cell r="B245" t="str">
            <v>PULL BOX</v>
          </cell>
          <cell r="C245" t="str">
            <v xml:space="preserve">300X300X300 </v>
          </cell>
          <cell r="D245">
            <v>1</v>
          </cell>
          <cell r="E245" t="str">
            <v>EA</v>
          </cell>
          <cell r="F245">
            <v>50</v>
          </cell>
          <cell r="G245">
            <v>32569</v>
          </cell>
          <cell r="I245">
            <v>31621</v>
          </cell>
          <cell r="K245">
            <v>0</v>
          </cell>
          <cell r="M245">
            <v>948</v>
          </cell>
          <cell r="AM245">
            <v>1</v>
          </cell>
          <cell r="AN245">
            <v>1</v>
          </cell>
          <cell r="AO245">
            <v>1</v>
          </cell>
          <cell r="AP245" t="str">
            <v>내선전공</v>
          </cell>
          <cell r="AQ245">
            <v>0.66</v>
          </cell>
          <cell r="BB245" t="str">
            <v>전 7-3</v>
          </cell>
          <cell r="BC245">
            <v>1</v>
          </cell>
        </row>
        <row r="246">
          <cell r="B246" t="str">
            <v>PULL BOX</v>
          </cell>
          <cell r="C246" t="str">
            <v xml:space="preserve">400X400X200 </v>
          </cell>
          <cell r="D246">
            <v>1</v>
          </cell>
          <cell r="E246" t="str">
            <v>EA</v>
          </cell>
          <cell r="F246">
            <v>50</v>
          </cell>
          <cell r="G246">
            <v>32569</v>
          </cell>
          <cell r="I246">
            <v>31621</v>
          </cell>
          <cell r="K246">
            <v>0</v>
          </cell>
          <cell r="M246">
            <v>948</v>
          </cell>
          <cell r="AM246">
            <v>1</v>
          </cell>
          <cell r="AN246">
            <v>1</v>
          </cell>
          <cell r="AO246">
            <v>1</v>
          </cell>
          <cell r="AP246" t="str">
            <v>내선전공</v>
          </cell>
          <cell r="AQ246">
            <v>0.66</v>
          </cell>
          <cell r="BB246" t="str">
            <v>전 7-3</v>
          </cell>
          <cell r="BC246">
            <v>1</v>
          </cell>
        </row>
        <row r="247">
          <cell r="A247">
            <v>104</v>
          </cell>
          <cell r="B247" t="str">
            <v>PULL BOX</v>
          </cell>
          <cell r="C247" t="str">
            <v xml:space="preserve">400X400X300 </v>
          </cell>
          <cell r="D247">
            <v>1</v>
          </cell>
          <cell r="E247" t="str">
            <v>EA</v>
          </cell>
          <cell r="F247">
            <v>50</v>
          </cell>
          <cell r="G247">
            <v>59110</v>
          </cell>
          <cell r="I247">
            <v>45515</v>
          </cell>
          <cell r="J247">
            <v>12230</v>
          </cell>
          <cell r="K247">
            <v>12230</v>
          </cell>
          <cell r="M247">
            <v>1365</v>
          </cell>
          <cell r="AM247">
            <v>1</v>
          </cell>
          <cell r="AN247">
            <v>1</v>
          </cell>
          <cell r="AO247">
            <v>1</v>
          </cell>
          <cell r="AP247" t="str">
            <v>내선전공</v>
          </cell>
          <cell r="AQ247">
            <v>0.95</v>
          </cell>
          <cell r="BB247" t="str">
            <v>전 7-3</v>
          </cell>
          <cell r="BC247">
            <v>1</v>
          </cell>
        </row>
        <row r="248">
          <cell r="B248" t="str">
            <v>JOINT BOX</v>
          </cell>
          <cell r="C248" t="str">
            <v xml:space="preserve">100x100x100 </v>
          </cell>
          <cell r="D248">
            <v>1</v>
          </cell>
          <cell r="E248" t="str">
            <v>EA</v>
          </cell>
          <cell r="F248">
            <v>50</v>
          </cell>
          <cell r="G248">
            <v>14310</v>
          </cell>
          <cell r="I248">
            <v>13894</v>
          </cell>
          <cell r="K248">
            <v>0</v>
          </cell>
          <cell r="M248">
            <v>416</v>
          </cell>
          <cell r="AM248">
            <v>1</v>
          </cell>
          <cell r="AN248">
            <v>1</v>
          </cell>
          <cell r="AO248">
            <v>1</v>
          </cell>
          <cell r="AP248" t="str">
            <v>내선전공</v>
          </cell>
          <cell r="AQ248">
            <v>0.28999999999999998</v>
          </cell>
          <cell r="BB248" t="str">
            <v>전 7-2</v>
          </cell>
          <cell r="BC248">
            <v>1</v>
          </cell>
        </row>
        <row r="249">
          <cell r="B249" t="str">
            <v>노출 BOX</v>
          </cell>
          <cell r="C249" t="str">
            <v>16mm 2방</v>
          </cell>
          <cell r="D249">
            <v>1</v>
          </cell>
          <cell r="E249" t="str">
            <v>EA</v>
          </cell>
          <cell r="F249">
            <v>50</v>
          </cell>
          <cell r="G249">
            <v>14310</v>
          </cell>
          <cell r="I249">
            <v>13894</v>
          </cell>
          <cell r="K249">
            <v>0</v>
          </cell>
          <cell r="M249">
            <v>416</v>
          </cell>
          <cell r="AM249">
            <v>1</v>
          </cell>
          <cell r="AN249">
            <v>1</v>
          </cell>
          <cell r="AO249">
            <v>1</v>
          </cell>
          <cell r="AP249" t="str">
            <v>내선전공</v>
          </cell>
          <cell r="AQ249">
            <v>0.28999999999999998</v>
          </cell>
          <cell r="BB249" t="str">
            <v>전 7-2</v>
          </cell>
          <cell r="BC249">
            <v>1</v>
          </cell>
        </row>
        <row r="250">
          <cell r="B250" t="str">
            <v>노출 BOX</v>
          </cell>
          <cell r="C250" t="str">
            <v>22mm 2방</v>
          </cell>
          <cell r="D250">
            <v>1</v>
          </cell>
          <cell r="E250" t="str">
            <v>EA</v>
          </cell>
          <cell r="F250">
            <v>50</v>
          </cell>
          <cell r="G250">
            <v>14310</v>
          </cell>
          <cell r="I250">
            <v>13894</v>
          </cell>
          <cell r="K250">
            <v>0</v>
          </cell>
          <cell r="M250">
            <v>416</v>
          </cell>
          <cell r="AM250">
            <v>1</v>
          </cell>
          <cell r="AN250">
            <v>1</v>
          </cell>
          <cell r="AO250">
            <v>1</v>
          </cell>
          <cell r="AP250" t="str">
            <v>내선전공</v>
          </cell>
          <cell r="AQ250">
            <v>0.28999999999999998</v>
          </cell>
          <cell r="BB250" t="str">
            <v>전 7-2</v>
          </cell>
          <cell r="BC250">
            <v>1</v>
          </cell>
        </row>
        <row r="251">
          <cell r="A251">
            <v>105</v>
          </cell>
          <cell r="B251" t="str">
            <v>CABLE TRAY(AL)</v>
          </cell>
          <cell r="C251" t="str">
            <v xml:space="preserve">200W </v>
          </cell>
          <cell r="D251">
            <v>1</v>
          </cell>
          <cell r="E251" t="str">
            <v>m</v>
          </cell>
          <cell r="F251">
            <v>50</v>
          </cell>
          <cell r="G251">
            <v>22896</v>
          </cell>
          <cell r="I251">
            <v>7569</v>
          </cell>
          <cell r="J251">
            <v>15100</v>
          </cell>
          <cell r="K251">
            <v>15100</v>
          </cell>
          <cell r="M251">
            <v>227</v>
          </cell>
          <cell r="AM251">
            <v>1</v>
          </cell>
          <cell r="AN251">
            <v>1</v>
          </cell>
          <cell r="AO251">
            <v>1</v>
          </cell>
          <cell r="AP251" t="str">
            <v>내선전공</v>
          </cell>
          <cell r="AQ251">
            <v>0.158</v>
          </cell>
          <cell r="BB251" t="str">
            <v>전 7-20</v>
          </cell>
          <cell r="BC251">
            <v>1</v>
          </cell>
        </row>
        <row r="252">
          <cell r="A252">
            <v>106</v>
          </cell>
          <cell r="B252" t="str">
            <v>CABLE TRAY(AL)</v>
          </cell>
          <cell r="C252" t="str">
            <v xml:space="preserve">300W </v>
          </cell>
          <cell r="D252">
            <v>1</v>
          </cell>
          <cell r="E252" t="str">
            <v>m</v>
          </cell>
          <cell r="F252">
            <v>50</v>
          </cell>
          <cell r="G252">
            <v>24319</v>
          </cell>
          <cell r="I252">
            <v>9582</v>
          </cell>
          <cell r="J252">
            <v>14450</v>
          </cell>
          <cell r="K252">
            <v>14450</v>
          </cell>
          <cell r="M252">
            <v>287</v>
          </cell>
          <cell r="AM252">
            <v>1</v>
          </cell>
          <cell r="AN252">
            <v>1</v>
          </cell>
          <cell r="AO252">
            <v>1</v>
          </cell>
          <cell r="AP252" t="str">
            <v>내선전공</v>
          </cell>
          <cell r="AQ252">
            <v>0.2</v>
          </cell>
          <cell r="BB252" t="str">
            <v>전 7-20</v>
          </cell>
          <cell r="BC252">
            <v>1</v>
          </cell>
        </row>
        <row r="253">
          <cell r="A253">
            <v>107</v>
          </cell>
          <cell r="B253" t="str">
            <v>CABLE TRAY(AL)</v>
          </cell>
          <cell r="C253" t="str">
            <v xml:space="preserve">450W </v>
          </cell>
          <cell r="D253">
            <v>1</v>
          </cell>
          <cell r="E253" t="str">
            <v>m</v>
          </cell>
          <cell r="F253">
            <v>50</v>
          </cell>
          <cell r="G253">
            <v>31466</v>
          </cell>
          <cell r="I253">
            <v>14948</v>
          </cell>
          <cell r="J253">
            <v>16070</v>
          </cell>
          <cell r="K253">
            <v>16070</v>
          </cell>
          <cell r="M253">
            <v>448</v>
          </cell>
          <cell r="AM253">
            <v>1</v>
          </cell>
          <cell r="AN253">
            <v>1</v>
          </cell>
          <cell r="AO253">
            <v>1</v>
          </cell>
          <cell r="AP253" t="str">
            <v>내선전공</v>
          </cell>
          <cell r="AQ253">
            <v>0.312</v>
          </cell>
          <cell r="BB253" t="str">
            <v>전 7-20</v>
          </cell>
          <cell r="BC253">
            <v>1</v>
          </cell>
        </row>
        <row r="254">
          <cell r="B254" t="str">
            <v>CABLE TRAY(AL)</v>
          </cell>
          <cell r="C254" t="str">
            <v xml:space="preserve">500W </v>
          </cell>
          <cell r="D254">
            <v>1</v>
          </cell>
          <cell r="E254" t="str">
            <v>m</v>
          </cell>
          <cell r="F254">
            <v>50</v>
          </cell>
          <cell r="G254">
            <v>18475</v>
          </cell>
          <cell r="I254">
            <v>17937</v>
          </cell>
          <cell r="K254">
            <v>0</v>
          </cell>
          <cell r="M254">
            <v>538</v>
          </cell>
          <cell r="AM254">
            <v>1</v>
          </cell>
          <cell r="AN254">
            <v>1.2</v>
          </cell>
          <cell r="AO254">
            <v>1.2</v>
          </cell>
          <cell r="AP254" t="str">
            <v>내선전공</v>
          </cell>
          <cell r="AQ254">
            <v>0.312</v>
          </cell>
          <cell r="BB254" t="str">
            <v>전 7-20</v>
          </cell>
          <cell r="BC254">
            <v>1</v>
          </cell>
        </row>
        <row r="255">
          <cell r="A255">
            <v>108</v>
          </cell>
          <cell r="B255" t="str">
            <v>CABLE TRAY(AL)</v>
          </cell>
          <cell r="C255" t="str">
            <v xml:space="preserve">600W </v>
          </cell>
          <cell r="D255">
            <v>1</v>
          </cell>
          <cell r="E255" t="str">
            <v>m</v>
          </cell>
          <cell r="F255">
            <v>50</v>
          </cell>
          <cell r="G255">
            <v>35652</v>
          </cell>
          <cell r="I255">
            <v>17439</v>
          </cell>
          <cell r="J255">
            <v>17690</v>
          </cell>
          <cell r="K255">
            <v>17690</v>
          </cell>
          <cell r="M255">
            <v>523</v>
          </cell>
          <cell r="AM255">
            <v>1</v>
          </cell>
          <cell r="AN255">
            <v>1</v>
          </cell>
          <cell r="AO255">
            <v>1</v>
          </cell>
          <cell r="AP255" t="str">
            <v>내선전공</v>
          </cell>
          <cell r="AQ255">
            <v>0.36399999999999999</v>
          </cell>
          <cell r="BB255" t="str">
            <v>전 7-20</v>
          </cell>
          <cell r="BC255">
            <v>1</v>
          </cell>
        </row>
        <row r="256">
          <cell r="B256" t="str">
            <v>CABLE TRAY(AL)</v>
          </cell>
          <cell r="C256" t="str">
            <v xml:space="preserve">800W </v>
          </cell>
          <cell r="D256">
            <v>1</v>
          </cell>
          <cell r="E256" t="str">
            <v>m</v>
          </cell>
          <cell r="F256">
            <v>50</v>
          </cell>
          <cell r="G256">
            <v>21554</v>
          </cell>
          <cell r="I256">
            <v>20927</v>
          </cell>
          <cell r="K256">
            <v>0</v>
          </cell>
          <cell r="M256">
            <v>627</v>
          </cell>
          <cell r="AM256">
            <v>1</v>
          </cell>
          <cell r="AN256">
            <v>1.2</v>
          </cell>
          <cell r="AO256">
            <v>1.2</v>
          </cell>
          <cell r="AP256" t="str">
            <v>내선전공</v>
          </cell>
          <cell r="AQ256">
            <v>0.36399999999999999</v>
          </cell>
          <cell r="BB256" t="str">
            <v>전 7-20</v>
          </cell>
          <cell r="BC256">
            <v>1</v>
          </cell>
        </row>
        <row r="257">
          <cell r="A257">
            <v>109</v>
          </cell>
          <cell r="B257" t="str">
            <v>TRAY COVER(AL)</v>
          </cell>
          <cell r="C257" t="str">
            <v xml:space="preserve">200W </v>
          </cell>
          <cell r="D257">
            <v>1</v>
          </cell>
          <cell r="E257" t="str">
            <v>EA</v>
          </cell>
          <cell r="F257">
            <v>50</v>
          </cell>
          <cell r="G257">
            <v>8591</v>
          </cell>
          <cell r="I257">
            <v>3487</v>
          </cell>
          <cell r="J257">
            <v>5000</v>
          </cell>
          <cell r="K257">
            <v>5000</v>
          </cell>
          <cell r="M257">
            <v>104</v>
          </cell>
          <cell r="AM257">
            <v>1</v>
          </cell>
          <cell r="AN257">
            <v>0.2</v>
          </cell>
          <cell r="AO257">
            <v>0.2</v>
          </cell>
          <cell r="AP257" t="str">
            <v>내선전공</v>
          </cell>
          <cell r="AQ257">
            <v>0.36399999999999999</v>
          </cell>
          <cell r="BB257" t="str">
            <v>전 7-20</v>
          </cell>
          <cell r="BC257">
            <v>1</v>
          </cell>
        </row>
        <row r="258">
          <cell r="A258">
            <v>110</v>
          </cell>
          <cell r="B258" t="str">
            <v>TRAY COVER(AL)</v>
          </cell>
          <cell r="C258" t="str">
            <v>300W</v>
          </cell>
          <cell r="D258">
            <v>1</v>
          </cell>
          <cell r="E258" t="str">
            <v>EA</v>
          </cell>
          <cell r="F258">
            <v>50</v>
          </cell>
          <cell r="G258">
            <v>10691</v>
          </cell>
          <cell r="I258">
            <v>3487</v>
          </cell>
          <cell r="J258">
            <v>7100</v>
          </cell>
          <cell r="K258">
            <v>7100</v>
          </cell>
          <cell r="M258">
            <v>104</v>
          </cell>
          <cell r="AM258">
            <v>1</v>
          </cell>
          <cell r="AN258">
            <v>0.2</v>
          </cell>
          <cell r="AO258">
            <v>0.2</v>
          </cell>
          <cell r="AP258" t="str">
            <v>내선전공</v>
          </cell>
          <cell r="AQ258">
            <v>0.36399999999999999</v>
          </cell>
          <cell r="BB258" t="str">
            <v>전 7-20</v>
          </cell>
          <cell r="BC258">
            <v>1</v>
          </cell>
        </row>
        <row r="259">
          <cell r="A259">
            <v>111</v>
          </cell>
          <cell r="B259" t="str">
            <v>TRAY COVER(AL)</v>
          </cell>
          <cell r="C259" t="str">
            <v>450W</v>
          </cell>
          <cell r="D259">
            <v>1</v>
          </cell>
          <cell r="E259" t="str">
            <v>EA</v>
          </cell>
          <cell r="F259">
            <v>50</v>
          </cell>
          <cell r="G259">
            <v>12691</v>
          </cell>
          <cell r="I259">
            <v>3487</v>
          </cell>
          <cell r="J259">
            <v>9100</v>
          </cell>
          <cell r="K259">
            <v>9100</v>
          </cell>
          <cell r="M259">
            <v>104</v>
          </cell>
          <cell r="AM259">
            <v>1</v>
          </cell>
          <cell r="AN259">
            <v>0.2</v>
          </cell>
          <cell r="AO259">
            <v>0.2</v>
          </cell>
          <cell r="AP259" t="str">
            <v>내선전공</v>
          </cell>
          <cell r="AQ259">
            <v>0.36399999999999999</v>
          </cell>
          <cell r="BB259" t="str">
            <v>전 7-20</v>
          </cell>
          <cell r="BC259">
            <v>1</v>
          </cell>
        </row>
        <row r="260">
          <cell r="A260">
            <v>112</v>
          </cell>
          <cell r="B260" t="str">
            <v>TRAY COVER(AL)</v>
          </cell>
          <cell r="C260" t="str">
            <v>600W</v>
          </cell>
          <cell r="D260">
            <v>1</v>
          </cell>
          <cell r="E260" t="str">
            <v>EA</v>
          </cell>
          <cell r="F260">
            <v>50</v>
          </cell>
          <cell r="G260">
            <v>16791</v>
          </cell>
          <cell r="I260">
            <v>3487</v>
          </cell>
          <cell r="J260">
            <v>13200</v>
          </cell>
          <cell r="K260">
            <v>13200</v>
          </cell>
          <cell r="M260">
            <v>104</v>
          </cell>
          <cell r="AM260">
            <v>1</v>
          </cell>
          <cell r="AN260">
            <v>0.2</v>
          </cell>
          <cell r="AO260">
            <v>0.2</v>
          </cell>
          <cell r="AP260" t="str">
            <v>내선전공</v>
          </cell>
          <cell r="AQ260">
            <v>0.36399999999999999</v>
          </cell>
          <cell r="BB260" t="str">
            <v>전 7-20</v>
          </cell>
          <cell r="BC260">
            <v>1</v>
          </cell>
        </row>
        <row r="261">
          <cell r="B261" t="str">
            <v>90˚Hor.Elbow</v>
          </cell>
          <cell r="C261" t="str">
            <v xml:space="preserve">200W (W/COVER) </v>
          </cell>
          <cell r="D261">
            <v>1</v>
          </cell>
          <cell r="E261" t="str">
            <v>EA</v>
          </cell>
          <cell r="F261">
            <v>50</v>
          </cell>
          <cell r="G261">
            <v>40714</v>
          </cell>
          <cell r="I261">
            <v>20927</v>
          </cell>
          <cell r="J261">
            <v>19160</v>
          </cell>
          <cell r="K261">
            <v>19160</v>
          </cell>
          <cell r="M261">
            <v>627</v>
          </cell>
          <cell r="AM261">
            <v>1</v>
          </cell>
          <cell r="AN261">
            <v>1.2</v>
          </cell>
          <cell r="AO261">
            <v>1.2</v>
          </cell>
          <cell r="AP261" t="str">
            <v>내선전공</v>
          </cell>
          <cell r="AQ261">
            <v>0.36399999999999999</v>
          </cell>
          <cell r="BB261" t="str">
            <v>전 7-20</v>
          </cell>
          <cell r="BC261">
            <v>1</v>
          </cell>
        </row>
        <row r="262">
          <cell r="B262" t="str">
            <v>90˚Hor.Elbow</v>
          </cell>
          <cell r="C262" t="str">
            <v xml:space="preserve">300W (W/COVER) </v>
          </cell>
          <cell r="D262">
            <v>1</v>
          </cell>
          <cell r="E262" t="str">
            <v>EA</v>
          </cell>
          <cell r="F262">
            <v>50</v>
          </cell>
          <cell r="G262">
            <v>41834</v>
          </cell>
          <cell r="I262">
            <v>20927</v>
          </cell>
          <cell r="J262">
            <v>20280</v>
          </cell>
          <cell r="K262">
            <v>20280</v>
          </cell>
          <cell r="M262">
            <v>627</v>
          </cell>
          <cell r="AM262">
            <v>1</v>
          </cell>
          <cell r="AN262">
            <v>1.2</v>
          </cell>
          <cell r="AO262">
            <v>1.2</v>
          </cell>
          <cell r="AP262" t="str">
            <v>내선전공</v>
          </cell>
          <cell r="AQ262">
            <v>0.36399999999999999</v>
          </cell>
          <cell r="BB262" t="str">
            <v>전 7-20</v>
          </cell>
          <cell r="BC262">
            <v>1</v>
          </cell>
        </row>
        <row r="263">
          <cell r="B263" t="str">
            <v>90˚Hor.Elbow</v>
          </cell>
          <cell r="C263" t="str">
            <v xml:space="preserve">450W (W/COVER) </v>
          </cell>
          <cell r="D263">
            <v>1</v>
          </cell>
          <cell r="E263" t="str">
            <v>EA</v>
          </cell>
          <cell r="F263">
            <v>50</v>
          </cell>
          <cell r="G263">
            <v>45614</v>
          </cell>
          <cell r="I263">
            <v>20927</v>
          </cell>
          <cell r="J263">
            <v>24060</v>
          </cell>
          <cell r="K263">
            <v>24060</v>
          </cell>
          <cell r="M263">
            <v>627</v>
          </cell>
          <cell r="AM263">
            <v>1</v>
          </cell>
          <cell r="AN263">
            <v>1.2</v>
          </cell>
          <cell r="AO263">
            <v>1.2</v>
          </cell>
          <cell r="AP263" t="str">
            <v>내선전공</v>
          </cell>
          <cell r="AQ263">
            <v>0.36399999999999999</v>
          </cell>
          <cell r="BB263" t="str">
            <v>전 7-20</v>
          </cell>
          <cell r="BC263">
            <v>1</v>
          </cell>
        </row>
        <row r="264">
          <cell r="B264" t="str">
            <v>90˚Hor.Elbow</v>
          </cell>
          <cell r="C264" t="str">
            <v xml:space="preserve">500W (W/COVER) </v>
          </cell>
          <cell r="D264">
            <v>1</v>
          </cell>
          <cell r="E264" t="str">
            <v>EA</v>
          </cell>
          <cell r="F264">
            <v>50</v>
          </cell>
          <cell r="G264">
            <v>21554</v>
          </cell>
          <cell r="I264">
            <v>20927</v>
          </cell>
          <cell r="K264">
            <v>0</v>
          </cell>
          <cell r="M264">
            <v>627</v>
          </cell>
          <cell r="AM264">
            <v>1</v>
          </cell>
          <cell r="AN264">
            <v>1.2</v>
          </cell>
          <cell r="AO264">
            <v>1.2</v>
          </cell>
          <cell r="AP264" t="str">
            <v>내선전공</v>
          </cell>
          <cell r="AQ264">
            <v>0.36399999999999999</v>
          </cell>
          <cell r="BB264" t="str">
            <v>전 7-20</v>
          </cell>
          <cell r="BC264">
            <v>1</v>
          </cell>
        </row>
        <row r="265">
          <cell r="B265" t="str">
            <v>90˚Hor.Elbow</v>
          </cell>
          <cell r="C265" t="str">
            <v xml:space="preserve">600W (W/COVER) </v>
          </cell>
          <cell r="D265">
            <v>1</v>
          </cell>
          <cell r="E265" t="str">
            <v>EA</v>
          </cell>
          <cell r="F265">
            <v>50</v>
          </cell>
          <cell r="G265">
            <v>45614</v>
          </cell>
          <cell r="I265">
            <v>20927</v>
          </cell>
          <cell r="J265">
            <v>24060</v>
          </cell>
          <cell r="K265">
            <v>24060</v>
          </cell>
          <cell r="M265">
            <v>627</v>
          </cell>
          <cell r="AM265">
            <v>1</v>
          </cell>
          <cell r="AN265">
            <v>1.2</v>
          </cell>
          <cell r="AO265">
            <v>1.2</v>
          </cell>
          <cell r="AP265" t="str">
            <v>내선전공</v>
          </cell>
          <cell r="AQ265">
            <v>0.36399999999999999</v>
          </cell>
          <cell r="BB265" t="str">
            <v>전 7-20</v>
          </cell>
          <cell r="BC265">
            <v>1</v>
          </cell>
        </row>
        <row r="266">
          <cell r="B266" t="str">
            <v>Hor-Tee</v>
          </cell>
          <cell r="C266" t="str">
            <v xml:space="preserve">200W (W/COVER) </v>
          </cell>
          <cell r="D266">
            <v>1</v>
          </cell>
          <cell r="E266" t="str">
            <v>EA</v>
          </cell>
          <cell r="F266">
            <v>50</v>
          </cell>
          <cell r="G266">
            <v>47554</v>
          </cell>
          <cell r="I266">
            <v>20927</v>
          </cell>
          <cell r="J266">
            <v>26000</v>
          </cell>
          <cell r="K266">
            <v>26000</v>
          </cell>
          <cell r="M266">
            <v>627</v>
          </cell>
          <cell r="AM266">
            <v>1</v>
          </cell>
          <cell r="AN266">
            <v>1.2</v>
          </cell>
          <cell r="AO266">
            <v>1.2</v>
          </cell>
          <cell r="AP266" t="str">
            <v>내선전공</v>
          </cell>
          <cell r="AQ266">
            <v>0.36399999999999999</v>
          </cell>
          <cell r="BB266" t="str">
            <v>전 7-20</v>
          </cell>
          <cell r="BC266">
            <v>1</v>
          </cell>
        </row>
        <row r="267">
          <cell r="B267" t="str">
            <v>Hor-Tee</v>
          </cell>
          <cell r="C267" t="str">
            <v xml:space="preserve">300W (W/COVER) </v>
          </cell>
          <cell r="D267">
            <v>1</v>
          </cell>
          <cell r="E267" t="str">
            <v>EA</v>
          </cell>
          <cell r="F267">
            <v>50</v>
          </cell>
          <cell r="G267">
            <v>49184</v>
          </cell>
          <cell r="I267">
            <v>20927</v>
          </cell>
          <cell r="J267">
            <v>27630</v>
          </cell>
          <cell r="K267">
            <v>27630</v>
          </cell>
          <cell r="M267">
            <v>627</v>
          </cell>
          <cell r="AM267">
            <v>1</v>
          </cell>
          <cell r="AN267">
            <v>1.2</v>
          </cell>
          <cell r="AO267">
            <v>1.2</v>
          </cell>
          <cell r="AP267" t="str">
            <v>내선전공</v>
          </cell>
          <cell r="AQ267">
            <v>0.36399999999999999</v>
          </cell>
          <cell r="BB267" t="str">
            <v>전 7-20</v>
          </cell>
          <cell r="BC267">
            <v>1</v>
          </cell>
        </row>
        <row r="268">
          <cell r="B268" t="str">
            <v>Hor-Tee</v>
          </cell>
          <cell r="C268" t="str">
            <v xml:space="preserve">450W (W/COVER) </v>
          </cell>
          <cell r="D268">
            <v>1</v>
          </cell>
          <cell r="E268" t="str">
            <v>EA</v>
          </cell>
          <cell r="F268">
            <v>50</v>
          </cell>
          <cell r="G268">
            <v>54304</v>
          </cell>
          <cell r="I268">
            <v>20927</v>
          </cell>
          <cell r="J268">
            <v>32750</v>
          </cell>
          <cell r="K268">
            <v>32750</v>
          </cell>
          <cell r="M268">
            <v>627</v>
          </cell>
          <cell r="AM268">
            <v>1</v>
          </cell>
          <cell r="AN268">
            <v>1.2</v>
          </cell>
          <cell r="AO268">
            <v>1.2</v>
          </cell>
          <cell r="AP268" t="str">
            <v>내선전공</v>
          </cell>
          <cell r="AQ268">
            <v>0.36399999999999999</v>
          </cell>
          <cell r="BB268" t="str">
            <v>전 7-20</v>
          </cell>
          <cell r="BC268">
            <v>1</v>
          </cell>
        </row>
        <row r="269">
          <cell r="B269" t="str">
            <v>Hor-Tee</v>
          </cell>
          <cell r="C269" t="str">
            <v xml:space="preserve">500W (W/COVER) </v>
          </cell>
          <cell r="D269">
            <v>1</v>
          </cell>
          <cell r="E269" t="str">
            <v>EA</v>
          </cell>
          <cell r="F269">
            <v>50</v>
          </cell>
          <cell r="G269">
            <v>21554</v>
          </cell>
          <cell r="I269">
            <v>20927</v>
          </cell>
          <cell r="K269">
            <v>0</v>
          </cell>
          <cell r="M269">
            <v>627</v>
          </cell>
          <cell r="AM269">
            <v>1</v>
          </cell>
          <cell r="AN269">
            <v>1.2</v>
          </cell>
          <cell r="AO269">
            <v>1.2</v>
          </cell>
          <cell r="AP269" t="str">
            <v>내선전공</v>
          </cell>
          <cell r="AQ269">
            <v>0.36399999999999999</v>
          </cell>
          <cell r="BB269" t="str">
            <v>전 7-20</v>
          </cell>
          <cell r="BC269">
            <v>1</v>
          </cell>
        </row>
        <row r="270">
          <cell r="B270" t="str">
            <v>Hor-Tee</v>
          </cell>
          <cell r="C270" t="str">
            <v xml:space="preserve">600W (W/COVER) </v>
          </cell>
          <cell r="D270">
            <v>1</v>
          </cell>
          <cell r="E270" t="str">
            <v>EA</v>
          </cell>
          <cell r="F270">
            <v>50</v>
          </cell>
          <cell r="G270">
            <v>54304</v>
          </cell>
          <cell r="I270">
            <v>20927</v>
          </cell>
          <cell r="J270">
            <v>32750</v>
          </cell>
          <cell r="K270">
            <v>32750</v>
          </cell>
          <cell r="M270">
            <v>627</v>
          </cell>
          <cell r="AM270">
            <v>1</v>
          </cell>
          <cell r="AN270">
            <v>1.2</v>
          </cell>
          <cell r="AO270">
            <v>1.2</v>
          </cell>
          <cell r="AP270" t="str">
            <v>내선전공</v>
          </cell>
          <cell r="AQ270">
            <v>0.36399999999999999</v>
          </cell>
          <cell r="BB270" t="str">
            <v>전 7-20</v>
          </cell>
          <cell r="BC270">
            <v>1</v>
          </cell>
        </row>
        <row r="271">
          <cell r="B271" t="str">
            <v>90˚VER.Elbow</v>
          </cell>
          <cell r="C271" t="str">
            <v xml:space="preserve">200W (W/COVER) </v>
          </cell>
          <cell r="D271">
            <v>1</v>
          </cell>
          <cell r="E271" t="str">
            <v>EA</v>
          </cell>
          <cell r="F271">
            <v>50</v>
          </cell>
          <cell r="G271">
            <v>21554</v>
          </cell>
          <cell r="I271">
            <v>20927</v>
          </cell>
          <cell r="K271">
            <v>0</v>
          </cell>
          <cell r="M271">
            <v>627</v>
          </cell>
          <cell r="AM271">
            <v>1</v>
          </cell>
          <cell r="AN271">
            <v>1.2</v>
          </cell>
          <cell r="AO271">
            <v>1.2</v>
          </cell>
          <cell r="AP271" t="str">
            <v>내선전공</v>
          </cell>
          <cell r="AQ271">
            <v>0.36399999999999999</v>
          </cell>
          <cell r="BB271" t="str">
            <v>전 7-20</v>
          </cell>
          <cell r="BC271">
            <v>1</v>
          </cell>
        </row>
        <row r="272">
          <cell r="B272" t="str">
            <v>90˚VER.Elbow</v>
          </cell>
          <cell r="C272" t="str">
            <v xml:space="preserve">300W (W/COVER) </v>
          </cell>
          <cell r="D272">
            <v>1</v>
          </cell>
          <cell r="E272" t="str">
            <v>EA</v>
          </cell>
          <cell r="F272">
            <v>50</v>
          </cell>
          <cell r="G272">
            <v>41104</v>
          </cell>
          <cell r="I272">
            <v>20927</v>
          </cell>
          <cell r="J272">
            <v>19550</v>
          </cell>
          <cell r="K272">
            <v>19550</v>
          </cell>
          <cell r="M272">
            <v>627</v>
          </cell>
          <cell r="AM272">
            <v>1</v>
          </cell>
          <cell r="AN272">
            <v>1.2</v>
          </cell>
          <cell r="AO272">
            <v>1.2</v>
          </cell>
          <cell r="AP272" t="str">
            <v>내선전공</v>
          </cell>
          <cell r="AQ272">
            <v>0.36399999999999999</v>
          </cell>
          <cell r="BB272" t="str">
            <v>전 7-20</v>
          </cell>
          <cell r="BC272">
            <v>1</v>
          </cell>
        </row>
        <row r="273">
          <cell r="B273" t="str">
            <v>90˚VER.Elbow</v>
          </cell>
          <cell r="C273" t="str">
            <v xml:space="preserve">450W (W/COVER) </v>
          </cell>
          <cell r="D273">
            <v>1</v>
          </cell>
          <cell r="E273" t="str">
            <v>EA</v>
          </cell>
          <cell r="F273">
            <v>50</v>
          </cell>
          <cell r="G273">
            <v>56424</v>
          </cell>
          <cell r="I273">
            <v>20927</v>
          </cell>
          <cell r="J273">
            <v>34870</v>
          </cell>
          <cell r="K273">
            <v>34870</v>
          </cell>
          <cell r="M273">
            <v>627</v>
          </cell>
          <cell r="AM273">
            <v>1</v>
          </cell>
          <cell r="AN273">
            <v>1.2</v>
          </cell>
          <cell r="AO273">
            <v>1.2</v>
          </cell>
          <cell r="AP273" t="str">
            <v>내선전공</v>
          </cell>
          <cell r="AQ273">
            <v>0.36399999999999999</v>
          </cell>
          <cell r="BB273" t="str">
            <v>전 7-20</v>
          </cell>
          <cell r="BC273">
            <v>1</v>
          </cell>
        </row>
        <row r="274">
          <cell r="B274" t="str">
            <v>90˚VER.Elbow</v>
          </cell>
          <cell r="C274" t="str">
            <v xml:space="preserve">500W (W/COVER) </v>
          </cell>
          <cell r="D274">
            <v>1</v>
          </cell>
          <cell r="E274" t="str">
            <v>EA</v>
          </cell>
          <cell r="F274">
            <v>50</v>
          </cell>
          <cell r="G274">
            <v>21554</v>
          </cell>
          <cell r="I274">
            <v>20927</v>
          </cell>
          <cell r="K274">
            <v>0</v>
          </cell>
          <cell r="M274">
            <v>627</v>
          </cell>
          <cell r="AM274">
            <v>1</v>
          </cell>
          <cell r="AN274">
            <v>1.2</v>
          </cell>
          <cell r="AO274">
            <v>1.2</v>
          </cell>
          <cell r="AP274" t="str">
            <v>내선전공</v>
          </cell>
          <cell r="AQ274">
            <v>0.36399999999999999</v>
          </cell>
          <cell r="BB274" t="str">
            <v>전 7-20</v>
          </cell>
          <cell r="BC274">
            <v>1</v>
          </cell>
        </row>
        <row r="275">
          <cell r="B275" t="str">
            <v>90˚VER.Elbow</v>
          </cell>
          <cell r="C275" t="str">
            <v xml:space="preserve">600W (W/COVER) </v>
          </cell>
          <cell r="D275">
            <v>1</v>
          </cell>
          <cell r="E275" t="str">
            <v>EA</v>
          </cell>
          <cell r="F275">
            <v>50</v>
          </cell>
          <cell r="G275">
            <v>44754</v>
          </cell>
          <cell r="I275">
            <v>20927</v>
          </cell>
          <cell r="J275">
            <v>23200</v>
          </cell>
          <cell r="K275">
            <v>23200</v>
          </cell>
          <cell r="M275">
            <v>627</v>
          </cell>
          <cell r="AM275">
            <v>1</v>
          </cell>
          <cell r="AN275">
            <v>1.2</v>
          </cell>
          <cell r="AO275">
            <v>1.2</v>
          </cell>
          <cell r="AP275" t="str">
            <v>내선전공</v>
          </cell>
          <cell r="AQ275">
            <v>0.36399999999999999</v>
          </cell>
          <cell r="BB275" t="str">
            <v>전 7-20</v>
          </cell>
          <cell r="BC275">
            <v>1</v>
          </cell>
        </row>
        <row r="276">
          <cell r="B276" t="str">
            <v>Hor-Cross</v>
          </cell>
          <cell r="C276" t="str">
            <v xml:space="preserve">300W (W/COVER) </v>
          </cell>
          <cell r="D276">
            <v>1</v>
          </cell>
          <cell r="E276" t="str">
            <v>EA</v>
          </cell>
          <cell r="F276">
            <v>50</v>
          </cell>
          <cell r="G276">
            <v>21554</v>
          </cell>
          <cell r="I276">
            <v>20927</v>
          </cell>
          <cell r="K276">
            <v>0</v>
          </cell>
          <cell r="M276">
            <v>627</v>
          </cell>
          <cell r="AM276">
            <v>1</v>
          </cell>
          <cell r="AN276">
            <v>1.2</v>
          </cell>
          <cell r="AO276">
            <v>1.2</v>
          </cell>
          <cell r="AP276" t="str">
            <v>내선전공</v>
          </cell>
          <cell r="AQ276">
            <v>0.36399999999999999</v>
          </cell>
          <cell r="BB276" t="str">
            <v>전 7-20</v>
          </cell>
          <cell r="BC276">
            <v>1</v>
          </cell>
        </row>
        <row r="277">
          <cell r="B277" t="str">
            <v>Hor-Cross</v>
          </cell>
          <cell r="C277" t="str">
            <v xml:space="preserve">450W (W/COVER) </v>
          </cell>
          <cell r="D277">
            <v>1</v>
          </cell>
          <cell r="E277" t="str">
            <v>EA</v>
          </cell>
          <cell r="F277">
            <v>50</v>
          </cell>
          <cell r="G277">
            <v>57784</v>
          </cell>
          <cell r="I277">
            <v>20927</v>
          </cell>
          <cell r="J277">
            <v>36230</v>
          </cell>
          <cell r="K277">
            <v>36230</v>
          </cell>
          <cell r="M277">
            <v>627</v>
          </cell>
          <cell r="AM277">
            <v>1</v>
          </cell>
          <cell r="AN277">
            <v>1.2</v>
          </cell>
          <cell r="AO277">
            <v>1.2</v>
          </cell>
          <cell r="AP277" t="str">
            <v>내선전공</v>
          </cell>
          <cell r="AQ277">
            <v>0.36399999999999999</v>
          </cell>
          <cell r="BB277" t="str">
            <v>전 7-20</v>
          </cell>
          <cell r="BC277">
            <v>1</v>
          </cell>
        </row>
        <row r="278">
          <cell r="B278" t="str">
            <v>Hor-Cross</v>
          </cell>
          <cell r="C278" t="str">
            <v xml:space="preserve">600W (W/COVER) </v>
          </cell>
          <cell r="D278">
            <v>1</v>
          </cell>
          <cell r="E278" t="str">
            <v>EA</v>
          </cell>
          <cell r="F278">
            <v>50</v>
          </cell>
          <cell r="G278">
            <v>21554</v>
          </cell>
          <cell r="I278">
            <v>20927</v>
          </cell>
          <cell r="K278">
            <v>0</v>
          </cell>
          <cell r="M278">
            <v>627</v>
          </cell>
          <cell r="AM278">
            <v>1</v>
          </cell>
          <cell r="AN278">
            <v>1.2</v>
          </cell>
          <cell r="AO278">
            <v>1.2</v>
          </cell>
          <cell r="AP278" t="str">
            <v>내선전공</v>
          </cell>
          <cell r="AQ278">
            <v>0.36399999999999999</v>
          </cell>
          <cell r="BB278" t="str">
            <v>전 7-20</v>
          </cell>
          <cell r="BC278">
            <v>1</v>
          </cell>
        </row>
        <row r="279">
          <cell r="B279" t="str">
            <v>Reducer</v>
          </cell>
          <cell r="C279" t="str">
            <v>450W-300W</v>
          </cell>
          <cell r="D279">
            <v>1</v>
          </cell>
          <cell r="E279" t="str">
            <v>EA</v>
          </cell>
          <cell r="F279">
            <v>50</v>
          </cell>
          <cell r="G279">
            <v>29554</v>
          </cell>
          <cell r="I279">
            <v>20927</v>
          </cell>
          <cell r="J279">
            <v>8000</v>
          </cell>
          <cell r="K279">
            <v>8000</v>
          </cell>
          <cell r="M279">
            <v>627</v>
          </cell>
          <cell r="AM279">
            <v>1</v>
          </cell>
          <cell r="AN279">
            <v>1.2</v>
          </cell>
          <cell r="AO279">
            <v>1.2</v>
          </cell>
          <cell r="AP279" t="str">
            <v>내선전공</v>
          </cell>
          <cell r="AQ279">
            <v>0.36399999999999999</v>
          </cell>
          <cell r="BB279" t="str">
            <v>전 7-20</v>
          </cell>
          <cell r="BC279">
            <v>1</v>
          </cell>
        </row>
        <row r="280">
          <cell r="B280" t="str">
            <v>앙카 볼트</v>
          </cell>
          <cell r="C280" t="str">
            <v>φ16 x 250</v>
          </cell>
          <cell r="D280">
            <v>1</v>
          </cell>
          <cell r="E280" t="str">
            <v>EA</v>
          </cell>
          <cell r="F280">
            <v>50</v>
          </cell>
          <cell r="G280">
            <v>5921</v>
          </cell>
          <cell r="I280">
            <v>5749</v>
          </cell>
          <cell r="K280">
            <v>0</v>
          </cell>
          <cell r="M280">
            <v>172</v>
          </cell>
          <cell r="AM280">
            <v>1</v>
          </cell>
          <cell r="AN280">
            <v>1</v>
          </cell>
          <cell r="AO280">
            <v>1</v>
          </cell>
          <cell r="AP280" t="str">
            <v>내선전공</v>
          </cell>
          <cell r="AQ280">
            <v>0.12</v>
          </cell>
          <cell r="BB280" t="str">
            <v>전 7-18</v>
          </cell>
          <cell r="BC280">
            <v>1</v>
          </cell>
        </row>
        <row r="281">
          <cell r="A281">
            <v>113</v>
          </cell>
          <cell r="B281" t="str">
            <v>DW</v>
          </cell>
          <cell r="C281" t="str">
            <v>STS 316L</v>
          </cell>
          <cell r="D281">
            <v>1</v>
          </cell>
          <cell r="E281" t="str">
            <v>m</v>
          </cell>
          <cell r="F281">
            <v>50</v>
          </cell>
          <cell r="G281">
            <v>6433</v>
          </cell>
          <cell r="I281">
            <v>421</v>
          </cell>
          <cell r="J281">
            <v>6000</v>
          </cell>
          <cell r="K281">
            <v>6000</v>
          </cell>
          <cell r="M281">
            <v>12</v>
          </cell>
          <cell r="AM281">
            <v>2</v>
          </cell>
          <cell r="AN281">
            <v>1</v>
          </cell>
          <cell r="AO281">
            <v>1</v>
          </cell>
          <cell r="AP281" t="str">
            <v>저압케이블공</v>
          </cell>
          <cell r="AQ281">
            <v>6.0000000000000001E-3</v>
          </cell>
          <cell r="AR281" t="str">
            <v>보통인부</v>
          </cell>
          <cell r="AS281">
            <v>2E-3</v>
          </cell>
          <cell r="BB281" t="str">
            <v>전 5-33</v>
          </cell>
          <cell r="BC281">
            <v>1</v>
          </cell>
        </row>
        <row r="282">
          <cell r="A282">
            <v>114</v>
          </cell>
          <cell r="B282" t="str">
            <v>PARAPET ARM</v>
          </cell>
          <cell r="C282" t="str">
            <v>SS41, Angle 5tx40x40</v>
          </cell>
          <cell r="D282">
            <v>1</v>
          </cell>
          <cell r="E282" t="str">
            <v>EA</v>
          </cell>
          <cell r="F282">
            <v>50</v>
          </cell>
          <cell r="G282">
            <v>56051</v>
          </cell>
          <cell r="I282">
            <v>35487</v>
          </cell>
          <cell r="J282">
            <v>19500</v>
          </cell>
          <cell r="K282">
            <v>19500</v>
          </cell>
          <cell r="M282">
            <v>1064</v>
          </cell>
          <cell r="AM282">
            <v>1</v>
          </cell>
          <cell r="AN282">
            <v>1</v>
          </cell>
          <cell r="AO282">
            <v>1</v>
          </cell>
          <cell r="AP282" t="str">
            <v>저압케이블공</v>
          </cell>
          <cell r="AQ282">
            <v>0.6</v>
          </cell>
          <cell r="BB282" t="str">
            <v>전 5-33</v>
          </cell>
          <cell r="BC282">
            <v>1</v>
          </cell>
        </row>
        <row r="283">
          <cell r="A283">
            <v>115</v>
          </cell>
          <cell r="B283" t="str">
            <v>PARAPET 말단ARM</v>
          </cell>
          <cell r="C283" t="str">
            <v>SS41, Angle 5tx40x40</v>
          </cell>
          <cell r="D283">
            <v>1</v>
          </cell>
          <cell r="E283" t="str">
            <v>EA</v>
          </cell>
          <cell r="F283">
            <v>50</v>
          </cell>
          <cell r="G283">
            <v>90111</v>
          </cell>
          <cell r="I283">
            <v>65060</v>
          </cell>
          <cell r="J283">
            <v>23100</v>
          </cell>
          <cell r="K283">
            <v>23100</v>
          </cell>
          <cell r="M283">
            <v>1951</v>
          </cell>
          <cell r="AM283">
            <v>1</v>
          </cell>
          <cell r="AN283">
            <v>1</v>
          </cell>
          <cell r="AO283">
            <v>1</v>
          </cell>
          <cell r="AP283" t="str">
            <v>저압케이블공</v>
          </cell>
          <cell r="AQ283">
            <v>1.1000000000000001</v>
          </cell>
          <cell r="BB283" t="str">
            <v>전 5-33</v>
          </cell>
          <cell r="BC283">
            <v>1</v>
          </cell>
        </row>
        <row r="284">
          <cell r="A284">
            <v>116</v>
          </cell>
          <cell r="B284" t="str">
            <v>WIRE VISE</v>
          </cell>
          <cell r="D284">
            <v>1</v>
          </cell>
          <cell r="E284" t="str">
            <v>EA</v>
          </cell>
          <cell r="F284">
            <v>50</v>
          </cell>
          <cell r="G284">
            <v>17410</v>
          </cell>
          <cell r="I284">
            <v>8360</v>
          </cell>
          <cell r="J284">
            <v>8800</v>
          </cell>
          <cell r="K284">
            <v>8800</v>
          </cell>
          <cell r="M284">
            <v>250</v>
          </cell>
          <cell r="AM284">
            <v>2</v>
          </cell>
          <cell r="AN284">
            <v>1</v>
          </cell>
          <cell r="AO284">
            <v>1</v>
          </cell>
          <cell r="AP284" t="str">
            <v>저압케이블공</v>
          </cell>
          <cell r="AQ284">
            <v>0.09</v>
          </cell>
          <cell r="AR284" t="str">
            <v>보통인부</v>
          </cell>
          <cell r="AS284">
            <v>0.09</v>
          </cell>
          <cell r="BB284" t="str">
            <v>전 5-33</v>
          </cell>
          <cell r="BC284">
            <v>1</v>
          </cell>
        </row>
        <row r="285">
          <cell r="A285">
            <v>117</v>
          </cell>
          <cell r="B285" t="str">
            <v>CONNECTION WIRE</v>
          </cell>
          <cell r="C285" t="str">
            <v>CU 나동선(5mm)</v>
          </cell>
          <cell r="D285">
            <v>1</v>
          </cell>
          <cell r="E285" t="str">
            <v>m</v>
          </cell>
          <cell r="F285">
            <v>50</v>
          </cell>
          <cell r="G285">
            <v>2298</v>
          </cell>
          <cell r="I285">
            <v>1437</v>
          </cell>
          <cell r="J285">
            <v>818</v>
          </cell>
          <cell r="K285">
            <v>818</v>
          </cell>
          <cell r="M285">
            <v>43</v>
          </cell>
          <cell r="AM285">
            <v>1</v>
          </cell>
          <cell r="AN285">
            <v>1</v>
          </cell>
          <cell r="AO285">
            <v>1</v>
          </cell>
          <cell r="AP285" t="str">
            <v>내선전공</v>
          </cell>
          <cell r="AQ285">
            <v>0.03</v>
          </cell>
          <cell r="BB285" t="str">
            <v>전 7-8</v>
          </cell>
          <cell r="BC285">
            <v>1</v>
          </cell>
        </row>
        <row r="286">
          <cell r="A286">
            <v>118</v>
          </cell>
          <cell r="B286" t="str">
            <v>CONNECTION WIRE용 CLIP</v>
          </cell>
          <cell r="C286" t="str">
            <v>HEX HEAD Type</v>
          </cell>
          <cell r="D286">
            <v>1</v>
          </cell>
          <cell r="E286" t="str">
            <v>SET</v>
          </cell>
          <cell r="F286">
            <v>50</v>
          </cell>
          <cell r="G286">
            <v>4074</v>
          </cell>
          <cell r="I286">
            <v>2111</v>
          </cell>
          <cell r="J286">
            <v>1900</v>
          </cell>
          <cell r="K286">
            <v>1900</v>
          </cell>
          <cell r="M286">
            <v>63</v>
          </cell>
          <cell r="AM286">
            <v>2</v>
          </cell>
          <cell r="AN286">
            <v>1</v>
          </cell>
          <cell r="AO286">
            <v>1</v>
          </cell>
          <cell r="AP286" t="str">
            <v>저압케이블공</v>
          </cell>
          <cell r="AQ286">
            <v>0.03</v>
          </cell>
          <cell r="AR286" t="str">
            <v>보통인부</v>
          </cell>
          <cell r="AS286">
            <v>0.01</v>
          </cell>
          <cell r="BB286" t="str">
            <v>전 5-33</v>
          </cell>
          <cell r="BC286">
            <v>1</v>
          </cell>
        </row>
        <row r="287">
          <cell r="A287">
            <v>119</v>
          </cell>
          <cell r="B287" t="str">
            <v>STS WIRE ROPE</v>
          </cell>
          <cell r="C287" t="str">
            <v>4.0mm</v>
          </cell>
          <cell r="D287">
            <v>1</v>
          </cell>
          <cell r="E287" t="str">
            <v>m</v>
          </cell>
          <cell r="F287">
            <v>50</v>
          </cell>
          <cell r="G287">
            <v>2030</v>
          </cell>
          <cell r="I287">
            <v>1437</v>
          </cell>
          <cell r="J287">
            <v>550</v>
          </cell>
          <cell r="K287">
            <v>550</v>
          </cell>
          <cell r="M287">
            <v>43</v>
          </cell>
          <cell r="AM287">
            <v>1</v>
          </cell>
          <cell r="AN287">
            <v>1</v>
          </cell>
          <cell r="AO287">
            <v>1</v>
          </cell>
          <cell r="AP287" t="str">
            <v>내선전공</v>
          </cell>
          <cell r="AQ287">
            <v>0.03</v>
          </cell>
          <cell r="BB287" t="str">
            <v>전 7-8</v>
          </cell>
          <cell r="BC287">
            <v>1</v>
          </cell>
        </row>
        <row r="288">
          <cell r="A288">
            <v>120</v>
          </cell>
          <cell r="B288" t="str">
            <v>STS WIRE ROPE용 CLIP</v>
          </cell>
          <cell r="C288" t="str">
            <v>15mm, 절연형</v>
          </cell>
          <cell r="D288">
            <v>1</v>
          </cell>
          <cell r="E288" t="str">
            <v>EA</v>
          </cell>
          <cell r="F288">
            <v>50</v>
          </cell>
          <cell r="G288">
            <v>3674</v>
          </cell>
          <cell r="I288">
            <v>2111</v>
          </cell>
          <cell r="J288">
            <v>1500</v>
          </cell>
          <cell r="K288">
            <v>1500</v>
          </cell>
          <cell r="M288">
            <v>63</v>
          </cell>
          <cell r="AM288">
            <v>2</v>
          </cell>
          <cell r="AN288">
            <v>1</v>
          </cell>
          <cell r="AO288">
            <v>1</v>
          </cell>
          <cell r="AP288" t="str">
            <v>저압케이블공</v>
          </cell>
          <cell r="AQ288">
            <v>0.03</v>
          </cell>
          <cell r="AR288" t="str">
            <v>보통인부</v>
          </cell>
          <cell r="AS288">
            <v>0.01</v>
          </cell>
          <cell r="BB288" t="str">
            <v>전 5-33</v>
          </cell>
          <cell r="BC288">
            <v>1</v>
          </cell>
        </row>
        <row r="289">
          <cell r="A289">
            <v>121</v>
          </cell>
          <cell r="B289" t="str">
            <v>ANCHOR BOLT</v>
          </cell>
          <cell r="C289" t="str">
            <v>M16x145(케미컬)</v>
          </cell>
          <cell r="D289">
            <v>1</v>
          </cell>
          <cell r="E289" t="str">
            <v>SET</v>
          </cell>
          <cell r="F289">
            <v>50</v>
          </cell>
          <cell r="G289">
            <v>9366</v>
          </cell>
          <cell r="I289">
            <v>7443</v>
          </cell>
          <cell r="J289">
            <v>1700</v>
          </cell>
          <cell r="K289">
            <v>1700</v>
          </cell>
          <cell r="M289">
            <v>223</v>
          </cell>
          <cell r="AM289">
            <v>2</v>
          </cell>
          <cell r="AN289">
            <v>1</v>
          </cell>
          <cell r="AO289">
            <v>1</v>
          </cell>
          <cell r="AP289" t="str">
            <v>내선전공</v>
          </cell>
          <cell r="AQ289">
            <v>0.13</v>
          </cell>
          <cell r="AR289" t="str">
            <v>보통인부</v>
          </cell>
          <cell r="AS289">
            <v>3.5999999999999997E-2</v>
          </cell>
          <cell r="BB289" t="str">
            <v>전 7-18</v>
          </cell>
          <cell r="BC289">
            <v>1</v>
          </cell>
        </row>
        <row r="290">
          <cell r="B290" t="str">
            <v>MOUNT &amp; CABLE TIE</v>
          </cell>
          <cell r="D290">
            <v>1</v>
          </cell>
          <cell r="E290" t="str">
            <v>SET</v>
          </cell>
          <cell r="F290">
            <v>50</v>
          </cell>
          <cell r="G290" t="e">
            <v>#N/A</v>
          </cell>
          <cell r="I290" t="e">
            <v>#N/A</v>
          </cell>
          <cell r="J290">
            <v>2600</v>
          </cell>
          <cell r="K290">
            <v>2600</v>
          </cell>
          <cell r="M290" t="e">
            <v>#N/A</v>
          </cell>
          <cell r="AM290">
            <v>0</v>
          </cell>
          <cell r="AN290">
            <v>1</v>
          </cell>
          <cell r="AO290">
            <v>1</v>
          </cell>
          <cell r="BC290">
            <v>1</v>
          </cell>
        </row>
        <row r="291">
          <cell r="B291" t="str">
            <v>VULK</v>
          </cell>
          <cell r="C291" t="str">
            <v>Water Proof, ARM 지지용</v>
          </cell>
          <cell r="D291">
            <v>1</v>
          </cell>
          <cell r="E291" t="str">
            <v>KG</v>
          </cell>
          <cell r="F291">
            <v>50</v>
          </cell>
          <cell r="G291" t="e">
            <v>#N/A</v>
          </cell>
          <cell r="I291" t="e">
            <v>#N/A</v>
          </cell>
          <cell r="J291">
            <v>8500</v>
          </cell>
          <cell r="K291">
            <v>8500</v>
          </cell>
          <cell r="M291" t="e">
            <v>#N/A</v>
          </cell>
          <cell r="AM291">
            <v>0</v>
          </cell>
          <cell r="AN291">
            <v>1</v>
          </cell>
          <cell r="AO291">
            <v>1</v>
          </cell>
          <cell r="BC291">
            <v>1</v>
          </cell>
        </row>
        <row r="292">
          <cell r="B292" t="str">
            <v>EPOXY</v>
          </cell>
          <cell r="C292" t="str">
            <v>MOUNT 지지용</v>
          </cell>
          <cell r="D292">
            <v>1</v>
          </cell>
          <cell r="E292" t="str">
            <v>KG</v>
          </cell>
          <cell r="F292">
            <v>50</v>
          </cell>
          <cell r="G292" t="e">
            <v>#N/A</v>
          </cell>
          <cell r="I292" t="e">
            <v>#N/A</v>
          </cell>
          <cell r="J292">
            <v>13600</v>
          </cell>
          <cell r="K292">
            <v>13600</v>
          </cell>
          <cell r="M292" t="e">
            <v>#N/A</v>
          </cell>
          <cell r="AM292">
            <v>0</v>
          </cell>
          <cell r="AN292">
            <v>1</v>
          </cell>
          <cell r="AO292">
            <v>1</v>
          </cell>
          <cell r="BC292">
            <v>1</v>
          </cell>
        </row>
        <row r="293">
          <cell r="A293">
            <v>122</v>
          </cell>
          <cell r="B293" t="str">
            <v>Ground Wire Clip</v>
          </cell>
          <cell r="C293" t="str">
            <v>15φ용</v>
          </cell>
          <cell r="D293">
            <v>1</v>
          </cell>
          <cell r="E293" t="str">
            <v>EA</v>
          </cell>
          <cell r="F293">
            <v>50</v>
          </cell>
          <cell r="G293">
            <v>18074</v>
          </cell>
          <cell r="I293">
            <v>2111</v>
          </cell>
          <cell r="J293">
            <v>15900</v>
          </cell>
          <cell r="K293">
            <v>15900</v>
          </cell>
          <cell r="M293">
            <v>63</v>
          </cell>
          <cell r="AM293">
            <v>2</v>
          </cell>
          <cell r="AN293">
            <v>1</v>
          </cell>
          <cell r="AO293">
            <v>1</v>
          </cell>
          <cell r="AP293" t="str">
            <v>저압케이블공</v>
          </cell>
          <cell r="AQ293">
            <v>0.03</v>
          </cell>
          <cell r="AR293" t="str">
            <v>보통인부</v>
          </cell>
          <cell r="AS293">
            <v>0.01</v>
          </cell>
          <cell r="BB293" t="str">
            <v>전 5-33</v>
          </cell>
          <cell r="BC293">
            <v>1</v>
          </cell>
        </row>
        <row r="294">
          <cell r="A294">
            <v>123</v>
          </cell>
          <cell r="B294" t="str">
            <v>SBI</v>
          </cell>
          <cell r="D294">
            <v>1</v>
          </cell>
          <cell r="E294" t="str">
            <v>SET</v>
          </cell>
          <cell r="F294">
            <v>50</v>
          </cell>
          <cell r="G294">
            <v>485812</v>
          </cell>
          <cell r="I294">
            <v>43119</v>
          </cell>
          <cell r="J294">
            <v>441400</v>
          </cell>
          <cell r="K294">
            <v>441400</v>
          </cell>
          <cell r="M294">
            <v>1293</v>
          </cell>
          <cell r="AM294">
            <v>1</v>
          </cell>
          <cell r="AN294">
            <v>0.6</v>
          </cell>
          <cell r="AO294">
            <v>0.6</v>
          </cell>
          <cell r="AP294" t="str">
            <v>내선전공</v>
          </cell>
          <cell r="AQ294">
            <v>1.5</v>
          </cell>
          <cell r="BB294" t="str">
            <v>전 5-31</v>
          </cell>
          <cell r="BC294">
            <v>1</v>
          </cell>
        </row>
        <row r="295">
          <cell r="A295">
            <v>124</v>
          </cell>
          <cell r="B295" t="str">
            <v>TERMINAL BASE(POLE)</v>
          </cell>
          <cell r="C295" t="str">
            <v>Angle 5tx40x40</v>
          </cell>
          <cell r="D295">
            <v>1</v>
          </cell>
          <cell r="E295" t="str">
            <v>EA</v>
          </cell>
          <cell r="F295">
            <v>50</v>
          </cell>
          <cell r="G295">
            <v>155211</v>
          </cell>
          <cell r="I295">
            <v>65060</v>
          </cell>
          <cell r="J295">
            <v>88200</v>
          </cell>
          <cell r="K295">
            <v>88200</v>
          </cell>
          <cell r="M295">
            <v>1951</v>
          </cell>
          <cell r="AM295">
            <v>1</v>
          </cell>
          <cell r="AN295">
            <v>1</v>
          </cell>
          <cell r="AO295">
            <v>1</v>
          </cell>
          <cell r="AP295" t="str">
            <v>저압케이블공</v>
          </cell>
          <cell r="AQ295">
            <v>1.1000000000000001</v>
          </cell>
          <cell r="BB295" t="str">
            <v>전 5-33</v>
          </cell>
          <cell r="BC295">
            <v>1</v>
          </cell>
        </row>
        <row r="296">
          <cell r="A296">
            <v>125</v>
          </cell>
          <cell r="B296" t="str">
            <v>SBI</v>
          </cell>
          <cell r="C296" t="str">
            <v>관리동</v>
          </cell>
          <cell r="D296">
            <v>1</v>
          </cell>
          <cell r="E296" t="str">
            <v>개소</v>
          </cell>
          <cell r="F296">
            <v>50</v>
          </cell>
          <cell r="G296">
            <v>67011</v>
          </cell>
          <cell r="I296">
            <v>65060</v>
          </cell>
          <cell r="K296">
            <v>0</v>
          </cell>
          <cell r="M296">
            <v>1951</v>
          </cell>
          <cell r="AM296">
            <v>1</v>
          </cell>
          <cell r="AN296">
            <v>1</v>
          </cell>
          <cell r="AO296">
            <v>1</v>
          </cell>
          <cell r="AP296" t="str">
            <v>저압케이블공</v>
          </cell>
          <cell r="AQ296">
            <v>1.1000000000000001</v>
          </cell>
          <cell r="BC296">
            <v>1</v>
          </cell>
        </row>
        <row r="297">
          <cell r="A297">
            <v>126</v>
          </cell>
          <cell r="B297" t="str">
            <v>CAD WELD</v>
          </cell>
          <cell r="D297">
            <v>1</v>
          </cell>
          <cell r="E297" t="str">
            <v>EA</v>
          </cell>
          <cell r="F297">
            <v>50</v>
          </cell>
          <cell r="G297">
            <v>26976</v>
          </cell>
          <cell r="I297">
            <v>9103</v>
          </cell>
          <cell r="J297">
            <v>17600</v>
          </cell>
          <cell r="K297">
            <v>17600</v>
          </cell>
          <cell r="M297">
            <v>273</v>
          </cell>
          <cell r="AM297">
            <v>1</v>
          </cell>
          <cell r="AN297">
            <v>1</v>
          </cell>
          <cell r="AO297">
            <v>1</v>
          </cell>
          <cell r="AP297" t="str">
            <v>내선전공</v>
          </cell>
          <cell r="AQ297">
            <v>0.19</v>
          </cell>
          <cell r="BB297" t="str">
            <v>전 3-72</v>
          </cell>
          <cell r="BC297">
            <v>1</v>
          </cell>
        </row>
        <row r="298">
          <cell r="A298">
            <v>127</v>
          </cell>
          <cell r="B298" t="str">
            <v>SUPPORT(BRACKET)</v>
          </cell>
          <cell r="C298" t="str">
            <v>STS BAND</v>
          </cell>
          <cell r="D298">
            <v>1</v>
          </cell>
          <cell r="E298" t="str">
            <v>EA</v>
          </cell>
          <cell r="F298">
            <v>50</v>
          </cell>
          <cell r="G298">
            <v>102311</v>
          </cell>
          <cell r="I298">
            <v>65060</v>
          </cell>
          <cell r="J298">
            <v>35300</v>
          </cell>
          <cell r="K298">
            <v>35300</v>
          </cell>
          <cell r="M298">
            <v>1951</v>
          </cell>
          <cell r="AM298">
            <v>1</v>
          </cell>
          <cell r="AN298">
            <v>1</v>
          </cell>
          <cell r="AO298">
            <v>1</v>
          </cell>
          <cell r="AP298" t="str">
            <v>저압케이블공</v>
          </cell>
          <cell r="AQ298">
            <v>1.1000000000000001</v>
          </cell>
          <cell r="BB298" t="str">
            <v>전 5-33</v>
          </cell>
          <cell r="BC298">
            <v>1</v>
          </cell>
        </row>
        <row r="299">
          <cell r="A299">
            <v>128</v>
          </cell>
          <cell r="B299" t="str">
            <v>ROD CLIP</v>
          </cell>
          <cell r="D299">
            <v>1</v>
          </cell>
          <cell r="E299" t="str">
            <v>EA</v>
          </cell>
          <cell r="F299">
            <v>50</v>
          </cell>
          <cell r="G299">
            <v>8374</v>
          </cell>
          <cell r="I299">
            <v>2111</v>
          </cell>
          <cell r="J299">
            <v>6200</v>
          </cell>
          <cell r="K299">
            <v>6200</v>
          </cell>
          <cell r="M299">
            <v>63</v>
          </cell>
          <cell r="AM299">
            <v>2</v>
          </cell>
          <cell r="AN299">
            <v>1</v>
          </cell>
          <cell r="AO299">
            <v>1</v>
          </cell>
          <cell r="AP299" t="str">
            <v>저압케이블공</v>
          </cell>
          <cell r="AQ299">
            <v>0.03</v>
          </cell>
          <cell r="AR299" t="str">
            <v>보통인부</v>
          </cell>
          <cell r="AS299">
            <v>0.01</v>
          </cell>
          <cell r="BB299" t="str">
            <v>전 5-33</v>
          </cell>
          <cell r="BC299">
            <v>1</v>
          </cell>
        </row>
        <row r="300">
          <cell r="A300">
            <v>129</v>
          </cell>
          <cell r="B300" t="str">
            <v>배전용 경완금</v>
          </cell>
          <cell r="C300" t="str">
            <v>75x75x3.2tx900</v>
          </cell>
          <cell r="D300">
            <v>1</v>
          </cell>
          <cell r="E300" t="str">
            <v>EA</v>
          </cell>
          <cell r="F300">
            <v>50</v>
          </cell>
          <cell r="G300">
            <v>24699</v>
          </cell>
          <cell r="I300">
            <v>18932</v>
          </cell>
          <cell r="J300">
            <v>5200</v>
          </cell>
          <cell r="K300">
            <v>5200</v>
          </cell>
          <cell r="M300">
            <v>567</v>
          </cell>
          <cell r="AM300">
            <v>2</v>
          </cell>
          <cell r="AN300">
            <v>1</v>
          </cell>
          <cell r="AO300">
            <v>1</v>
          </cell>
          <cell r="AP300" t="str">
            <v>배전전공</v>
          </cell>
          <cell r="AQ300">
            <v>0.09</v>
          </cell>
          <cell r="AR300" t="str">
            <v>보통인부</v>
          </cell>
          <cell r="AS300">
            <v>0.09</v>
          </cell>
          <cell r="BB300" t="str">
            <v>전 5-16</v>
          </cell>
          <cell r="BC300">
            <v>1</v>
          </cell>
        </row>
        <row r="301">
          <cell r="A301">
            <v>130</v>
          </cell>
          <cell r="B301" t="str">
            <v>배전용 경완금</v>
          </cell>
          <cell r="C301" t="str">
            <v>75x75x3.2tx1400</v>
          </cell>
          <cell r="D301">
            <v>1</v>
          </cell>
          <cell r="E301" t="str">
            <v>EA</v>
          </cell>
          <cell r="F301">
            <v>50</v>
          </cell>
          <cell r="G301">
            <v>31467</v>
          </cell>
          <cell r="I301">
            <v>21036</v>
          </cell>
          <cell r="J301">
            <v>9800</v>
          </cell>
          <cell r="K301">
            <v>9800</v>
          </cell>
          <cell r="M301">
            <v>631</v>
          </cell>
          <cell r="AM301">
            <v>2</v>
          </cell>
          <cell r="AN301">
            <v>1</v>
          </cell>
          <cell r="AO301">
            <v>1</v>
          </cell>
          <cell r="AP301" t="str">
            <v>배전전공</v>
          </cell>
          <cell r="AQ301">
            <v>0.1</v>
          </cell>
          <cell r="AR301" t="str">
            <v>보통인부</v>
          </cell>
          <cell r="AS301">
            <v>0.1</v>
          </cell>
          <cell r="BB301" t="str">
            <v>전 5-16</v>
          </cell>
          <cell r="BC301">
            <v>1</v>
          </cell>
        </row>
        <row r="302">
          <cell r="A302">
            <v>131</v>
          </cell>
          <cell r="B302" t="str">
            <v>배전용 완금</v>
          </cell>
          <cell r="C302" t="str">
            <v>90x90x7tx1800</v>
          </cell>
          <cell r="D302">
            <v>1</v>
          </cell>
          <cell r="E302" t="str">
            <v>EA</v>
          </cell>
          <cell r="F302">
            <v>50</v>
          </cell>
          <cell r="G302">
            <v>42667</v>
          </cell>
          <cell r="I302">
            <v>21036</v>
          </cell>
          <cell r="J302">
            <v>21000</v>
          </cell>
          <cell r="K302">
            <v>21000</v>
          </cell>
          <cell r="M302">
            <v>631</v>
          </cell>
          <cell r="AM302">
            <v>2</v>
          </cell>
          <cell r="AN302">
            <v>1</v>
          </cell>
          <cell r="AO302">
            <v>1</v>
          </cell>
          <cell r="AP302" t="str">
            <v>배전전공</v>
          </cell>
          <cell r="AQ302">
            <v>0.1</v>
          </cell>
          <cell r="AR302" t="str">
            <v>보통인부</v>
          </cell>
          <cell r="AS302">
            <v>0.1</v>
          </cell>
          <cell r="BB302" t="str">
            <v>전 5-16</v>
          </cell>
          <cell r="BC302">
            <v>1</v>
          </cell>
        </row>
        <row r="303">
          <cell r="A303">
            <v>132</v>
          </cell>
          <cell r="B303" t="str">
            <v>배전용 완금</v>
          </cell>
          <cell r="C303" t="str">
            <v>90x90x7tx2400</v>
          </cell>
          <cell r="D303">
            <v>1</v>
          </cell>
          <cell r="E303" t="str">
            <v>EA</v>
          </cell>
          <cell r="F303">
            <v>50</v>
          </cell>
          <cell r="G303">
            <v>57667</v>
          </cell>
          <cell r="I303">
            <v>27347</v>
          </cell>
          <cell r="J303">
            <v>29500</v>
          </cell>
          <cell r="K303">
            <v>29500</v>
          </cell>
          <cell r="M303">
            <v>820</v>
          </cell>
          <cell r="AM303">
            <v>2</v>
          </cell>
          <cell r="AN303">
            <v>1</v>
          </cell>
          <cell r="AO303">
            <v>1</v>
          </cell>
          <cell r="AP303" t="str">
            <v>배전전공</v>
          </cell>
          <cell r="AQ303">
            <v>0.13</v>
          </cell>
          <cell r="AR303" t="str">
            <v>보통인부</v>
          </cell>
          <cell r="AS303">
            <v>0.13</v>
          </cell>
          <cell r="BB303" t="str">
            <v>전 5-16</v>
          </cell>
          <cell r="BC303">
            <v>1</v>
          </cell>
        </row>
        <row r="304">
          <cell r="A304">
            <v>133</v>
          </cell>
          <cell r="B304" t="str">
            <v>전주용 입상관</v>
          </cell>
          <cell r="C304" t="str">
            <v>φ130x2m</v>
          </cell>
          <cell r="D304">
            <v>1</v>
          </cell>
          <cell r="E304" t="str">
            <v>EA</v>
          </cell>
          <cell r="F304">
            <v>50</v>
          </cell>
          <cell r="G304">
            <v>205179</v>
          </cell>
          <cell r="I304">
            <v>173961</v>
          </cell>
          <cell r="J304">
            <v>26000</v>
          </cell>
          <cell r="K304">
            <v>26000</v>
          </cell>
          <cell r="M304">
            <v>5218</v>
          </cell>
          <cell r="AM304">
            <v>2</v>
          </cell>
          <cell r="AN304">
            <v>1</v>
          </cell>
          <cell r="AO304">
            <v>1</v>
          </cell>
          <cell r="AP304" t="str">
            <v>배전전공</v>
          </cell>
          <cell r="AQ304">
            <v>0.92</v>
          </cell>
          <cell r="AR304" t="str">
            <v>보통인부</v>
          </cell>
          <cell r="AS304">
            <v>0.34</v>
          </cell>
          <cell r="BB304" t="str">
            <v>전 5-37-2</v>
          </cell>
          <cell r="BC304">
            <v>1</v>
          </cell>
        </row>
        <row r="305">
          <cell r="A305">
            <v>134</v>
          </cell>
          <cell r="B305" t="str">
            <v>케이블 헤드 지지금구</v>
          </cell>
          <cell r="C305" t="str">
            <v>상,하부용</v>
          </cell>
          <cell r="D305">
            <v>1</v>
          </cell>
          <cell r="E305" t="str">
            <v>SET</v>
          </cell>
          <cell r="F305">
            <v>50</v>
          </cell>
          <cell r="G305">
            <v>141856</v>
          </cell>
          <cell r="I305">
            <v>87239</v>
          </cell>
          <cell r="J305">
            <v>52000</v>
          </cell>
          <cell r="K305">
            <v>52000</v>
          </cell>
          <cell r="M305">
            <v>2617</v>
          </cell>
          <cell r="AM305">
            <v>2</v>
          </cell>
          <cell r="AN305">
            <v>1</v>
          </cell>
          <cell r="AO305">
            <v>1</v>
          </cell>
          <cell r="AP305" t="str">
            <v>배전전공</v>
          </cell>
          <cell r="AQ305">
            <v>0.45</v>
          </cell>
          <cell r="AR305" t="str">
            <v>보통인부</v>
          </cell>
          <cell r="AS305">
            <v>0.23</v>
          </cell>
          <cell r="BB305" t="str">
            <v>전 5-40-2</v>
          </cell>
          <cell r="BC305">
            <v>1</v>
          </cell>
        </row>
        <row r="306">
          <cell r="B306" t="str">
            <v>케이블크리트</v>
          </cell>
          <cell r="C306" t="str">
            <v>헤드취부용</v>
          </cell>
          <cell r="D306">
            <v>1</v>
          </cell>
          <cell r="E306" t="str">
            <v>EA</v>
          </cell>
          <cell r="F306">
            <v>50</v>
          </cell>
          <cell r="G306" t="e">
            <v>#N/A</v>
          </cell>
          <cell r="I306" t="e">
            <v>#N/A</v>
          </cell>
          <cell r="J306">
            <v>6000</v>
          </cell>
          <cell r="K306">
            <v>6000</v>
          </cell>
          <cell r="M306" t="e">
            <v>#N/A</v>
          </cell>
          <cell r="AM306">
            <v>0</v>
          </cell>
          <cell r="AN306">
            <v>1</v>
          </cell>
          <cell r="AO306">
            <v>1</v>
          </cell>
          <cell r="BB306" t="str">
            <v>전 5-16</v>
          </cell>
          <cell r="BC306">
            <v>1</v>
          </cell>
        </row>
        <row r="307">
          <cell r="A307">
            <v>135</v>
          </cell>
          <cell r="B307" t="str">
            <v>접지동봉</v>
          </cell>
          <cell r="C307" t="str">
            <v xml:space="preserve">φ14 x 1000 </v>
          </cell>
          <cell r="D307">
            <v>1</v>
          </cell>
          <cell r="E307" t="str">
            <v>EA</v>
          </cell>
          <cell r="F307">
            <v>50</v>
          </cell>
          <cell r="G307">
            <v>15995</v>
          </cell>
          <cell r="I307">
            <v>12957</v>
          </cell>
          <cell r="J307">
            <v>2650</v>
          </cell>
          <cell r="K307">
            <v>2650</v>
          </cell>
          <cell r="M307">
            <v>388</v>
          </cell>
          <cell r="AM307">
            <v>2</v>
          </cell>
          <cell r="AN307">
            <v>1</v>
          </cell>
          <cell r="AO307">
            <v>1</v>
          </cell>
          <cell r="AP307" t="str">
            <v>내선전공</v>
          </cell>
          <cell r="AQ307">
            <v>0.2</v>
          </cell>
          <cell r="AR307" t="str">
            <v>보통인부</v>
          </cell>
          <cell r="AS307">
            <v>0.1</v>
          </cell>
          <cell r="BB307" t="str">
            <v>전 3-72</v>
          </cell>
          <cell r="BC307">
            <v>1</v>
          </cell>
        </row>
        <row r="308">
          <cell r="A308">
            <v>136</v>
          </cell>
          <cell r="B308" t="str">
            <v>접지동봉</v>
          </cell>
          <cell r="C308" t="str">
            <v xml:space="preserve">φ16 x 1800 </v>
          </cell>
          <cell r="D308">
            <v>1</v>
          </cell>
          <cell r="E308" t="str">
            <v>EA</v>
          </cell>
          <cell r="F308">
            <v>50</v>
          </cell>
          <cell r="G308">
            <v>17845</v>
          </cell>
          <cell r="I308">
            <v>12957</v>
          </cell>
          <cell r="J308">
            <v>4500</v>
          </cell>
          <cell r="K308">
            <v>4500</v>
          </cell>
          <cell r="M308">
            <v>388</v>
          </cell>
          <cell r="AM308">
            <v>2</v>
          </cell>
          <cell r="AN308">
            <v>1</v>
          </cell>
          <cell r="AO308">
            <v>1</v>
          </cell>
          <cell r="AP308" t="str">
            <v>내선전공</v>
          </cell>
          <cell r="AQ308">
            <v>0.2</v>
          </cell>
          <cell r="AR308" t="str">
            <v>보통인부</v>
          </cell>
          <cell r="AS308">
            <v>0.1</v>
          </cell>
          <cell r="BB308" t="str">
            <v>전 3-72</v>
          </cell>
          <cell r="BC308">
            <v>1</v>
          </cell>
        </row>
        <row r="309">
          <cell r="B309" t="str">
            <v>피뢰침</v>
          </cell>
          <cell r="C309" t="str">
            <v>대형</v>
          </cell>
          <cell r="D309">
            <v>1</v>
          </cell>
          <cell r="E309" t="str">
            <v>EA</v>
          </cell>
          <cell r="F309">
            <v>50</v>
          </cell>
          <cell r="G309">
            <v>74021</v>
          </cell>
          <cell r="I309">
            <v>71866</v>
          </cell>
          <cell r="K309">
            <v>0</v>
          </cell>
          <cell r="M309">
            <v>2155</v>
          </cell>
          <cell r="AM309">
            <v>1</v>
          </cell>
          <cell r="AN309">
            <v>1</v>
          </cell>
          <cell r="AO309">
            <v>1</v>
          </cell>
          <cell r="AP309" t="str">
            <v>내선전공</v>
          </cell>
          <cell r="AQ309">
            <v>1.5</v>
          </cell>
          <cell r="BB309" t="str">
            <v>전 5-31</v>
          </cell>
        </row>
        <row r="310">
          <cell r="B310" t="str">
            <v xml:space="preserve">접지 테스트 박스 </v>
          </cell>
          <cell r="C310" t="str">
            <v>1 P STS</v>
          </cell>
          <cell r="D310">
            <v>1</v>
          </cell>
          <cell r="E310" t="str">
            <v>EA</v>
          </cell>
          <cell r="F310">
            <v>50</v>
          </cell>
          <cell r="G310">
            <v>32569</v>
          </cell>
          <cell r="I310">
            <v>31621</v>
          </cell>
          <cell r="K310">
            <v>0</v>
          </cell>
          <cell r="M310">
            <v>948</v>
          </cell>
          <cell r="AM310">
            <v>1</v>
          </cell>
          <cell r="AN310">
            <v>1</v>
          </cell>
          <cell r="AO310">
            <v>1</v>
          </cell>
          <cell r="AP310" t="str">
            <v>내선전공</v>
          </cell>
          <cell r="AQ310">
            <v>0.66</v>
          </cell>
          <cell r="BB310" t="str">
            <v>전 7-3</v>
          </cell>
          <cell r="BC310">
            <v>1</v>
          </cell>
        </row>
        <row r="311">
          <cell r="B311" t="str">
            <v xml:space="preserve">접지 테스트 박스 </v>
          </cell>
          <cell r="C311" t="str">
            <v>3 P STS</v>
          </cell>
          <cell r="D311">
            <v>1</v>
          </cell>
          <cell r="E311" t="str">
            <v>EA</v>
          </cell>
          <cell r="F311">
            <v>50</v>
          </cell>
          <cell r="G311">
            <v>32569</v>
          </cell>
          <cell r="I311">
            <v>31621</v>
          </cell>
          <cell r="K311">
            <v>0</v>
          </cell>
          <cell r="M311">
            <v>948</v>
          </cell>
          <cell r="AM311">
            <v>1</v>
          </cell>
          <cell r="AN311">
            <v>1</v>
          </cell>
          <cell r="AO311">
            <v>1</v>
          </cell>
          <cell r="AP311" t="str">
            <v>내선전공</v>
          </cell>
          <cell r="AQ311">
            <v>0.66</v>
          </cell>
          <cell r="BB311" t="str">
            <v>전 7-3</v>
          </cell>
        </row>
        <row r="312">
          <cell r="A312">
            <v>137</v>
          </cell>
          <cell r="B312" t="str">
            <v xml:space="preserve">접지 테스트 박스 </v>
          </cell>
          <cell r="C312" t="str">
            <v>4 P STS</v>
          </cell>
          <cell r="D312">
            <v>1</v>
          </cell>
          <cell r="E312" t="str">
            <v>EA</v>
          </cell>
          <cell r="F312">
            <v>50</v>
          </cell>
          <cell r="G312">
            <v>152569</v>
          </cell>
          <cell r="I312">
            <v>31621</v>
          </cell>
          <cell r="J312">
            <v>120000</v>
          </cell>
          <cell r="K312">
            <v>120000</v>
          </cell>
          <cell r="M312">
            <v>948</v>
          </cell>
          <cell r="AM312">
            <v>1</v>
          </cell>
          <cell r="AN312">
            <v>1</v>
          </cell>
          <cell r="AO312">
            <v>1</v>
          </cell>
          <cell r="AP312" t="str">
            <v>내선전공</v>
          </cell>
          <cell r="AQ312">
            <v>0.66</v>
          </cell>
          <cell r="BB312" t="str">
            <v>전 7-3</v>
          </cell>
          <cell r="BC312">
            <v>1</v>
          </cell>
        </row>
        <row r="313">
          <cell r="B313" t="str">
            <v xml:space="preserve">접지 테스트 박스 </v>
          </cell>
          <cell r="C313" t="str">
            <v>5 P STS</v>
          </cell>
          <cell r="D313">
            <v>1</v>
          </cell>
          <cell r="E313" t="str">
            <v>EA</v>
          </cell>
          <cell r="F313">
            <v>50</v>
          </cell>
          <cell r="G313">
            <v>32569</v>
          </cell>
          <cell r="I313">
            <v>31621</v>
          </cell>
          <cell r="K313">
            <v>0</v>
          </cell>
          <cell r="M313">
            <v>948</v>
          </cell>
          <cell r="AM313">
            <v>1</v>
          </cell>
          <cell r="AN313">
            <v>1</v>
          </cell>
          <cell r="AO313">
            <v>1</v>
          </cell>
          <cell r="AP313" t="str">
            <v>내선전공</v>
          </cell>
          <cell r="AQ313">
            <v>0.66</v>
          </cell>
          <cell r="BB313" t="str">
            <v>전 7-3</v>
          </cell>
        </row>
        <row r="314">
          <cell r="A314">
            <v>138</v>
          </cell>
          <cell r="B314" t="str">
            <v>접지봉 콘넥타</v>
          </cell>
          <cell r="C314" t="str">
            <v>φ19</v>
          </cell>
          <cell r="D314">
            <v>1</v>
          </cell>
          <cell r="E314" t="str">
            <v>EA</v>
          </cell>
          <cell r="F314">
            <v>50</v>
          </cell>
          <cell r="G314">
            <v>2380</v>
          </cell>
          <cell r="I314">
            <v>1437</v>
          </cell>
          <cell r="J314">
            <v>900</v>
          </cell>
          <cell r="K314">
            <v>900</v>
          </cell>
          <cell r="M314">
            <v>43</v>
          </cell>
          <cell r="AM314">
            <v>1</v>
          </cell>
          <cell r="AN314">
            <v>1</v>
          </cell>
          <cell r="AO314">
            <v>1</v>
          </cell>
          <cell r="AP314" t="str">
            <v>내선전공</v>
          </cell>
          <cell r="AQ314">
            <v>0.03</v>
          </cell>
          <cell r="BB314" t="str">
            <v>전 3-72</v>
          </cell>
          <cell r="BC314">
            <v>1</v>
          </cell>
        </row>
        <row r="315">
          <cell r="B315" t="str">
            <v>접지 콘넥타</v>
          </cell>
          <cell r="C315" t="str">
            <v>60㎟</v>
          </cell>
          <cell r="D315">
            <v>1</v>
          </cell>
          <cell r="E315" t="str">
            <v>EA</v>
          </cell>
          <cell r="F315">
            <v>50</v>
          </cell>
          <cell r="G315" t="e">
            <v>#N/A</v>
          </cell>
          <cell r="I315" t="e">
            <v>#N/A</v>
          </cell>
          <cell r="K315">
            <v>0</v>
          </cell>
          <cell r="M315" t="e">
            <v>#N/A</v>
          </cell>
          <cell r="AM315">
            <v>0</v>
          </cell>
          <cell r="AN315">
            <v>1</v>
          </cell>
          <cell r="AO315">
            <v>1</v>
          </cell>
          <cell r="BB315" t="str">
            <v>전 7-3</v>
          </cell>
          <cell r="BC315">
            <v>1</v>
          </cell>
        </row>
        <row r="316">
          <cell r="B316" t="str">
            <v>접지 콘넥타</v>
          </cell>
          <cell r="C316" t="str">
            <v>100㎟</v>
          </cell>
          <cell r="D316">
            <v>1</v>
          </cell>
          <cell r="E316" t="str">
            <v>EA</v>
          </cell>
          <cell r="F316">
            <v>50</v>
          </cell>
          <cell r="G316" t="e">
            <v>#N/A</v>
          </cell>
          <cell r="I316" t="e">
            <v>#N/A</v>
          </cell>
          <cell r="K316">
            <v>0</v>
          </cell>
          <cell r="M316" t="e">
            <v>#N/A</v>
          </cell>
          <cell r="AM316">
            <v>0</v>
          </cell>
          <cell r="AN316">
            <v>1</v>
          </cell>
          <cell r="AO316">
            <v>1</v>
          </cell>
          <cell r="BB316" t="str">
            <v>전 7-3</v>
          </cell>
          <cell r="BC316">
            <v>1</v>
          </cell>
        </row>
        <row r="317">
          <cell r="B317" t="str">
            <v>접지 크램프</v>
          </cell>
          <cell r="C317" t="str">
            <v>C-TYPE 150㎟x150㎟</v>
          </cell>
          <cell r="D317">
            <v>1</v>
          </cell>
          <cell r="E317" t="str">
            <v>EA</v>
          </cell>
          <cell r="F317">
            <v>50</v>
          </cell>
          <cell r="G317">
            <v>32569</v>
          </cell>
          <cell r="I317">
            <v>31621</v>
          </cell>
          <cell r="K317">
            <v>0</v>
          </cell>
          <cell r="M317">
            <v>948</v>
          </cell>
          <cell r="AM317">
            <v>1</v>
          </cell>
          <cell r="AN317">
            <v>1</v>
          </cell>
          <cell r="AO317">
            <v>1</v>
          </cell>
          <cell r="AP317" t="str">
            <v>내선전공</v>
          </cell>
          <cell r="AQ317">
            <v>0.66</v>
          </cell>
          <cell r="BB317" t="str">
            <v>전 7-3</v>
          </cell>
        </row>
        <row r="318">
          <cell r="A318">
            <v>139</v>
          </cell>
          <cell r="B318" t="str">
            <v>관로구 방수장치</v>
          </cell>
          <cell r="C318" t="str">
            <v>삽입형(φ30)</v>
          </cell>
          <cell r="D318">
            <v>1</v>
          </cell>
          <cell r="E318" t="str">
            <v>EA</v>
          </cell>
          <cell r="F318">
            <v>50</v>
          </cell>
          <cell r="G318">
            <v>90787</v>
          </cell>
          <cell r="I318">
            <v>15328</v>
          </cell>
          <cell r="J318">
            <v>75000</v>
          </cell>
          <cell r="K318">
            <v>75000</v>
          </cell>
          <cell r="M318">
            <v>459</v>
          </cell>
          <cell r="AM318">
            <v>2</v>
          </cell>
          <cell r="AN318">
            <v>1</v>
          </cell>
          <cell r="AO318">
            <v>1</v>
          </cell>
          <cell r="AP318" t="str">
            <v>저압케이블공</v>
          </cell>
          <cell r="AQ318">
            <v>0.16500000000000001</v>
          </cell>
          <cell r="AR318" t="str">
            <v>보통인부</v>
          </cell>
          <cell r="AS318">
            <v>0.16500000000000001</v>
          </cell>
          <cell r="BB318" t="str">
            <v>전 5-42-6</v>
          </cell>
          <cell r="BC318">
            <v>1</v>
          </cell>
        </row>
        <row r="319">
          <cell r="A319">
            <v>140</v>
          </cell>
          <cell r="B319" t="str">
            <v>관로구 방수장치</v>
          </cell>
          <cell r="C319" t="str">
            <v>삽입형(φ50)</v>
          </cell>
          <cell r="D319">
            <v>1</v>
          </cell>
          <cell r="E319" t="str">
            <v>EA</v>
          </cell>
          <cell r="F319">
            <v>50</v>
          </cell>
          <cell r="G319">
            <v>90787</v>
          </cell>
          <cell r="I319">
            <v>15328</v>
          </cell>
          <cell r="J319">
            <v>75000</v>
          </cell>
          <cell r="K319">
            <v>75000</v>
          </cell>
          <cell r="M319">
            <v>459</v>
          </cell>
          <cell r="AM319">
            <v>2</v>
          </cell>
          <cell r="AN319">
            <v>1</v>
          </cell>
          <cell r="AO319">
            <v>1</v>
          </cell>
          <cell r="AP319" t="str">
            <v>저압케이블공</v>
          </cell>
          <cell r="AQ319">
            <v>0.16500000000000001</v>
          </cell>
          <cell r="AR319" t="str">
            <v>보통인부</v>
          </cell>
          <cell r="AS319">
            <v>0.16500000000000001</v>
          </cell>
          <cell r="BB319" t="str">
            <v>전 5-42-6</v>
          </cell>
          <cell r="BC319">
            <v>1</v>
          </cell>
        </row>
        <row r="320">
          <cell r="A320">
            <v>141</v>
          </cell>
          <cell r="B320" t="str">
            <v>관로구 방수장치</v>
          </cell>
          <cell r="C320" t="str">
            <v>삽입형(φ65)</v>
          </cell>
          <cell r="D320">
            <v>1</v>
          </cell>
          <cell r="E320" t="str">
            <v>EA</v>
          </cell>
          <cell r="F320">
            <v>50</v>
          </cell>
          <cell r="G320">
            <v>90787</v>
          </cell>
          <cell r="I320">
            <v>15328</v>
          </cell>
          <cell r="J320">
            <v>75000</v>
          </cell>
          <cell r="K320">
            <v>75000</v>
          </cell>
          <cell r="M320">
            <v>459</v>
          </cell>
          <cell r="AM320">
            <v>2</v>
          </cell>
          <cell r="AN320">
            <v>1</v>
          </cell>
          <cell r="AO320">
            <v>1</v>
          </cell>
          <cell r="AP320" t="str">
            <v>저압케이블공</v>
          </cell>
          <cell r="AQ320">
            <v>0.16500000000000001</v>
          </cell>
          <cell r="AR320" t="str">
            <v>보통인부</v>
          </cell>
          <cell r="AS320">
            <v>0.16500000000000001</v>
          </cell>
          <cell r="BB320" t="str">
            <v>전 5-42-6</v>
          </cell>
          <cell r="BC320">
            <v>1</v>
          </cell>
        </row>
        <row r="321">
          <cell r="A321">
            <v>142</v>
          </cell>
          <cell r="B321" t="str">
            <v>관로구 방수장치</v>
          </cell>
          <cell r="C321" t="str">
            <v>삽입형(φ80)</v>
          </cell>
          <cell r="D321">
            <v>1</v>
          </cell>
          <cell r="E321" t="str">
            <v>EA</v>
          </cell>
          <cell r="F321">
            <v>50</v>
          </cell>
          <cell r="G321">
            <v>90787</v>
          </cell>
          <cell r="I321">
            <v>15328</v>
          </cell>
          <cell r="J321">
            <v>75000</v>
          </cell>
          <cell r="K321">
            <v>75000</v>
          </cell>
          <cell r="M321">
            <v>459</v>
          </cell>
          <cell r="AM321">
            <v>2</v>
          </cell>
          <cell r="AN321">
            <v>1</v>
          </cell>
          <cell r="AO321">
            <v>1</v>
          </cell>
          <cell r="AP321" t="str">
            <v>저압케이블공</v>
          </cell>
          <cell r="AQ321">
            <v>0.16500000000000001</v>
          </cell>
          <cell r="AR321" t="str">
            <v>보통인부</v>
          </cell>
          <cell r="AS321">
            <v>0.16500000000000001</v>
          </cell>
          <cell r="BB321" t="str">
            <v>전 5-42-6</v>
          </cell>
          <cell r="BC321">
            <v>1</v>
          </cell>
        </row>
        <row r="322">
          <cell r="A322">
            <v>143</v>
          </cell>
          <cell r="B322" t="str">
            <v>관로구 방수장치</v>
          </cell>
          <cell r="C322" t="str">
            <v>삽입형(φ100)</v>
          </cell>
          <cell r="D322">
            <v>1</v>
          </cell>
          <cell r="E322" t="str">
            <v>EA</v>
          </cell>
          <cell r="F322">
            <v>50</v>
          </cell>
          <cell r="G322">
            <v>90787</v>
          </cell>
          <cell r="I322">
            <v>15328</v>
          </cell>
          <cell r="J322">
            <v>75000</v>
          </cell>
          <cell r="K322">
            <v>75000</v>
          </cell>
          <cell r="M322">
            <v>459</v>
          </cell>
          <cell r="AM322">
            <v>2</v>
          </cell>
          <cell r="AN322">
            <v>1</v>
          </cell>
          <cell r="AO322">
            <v>1</v>
          </cell>
          <cell r="AP322" t="str">
            <v>저압케이블공</v>
          </cell>
          <cell r="AQ322">
            <v>0.16500000000000001</v>
          </cell>
          <cell r="AR322" t="str">
            <v>보통인부</v>
          </cell>
          <cell r="AS322">
            <v>0.16500000000000001</v>
          </cell>
          <cell r="BB322" t="str">
            <v>전 5-42-6</v>
          </cell>
          <cell r="BC322">
            <v>1</v>
          </cell>
        </row>
        <row r="323">
          <cell r="A323">
            <v>144</v>
          </cell>
          <cell r="B323" t="str">
            <v>관로구 방수장치</v>
          </cell>
          <cell r="C323" t="str">
            <v>삽입형(φ125)</v>
          </cell>
          <cell r="D323">
            <v>1</v>
          </cell>
          <cell r="E323" t="str">
            <v>EA</v>
          </cell>
          <cell r="F323">
            <v>50</v>
          </cell>
          <cell r="G323">
            <v>90787</v>
          </cell>
          <cell r="I323">
            <v>15328</v>
          </cell>
          <cell r="J323">
            <v>75000</v>
          </cell>
          <cell r="K323">
            <v>75000</v>
          </cell>
          <cell r="M323">
            <v>459</v>
          </cell>
          <cell r="AM323">
            <v>2</v>
          </cell>
          <cell r="AN323">
            <v>1</v>
          </cell>
          <cell r="AO323">
            <v>1</v>
          </cell>
          <cell r="AP323" t="str">
            <v>저압케이블공</v>
          </cell>
          <cell r="AQ323">
            <v>0.16500000000000001</v>
          </cell>
          <cell r="AR323" t="str">
            <v>보통인부</v>
          </cell>
          <cell r="AS323">
            <v>0.16500000000000001</v>
          </cell>
          <cell r="BB323" t="str">
            <v>전 5-42-6</v>
          </cell>
          <cell r="BC323">
            <v>1</v>
          </cell>
        </row>
        <row r="324">
          <cell r="A324">
            <v>145</v>
          </cell>
          <cell r="B324" t="str">
            <v>관로 배관</v>
          </cell>
          <cell r="C324" t="str">
            <v>(M-7 ~ M-10)</v>
          </cell>
          <cell r="D324">
            <v>1</v>
          </cell>
          <cell r="E324" t="str">
            <v>m</v>
          </cell>
          <cell r="F324">
            <v>50</v>
          </cell>
          <cell r="G324">
            <v>10051</v>
          </cell>
          <cell r="I324">
            <v>9759</v>
          </cell>
          <cell r="K324">
            <v>0</v>
          </cell>
          <cell r="M324">
            <v>292</v>
          </cell>
          <cell r="AM324">
            <v>1</v>
          </cell>
          <cell r="AN324">
            <v>1</v>
          </cell>
          <cell r="AO324">
            <v>1</v>
          </cell>
          <cell r="AP324" t="str">
            <v>저압케이블공</v>
          </cell>
          <cell r="AQ324">
            <v>0.16500000000000001</v>
          </cell>
        </row>
        <row r="325">
          <cell r="A325">
            <v>146</v>
          </cell>
          <cell r="B325" t="str">
            <v>관로 배관</v>
          </cell>
          <cell r="C325" t="str">
            <v>(M-9~ M-10)</v>
          </cell>
          <cell r="D325">
            <v>1</v>
          </cell>
          <cell r="E325" t="str">
            <v>m</v>
          </cell>
          <cell r="F325">
            <v>50</v>
          </cell>
          <cell r="G325">
            <v>10051</v>
          </cell>
          <cell r="I325">
            <v>9759</v>
          </cell>
          <cell r="K325">
            <v>0</v>
          </cell>
          <cell r="M325">
            <v>292</v>
          </cell>
          <cell r="AM325">
            <v>1</v>
          </cell>
          <cell r="AN325">
            <v>1</v>
          </cell>
          <cell r="AO325">
            <v>1</v>
          </cell>
          <cell r="AP325" t="str">
            <v>저압케이블공</v>
          </cell>
          <cell r="AQ325">
            <v>0.16500000000000001</v>
          </cell>
        </row>
        <row r="326">
          <cell r="A326">
            <v>147</v>
          </cell>
          <cell r="B326" t="str">
            <v>관로 배관</v>
          </cell>
          <cell r="C326" t="str">
            <v>(M-8 ~ M-9)</v>
          </cell>
          <cell r="D326">
            <v>1</v>
          </cell>
          <cell r="E326" t="str">
            <v>m</v>
          </cell>
          <cell r="F326">
            <v>50</v>
          </cell>
          <cell r="G326">
            <v>10051</v>
          </cell>
          <cell r="I326">
            <v>9759</v>
          </cell>
          <cell r="K326">
            <v>0</v>
          </cell>
          <cell r="M326">
            <v>292</v>
          </cell>
          <cell r="AM326">
            <v>1</v>
          </cell>
          <cell r="AN326">
            <v>1</v>
          </cell>
          <cell r="AO326">
            <v>1</v>
          </cell>
          <cell r="AP326" t="str">
            <v>저압케이블공</v>
          </cell>
          <cell r="AQ326">
            <v>0.16500000000000001</v>
          </cell>
        </row>
        <row r="327">
          <cell r="A327">
            <v>148</v>
          </cell>
          <cell r="B327" t="str">
            <v>관로 배관</v>
          </cell>
          <cell r="C327" t="str">
            <v>(M-10 ~ M-11)</v>
          </cell>
          <cell r="D327">
            <v>1</v>
          </cell>
          <cell r="E327" t="str">
            <v>m</v>
          </cell>
          <cell r="F327">
            <v>50</v>
          </cell>
          <cell r="G327">
            <v>10051</v>
          </cell>
          <cell r="I327">
            <v>9759</v>
          </cell>
          <cell r="K327">
            <v>0</v>
          </cell>
          <cell r="M327">
            <v>292</v>
          </cell>
          <cell r="AM327">
            <v>1</v>
          </cell>
          <cell r="AN327">
            <v>1</v>
          </cell>
          <cell r="AO327">
            <v>1</v>
          </cell>
          <cell r="AP327" t="str">
            <v>저압케이블공</v>
          </cell>
          <cell r="AQ327">
            <v>0.16500000000000001</v>
          </cell>
        </row>
        <row r="328">
          <cell r="A328">
            <v>149</v>
          </cell>
          <cell r="B328" t="str">
            <v>관로 배관</v>
          </cell>
          <cell r="C328" t="str">
            <v>(M-11 ~ M-12)</v>
          </cell>
          <cell r="D328">
            <v>1</v>
          </cell>
          <cell r="E328" t="str">
            <v>m</v>
          </cell>
          <cell r="F328">
            <v>50</v>
          </cell>
          <cell r="G328">
            <v>10051</v>
          </cell>
          <cell r="I328">
            <v>9759</v>
          </cell>
          <cell r="K328">
            <v>0</v>
          </cell>
          <cell r="M328">
            <v>292</v>
          </cell>
          <cell r="AM328">
            <v>1</v>
          </cell>
          <cell r="AN328">
            <v>1</v>
          </cell>
          <cell r="AO328">
            <v>1</v>
          </cell>
          <cell r="AP328" t="str">
            <v>저압케이블공</v>
          </cell>
          <cell r="AQ328">
            <v>0.16500000000000001</v>
          </cell>
        </row>
        <row r="329">
          <cell r="A329">
            <v>150</v>
          </cell>
          <cell r="B329" t="str">
            <v>관로 배관</v>
          </cell>
          <cell r="C329" t="str">
            <v>(M-12 ~ M-13)</v>
          </cell>
          <cell r="D329">
            <v>1</v>
          </cell>
          <cell r="E329" t="str">
            <v>m</v>
          </cell>
          <cell r="F329">
            <v>50</v>
          </cell>
          <cell r="G329">
            <v>10051</v>
          </cell>
          <cell r="I329">
            <v>9759</v>
          </cell>
          <cell r="K329">
            <v>0</v>
          </cell>
          <cell r="M329">
            <v>292</v>
          </cell>
          <cell r="AM329">
            <v>1</v>
          </cell>
          <cell r="AN329">
            <v>1</v>
          </cell>
          <cell r="AO329">
            <v>1</v>
          </cell>
          <cell r="AP329" t="str">
            <v>저압케이블공</v>
          </cell>
          <cell r="AQ329">
            <v>0.16500000000000001</v>
          </cell>
        </row>
        <row r="330">
          <cell r="A330">
            <v>151</v>
          </cell>
          <cell r="B330" t="str">
            <v>관로 배관</v>
          </cell>
          <cell r="C330" t="str">
            <v>(M-13 ~ M-14)</v>
          </cell>
          <cell r="D330">
            <v>1</v>
          </cell>
          <cell r="E330" t="str">
            <v>m</v>
          </cell>
          <cell r="F330">
            <v>50</v>
          </cell>
          <cell r="G330">
            <v>10051</v>
          </cell>
          <cell r="I330">
            <v>9759</v>
          </cell>
          <cell r="K330">
            <v>0</v>
          </cell>
          <cell r="M330">
            <v>292</v>
          </cell>
          <cell r="AM330">
            <v>1</v>
          </cell>
          <cell r="AN330">
            <v>1</v>
          </cell>
          <cell r="AO330">
            <v>1</v>
          </cell>
          <cell r="AP330" t="str">
            <v>저압케이블공</v>
          </cell>
          <cell r="AQ330">
            <v>0.16500000000000001</v>
          </cell>
        </row>
        <row r="331">
          <cell r="A331">
            <v>152</v>
          </cell>
          <cell r="B331" t="str">
            <v>관로 배관</v>
          </cell>
          <cell r="C331" t="str">
            <v>(M-12 ~ M-15)</v>
          </cell>
          <cell r="D331">
            <v>1</v>
          </cell>
          <cell r="E331" t="str">
            <v>m</v>
          </cell>
          <cell r="F331">
            <v>50</v>
          </cell>
          <cell r="G331">
            <v>10051</v>
          </cell>
          <cell r="I331">
            <v>9759</v>
          </cell>
          <cell r="K331">
            <v>0</v>
          </cell>
          <cell r="M331">
            <v>292</v>
          </cell>
          <cell r="AM331">
            <v>1</v>
          </cell>
          <cell r="AN331">
            <v>1</v>
          </cell>
          <cell r="AO331">
            <v>1</v>
          </cell>
          <cell r="AP331" t="str">
            <v>저압케이블공</v>
          </cell>
          <cell r="AQ331">
            <v>0.16500000000000001</v>
          </cell>
        </row>
        <row r="332">
          <cell r="A332">
            <v>153</v>
          </cell>
          <cell r="B332" t="str">
            <v>관로 배관</v>
          </cell>
          <cell r="C332" t="str">
            <v>(M-15 ~ M-16)</v>
          </cell>
          <cell r="D332">
            <v>1</v>
          </cell>
          <cell r="E332" t="str">
            <v>m</v>
          </cell>
          <cell r="F332">
            <v>50</v>
          </cell>
          <cell r="G332">
            <v>10051</v>
          </cell>
          <cell r="I332">
            <v>9759</v>
          </cell>
          <cell r="K332">
            <v>0</v>
          </cell>
          <cell r="M332">
            <v>292</v>
          </cell>
          <cell r="AM332">
            <v>1</v>
          </cell>
          <cell r="AN332">
            <v>1</v>
          </cell>
          <cell r="AO332">
            <v>1</v>
          </cell>
          <cell r="AP332" t="str">
            <v>저압케이블공</v>
          </cell>
          <cell r="AQ332">
            <v>0.16500000000000001</v>
          </cell>
        </row>
        <row r="333">
          <cell r="A333">
            <v>154</v>
          </cell>
          <cell r="B333" t="str">
            <v>관로 배관</v>
          </cell>
          <cell r="C333" t="str">
            <v>(M-15 ~ M-17)</v>
          </cell>
          <cell r="D333">
            <v>1</v>
          </cell>
          <cell r="E333" t="str">
            <v>m</v>
          </cell>
          <cell r="F333">
            <v>50</v>
          </cell>
          <cell r="G333">
            <v>10051</v>
          </cell>
          <cell r="I333">
            <v>9759</v>
          </cell>
          <cell r="K333">
            <v>0</v>
          </cell>
          <cell r="M333">
            <v>292</v>
          </cell>
          <cell r="AM333">
            <v>1</v>
          </cell>
          <cell r="AN333">
            <v>1</v>
          </cell>
          <cell r="AO333">
            <v>1</v>
          </cell>
          <cell r="AP333" t="str">
            <v>저압케이블공</v>
          </cell>
          <cell r="AQ333">
            <v>0.16500000000000001</v>
          </cell>
        </row>
        <row r="334">
          <cell r="A334">
            <v>155</v>
          </cell>
          <cell r="B334" t="str">
            <v>관로 배관</v>
          </cell>
          <cell r="C334" t="str">
            <v>(M-17 ~ M-18)</v>
          </cell>
          <cell r="D334">
            <v>1</v>
          </cell>
          <cell r="E334" t="str">
            <v>m</v>
          </cell>
          <cell r="F334">
            <v>50</v>
          </cell>
          <cell r="G334">
            <v>10051</v>
          </cell>
          <cell r="I334">
            <v>9759</v>
          </cell>
          <cell r="K334">
            <v>0</v>
          </cell>
          <cell r="M334">
            <v>292</v>
          </cell>
          <cell r="AM334">
            <v>1</v>
          </cell>
          <cell r="AN334">
            <v>1</v>
          </cell>
          <cell r="AO334">
            <v>1</v>
          </cell>
          <cell r="AP334" t="str">
            <v>저압케이블공</v>
          </cell>
          <cell r="AQ334">
            <v>0.16500000000000001</v>
          </cell>
        </row>
        <row r="335">
          <cell r="A335">
            <v>156</v>
          </cell>
          <cell r="B335" t="str">
            <v>관로 배관</v>
          </cell>
          <cell r="C335" t="str">
            <v>(M-6 ~ H-3)</v>
          </cell>
          <cell r="D335">
            <v>1</v>
          </cell>
          <cell r="E335" t="str">
            <v>m</v>
          </cell>
          <cell r="F335">
            <v>50</v>
          </cell>
          <cell r="G335">
            <v>10051</v>
          </cell>
          <cell r="I335">
            <v>9759</v>
          </cell>
          <cell r="K335">
            <v>0</v>
          </cell>
          <cell r="M335">
            <v>292</v>
          </cell>
          <cell r="AM335">
            <v>1</v>
          </cell>
          <cell r="AN335">
            <v>1</v>
          </cell>
          <cell r="AO335">
            <v>1</v>
          </cell>
          <cell r="AP335" t="str">
            <v>저압케이블공</v>
          </cell>
          <cell r="AQ335">
            <v>0.16500000000000001</v>
          </cell>
        </row>
        <row r="336">
          <cell r="A336">
            <v>157</v>
          </cell>
          <cell r="B336" t="str">
            <v>관로 배관</v>
          </cell>
          <cell r="C336" t="str">
            <v>(H-1 ~ H-2)</v>
          </cell>
          <cell r="D336">
            <v>1</v>
          </cell>
          <cell r="E336" t="str">
            <v>m</v>
          </cell>
          <cell r="F336">
            <v>50</v>
          </cell>
          <cell r="G336">
            <v>10051</v>
          </cell>
          <cell r="I336">
            <v>9759</v>
          </cell>
          <cell r="K336">
            <v>0</v>
          </cell>
          <cell r="M336">
            <v>292</v>
          </cell>
          <cell r="AM336">
            <v>1</v>
          </cell>
          <cell r="AN336">
            <v>1</v>
          </cell>
          <cell r="AO336">
            <v>1</v>
          </cell>
          <cell r="AP336" t="str">
            <v>저압케이블공</v>
          </cell>
          <cell r="AQ336">
            <v>0.16500000000000001</v>
          </cell>
        </row>
        <row r="337">
          <cell r="A337">
            <v>158</v>
          </cell>
          <cell r="B337" t="str">
            <v>관로 배관</v>
          </cell>
          <cell r="C337" t="str">
            <v>(H-6 ~ H-11)</v>
          </cell>
          <cell r="D337">
            <v>1</v>
          </cell>
          <cell r="E337" t="str">
            <v>m</v>
          </cell>
          <cell r="F337">
            <v>50</v>
          </cell>
          <cell r="G337">
            <v>10051</v>
          </cell>
          <cell r="I337">
            <v>9759</v>
          </cell>
          <cell r="K337">
            <v>0</v>
          </cell>
          <cell r="M337">
            <v>292</v>
          </cell>
          <cell r="AM337">
            <v>1</v>
          </cell>
          <cell r="AN337">
            <v>1</v>
          </cell>
          <cell r="AO337">
            <v>1</v>
          </cell>
          <cell r="AP337" t="str">
            <v>저압케이블공</v>
          </cell>
          <cell r="AQ337">
            <v>0.16500000000000001</v>
          </cell>
        </row>
        <row r="338">
          <cell r="A338">
            <v>159</v>
          </cell>
          <cell r="B338" t="str">
            <v>관로 배관</v>
          </cell>
          <cell r="C338" t="str">
            <v>(M-12 ~ H-7)</v>
          </cell>
          <cell r="D338">
            <v>1</v>
          </cell>
          <cell r="E338" t="str">
            <v>m</v>
          </cell>
          <cell r="F338">
            <v>50</v>
          </cell>
          <cell r="G338">
            <v>10051</v>
          </cell>
          <cell r="I338">
            <v>9759</v>
          </cell>
          <cell r="K338">
            <v>0</v>
          </cell>
          <cell r="M338">
            <v>292</v>
          </cell>
          <cell r="AM338">
            <v>1</v>
          </cell>
          <cell r="AN338">
            <v>1</v>
          </cell>
          <cell r="AO338">
            <v>1</v>
          </cell>
          <cell r="AP338" t="str">
            <v>저압케이블공</v>
          </cell>
          <cell r="AQ338">
            <v>0.16500000000000001</v>
          </cell>
        </row>
        <row r="339">
          <cell r="A339">
            <v>160</v>
          </cell>
          <cell r="B339" t="str">
            <v>관로 배관</v>
          </cell>
          <cell r="C339" t="str">
            <v>(M-12 ~ H-5)</v>
          </cell>
          <cell r="D339">
            <v>1</v>
          </cell>
          <cell r="E339" t="str">
            <v>m</v>
          </cell>
          <cell r="F339">
            <v>50</v>
          </cell>
          <cell r="G339">
            <v>10051</v>
          </cell>
          <cell r="I339">
            <v>9759</v>
          </cell>
          <cell r="K339">
            <v>0</v>
          </cell>
          <cell r="M339">
            <v>292</v>
          </cell>
          <cell r="AM339">
            <v>1</v>
          </cell>
          <cell r="AN339">
            <v>1</v>
          </cell>
          <cell r="AO339">
            <v>1</v>
          </cell>
          <cell r="AP339" t="str">
            <v>저압케이블공</v>
          </cell>
          <cell r="AQ339">
            <v>0.16500000000000001</v>
          </cell>
        </row>
        <row r="340">
          <cell r="A340">
            <v>161</v>
          </cell>
          <cell r="B340" t="str">
            <v>관로 배관</v>
          </cell>
          <cell r="C340" t="str">
            <v>(M-13 ~ H-4)</v>
          </cell>
          <cell r="D340">
            <v>1</v>
          </cell>
          <cell r="E340" t="str">
            <v>m</v>
          </cell>
          <cell r="F340">
            <v>50</v>
          </cell>
          <cell r="G340">
            <v>10051</v>
          </cell>
          <cell r="I340">
            <v>9759</v>
          </cell>
          <cell r="K340">
            <v>0</v>
          </cell>
          <cell r="M340">
            <v>292</v>
          </cell>
          <cell r="AM340">
            <v>1</v>
          </cell>
          <cell r="AN340">
            <v>1</v>
          </cell>
          <cell r="AO340">
            <v>1</v>
          </cell>
          <cell r="AP340" t="str">
            <v>저압케이블공</v>
          </cell>
          <cell r="AQ340">
            <v>0.16500000000000001</v>
          </cell>
        </row>
        <row r="341">
          <cell r="A341">
            <v>162</v>
          </cell>
          <cell r="B341" t="str">
            <v>관로 배관</v>
          </cell>
          <cell r="C341" t="str">
            <v>(M-18 ~ H-9)</v>
          </cell>
          <cell r="D341">
            <v>1</v>
          </cell>
          <cell r="E341" t="str">
            <v>m</v>
          </cell>
          <cell r="F341">
            <v>50</v>
          </cell>
          <cell r="G341">
            <v>10051</v>
          </cell>
          <cell r="I341">
            <v>9759</v>
          </cell>
          <cell r="K341">
            <v>0</v>
          </cell>
          <cell r="M341">
            <v>292</v>
          </cell>
          <cell r="AM341">
            <v>1</v>
          </cell>
          <cell r="AN341">
            <v>1</v>
          </cell>
          <cell r="AO341">
            <v>1</v>
          </cell>
          <cell r="AP341" t="str">
            <v>저압케이블공</v>
          </cell>
          <cell r="AQ341">
            <v>0.16500000000000001</v>
          </cell>
        </row>
        <row r="342">
          <cell r="A342">
            <v>163</v>
          </cell>
          <cell r="B342" t="str">
            <v>관로 배관</v>
          </cell>
          <cell r="C342" t="str">
            <v>(H-9 ~ H-10)</v>
          </cell>
          <cell r="D342">
            <v>1</v>
          </cell>
          <cell r="E342" t="str">
            <v>m</v>
          </cell>
          <cell r="F342">
            <v>50</v>
          </cell>
          <cell r="G342">
            <v>10051</v>
          </cell>
          <cell r="I342">
            <v>9759</v>
          </cell>
          <cell r="K342">
            <v>0</v>
          </cell>
          <cell r="M342">
            <v>292</v>
          </cell>
          <cell r="AM342">
            <v>1</v>
          </cell>
          <cell r="AN342">
            <v>1</v>
          </cell>
          <cell r="AO342">
            <v>1</v>
          </cell>
          <cell r="AP342" t="str">
            <v>저압케이블공</v>
          </cell>
          <cell r="AQ342">
            <v>0.16500000000000001</v>
          </cell>
        </row>
        <row r="343">
          <cell r="A343">
            <v>164</v>
          </cell>
          <cell r="B343" t="str">
            <v>관로 배관</v>
          </cell>
          <cell r="C343" t="str">
            <v>(M-18 ~ H-8)</v>
          </cell>
          <cell r="D343">
            <v>1</v>
          </cell>
          <cell r="E343" t="str">
            <v>m</v>
          </cell>
          <cell r="F343">
            <v>50</v>
          </cell>
          <cell r="G343">
            <v>10051</v>
          </cell>
          <cell r="I343">
            <v>9759</v>
          </cell>
          <cell r="K343">
            <v>0</v>
          </cell>
          <cell r="M343">
            <v>292</v>
          </cell>
          <cell r="AM343">
            <v>1</v>
          </cell>
          <cell r="AN343">
            <v>1</v>
          </cell>
          <cell r="AO343">
            <v>1</v>
          </cell>
          <cell r="AP343" t="str">
            <v>저압케이블공</v>
          </cell>
          <cell r="AQ343">
            <v>0.16500000000000001</v>
          </cell>
        </row>
        <row r="344">
          <cell r="A344">
            <v>165</v>
          </cell>
          <cell r="B344" t="str">
            <v>관로 배관</v>
          </cell>
          <cell r="C344" t="str">
            <v>(M-17 ~ H-11)</v>
          </cell>
          <cell r="D344">
            <v>1</v>
          </cell>
          <cell r="E344" t="str">
            <v>m</v>
          </cell>
          <cell r="F344">
            <v>50</v>
          </cell>
          <cell r="G344">
            <v>10051</v>
          </cell>
          <cell r="I344">
            <v>9759</v>
          </cell>
          <cell r="K344">
            <v>0</v>
          </cell>
          <cell r="M344">
            <v>292</v>
          </cell>
          <cell r="AM344">
            <v>1</v>
          </cell>
          <cell r="AN344">
            <v>1</v>
          </cell>
          <cell r="AO344">
            <v>1</v>
          </cell>
          <cell r="AP344" t="str">
            <v>저압케이블공</v>
          </cell>
          <cell r="AQ344">
            <v>0.16500000000000001</v>
          </cell>
        </row>
        <row r="345">
          <cell r="A345">
            <v>166</v>
          </cell>
          <cell r="B345" t="str">
            <v>관로 배관</v>
          </cell>
          <cell r="C345" t="str">
            <v>(H-11 ~ H-12)</v>
          </cell>
          <cell r="D345">
            <v>1</v>
          </cell>
          <cell r="E345" t="str">
            <v>m</v>
          </cell>
          <cell r="F345">
            <v>50</v>
          </cell>
          <cell r="G345">
            <v>10051</v>
          </cell>
          <cell r="I345">
            <v>9759</v>
          </cell>
          <cell r="K345">
            <v>0</v>
          </cell>
          <cell r="M345">
            <v>292</v>
          </cell>
          <cell r="AM345">
            <v>1</v>
          </cell>
          <cell r="AN345">
            <v>1</v>
          </cell>
          <cell r="AO345">
            <v>1</v>
          </cell>
          <cell r="AP345" t="str">
            <v>저압케이블공</v>
          </cell>
          <cell r="AQ345">
            <v>0.16500000000000001</v>
          </cell>
        </row>
        <row r="346">
          <cell r="B346" t="str">
            <v>제어반 신설(Υ-Δ기동)</v>
          </cell>
          <cell r="C346" t="str">
            <v>22KW</v>
          </cell>
          <cell r="D346">
            <v>1</v>
          </cell>
          <cell r="E346" t="str">
            <v>EA</v>
          </cell>
          <cell r="F346">
            <v>50</v>
          </cell>
          <cell r="G346">
            <v>198498</v>
          </cell>
          <cell r="I346">
            <v>192717</v>
          </cell>
          <cell r="K346">
            <v>0</v>
          </cell>
          <cell r="M346">
            <v>5781</v>
          </cell>
          <cell r="AM346">
            <v>1</v>
          </cell>
          <cell r="AN346">
            <v>1</v>
          </cell>
          <cell r="AO346">
            <v>1</v>
          </cell>
          <cell r="AP346" t="str">
            <v>프랜트전공</v>
          </cell>
          <cell r="AQ346">
            <v>3.68</v>
          </cell>
          <cell r="BB346" t="str">
            <v>전 3-83-2</v>
          </cell>
        </row>
        <row r="347">
          <cell r="B347" t="str">
            <v>제어반 신설(Υ-Δ기동)</v>
          </cell>
          <cell r="C347" t="str">
            <v>15KW</v>
          </cell>
          <cell r="D347">
            <v>1</v>
          </cell>
          <cell r="E347" t="str">
            <v>EA</v>
          </cell>
          <cell r="F347">
            <v>50</v>
          </cell>
          <cell r="G347">
            <v>172607</v>
          </cell>
          <cell r="I347">
            <v>167580</v>
          </cell>
          <cell r="K347">
            <v>0</v>
          </cell>
          <cell r="M347">
            <v>5027</v>
          </cell>
          <cell r="AM347">
            <v>1</v>
          </cell>
          <cell r="AN347">
            <v>1</v>
          </cell>
          <cell r="AO347">
            <v>1</v>
          </cell>
          <cell r="AP347" t="str">
            <v>프랜트전공</v>
          </cell>
          <cell r="AQ347">
            <v>3.2</v>
          </cell>
          <cell r="BB347" t="str">
            <v>전 3-83-2</v>
          </cell>
        </row>
        <row r="348">
          <cell r="B348" t="str">
            <v>제어반 신설(Υ-Δ기동)</v>
          </cell>
          <cell r="C348" t="str">
            <v>11KW</v>
          </cell>
          <cell r="D348">
            <v>1</v>
          </cell>
          <cell r="E348" t="str">
            <v>EA</v>
          </cell>
          <cell r="F348">
            <v>50</v>
          </cell>
          <cell r="G348">
            <v>163977</v>
          </cell>
          <cell r="I348">
            <v>159201</v>
          </cell>
          <cell r="K348">
            <v>0</v>
          </cell>
          <cell r="M348">
            <v>4776</v>
          </cell>
          <cell r="AM348">
            <v>1</v>
          </cell>
          <cell r="AN348">
            <v>1</v>
          </cell>
          <cell r="AO348">
            <v>1</v>
          </cell>
          <cell r="AP348" t="str">
            <v>프랜트전공</v>
          </cell>
          <cell r="AQ348">
            <v>3.04</v>
          </cell>
          <cell r="BB348" t="str">
            <v>전 3-83-2</v>
          </cell>
        </row>
        <row r="349">
          <cell r="B349" t="str">
            <v>제어반 신설</v>
          </cell>
          <cell r="C349" t="str">
            <v>7.5KW</v>
          </cell>
          <cell r="D349">
            <v>1</v>
          </cell>
          <cell r="E349" t="str">
            <v>EA</v>
          </cell>
          <cell r="F349">
            <v>50</v>
          </cell>
          <cell r="G349">
            <v>125679</v>
          </cell>
          <cell r="I349">
            <v>122019</v>
          </cell>
          <cell r="K349">
            <v>0</v>
          </cell>
          <cell r="M349">
            <v>3660</v>
          </cell>
          <cell r="AM349">
            <v>1</v>
          </cell>
          <cell r="AN349">
            <v>1</v>
          </cell>
          <cell r="AO349">
            <v>1</v>
          </cell>
          <cell r="AP349" t="str">
            <v>프랜트전공</v>
          </cell>
          <cell r="AQ349">
            <v>2.33</v>
          </cell>
          <cell r="BB349" t="str">
            <v>전 3-83-2</v>
          </cell>
        </row>
        <row r="350">
          <cell r="B350" t="str">
            <v>제어반 신설</v>
          </cell>
          <cell r="C350" t="str">
            <v>5.5KW</v>
          </cell>
          <cell r="D350">
            <v>1</v>
          </cell>
          <cell r="E350" t="str">
            <v>EA</v>
          </cell>
          <cell r="F350">
            <v>50</v>
          </cell>
          <cell r="G350">
            <v>121364</v>
          </cell>
          <cell r="I350">
            <v>117830</v>
          </cell>
          <cell r="K350">
            <v>0</v>
          </cell>
          <cell r="M350">
            <v>3534</v>
          </cell>
          <cell r="AM350">
            <v>1</v>
          </cell>
          <cell r="AN350">
            <v>1</v>
          </cell>
          <cell r="AO350">
            <v>1</v>
          </cell>
          <cell r="AP350" t="str">
            <v>프랜트전공</v>
          </cell>
          <cell r="AQ350">
            <v>2.25</v>
          </cell>
          <cell r="BB350" t="str">
            <v>전 3-83-2</v>
          </cell>
        </row>
        <row r="351">
          <cell r="B351" t="str">
            <v>제어반 신설</v>
          </cell>
          <cell r="C351" t="str">
            <v>3.7KW</v>
          </cell>
          <cell r="D351">
            <v>1</v>
          </cell>
          <cell r="E351" t="str">
            <v>EA</v>
          </cell>
          <cell r="F351">
            <v>50</v>
          </cell>
          <cell r="G351">
            <v>110576</v>
          </cell>
          <cell r="I351">
            <v>107356</v>
          </cell>
          <cell r="K351">
            <v>0</v>
          </cell>
          <cell r="M351">
            <v>3220</v>
          </cell>
          <cell r="AM351">
            <v>1</v>
          </cell>
          <cell r="AN351">
            <v>1</v>
          </cell>
          <cell r="AO351">
            <v>1</v>
          </cell>
          <cell r="AP351" t="str">
            <v>프랜트전공</v>
          </cell>
          <cell r="AQ351">
            <v>2.0499999999999998</v>
          </cell>
          <cell r="BB351" t="str">
            <v>전 3-83-2</v>
          </cell>
        </row>
        <row r="352">
          <cell r="B352" t="str">
            <v>제어반 신설</v>
          </cell>
          <cell r="C352" t="str">
            <v>2.2KW이하</v>
          </cell>
          <cell r="D352">
            <v>1</v>
          </cell>
          <cell r="E352" t="str">
            <v>EA</v>
          </cell>
          <cell r="F352">
            <v>50</v>
          </cell>
          <cell r="G352">
            <v>99788</v>
          </cell>
          <cell r="I352">
            <v>96882</v>
          </cell>
          <cell r="K352">
            <v>0</v>
          </cell>
          <cell r="M352">
            <v>2906</v>
          </cell>
          <cell r="AM352">
            <v>1</v>
          </cell>
          <cell r="AN352">
            <v>1</v>
          </cell>
          <cell r="AO352">
            <v>1</v>
          </cell>
          <cell r="AP352" t="str">
            <v>프랜트전공</v>
          </cell>
          <cell r="AQ352">
            <v>1.85</v>
          </cell>
          <cell r="BB352" t="str">
            <v>전 3-83-2</v>
          </cell>
        </row>
        <row r="353">
          <cell r="B353" t="str">
            <v>WHM BOX 설치</v>
          </cell>
          <cell r="C353" t="str">
            <v>(합성수지제 중형)</v>
          </cell>
          <cell r="D353">
            <v>1</v>
          </cell>
          <cell r="E353" t="str">
            <v>EA</v>
          </cell>
          <cell r="F353">
            <v>50</v>
          </cell>
          <cell r="G353">
            <v>15790</v>
          </cell>
          <cell r="I353">
            <v>15331</v>
          </cell>
          <cell r="K353">
            <v>0</v>
          </cell>
          <cell r="M353">
            <v>459</v>
          </cell>
          <cell r="AM353">
            <v>1</v>
          </cell>
          <cell r="AN353">
            <v>1</v>
          </cell>
          <cell r="AO353">
            <v>1</v>
          </cell>
          <cell r="AP353" t="str">
            <v>내선전공</v>
          </cell>
          <cell r="AQ353">
            <v>0.32</v>
          </cell>
          <cell r="BB353" t="str">
            <v>전 7-13</v>
          </cell>
        </row>
        <row r="354">
          <cell r="A354">
            <v>167</v>
          </cell>
          <cell r="B354" t="str">
            <v>1로스위치</v>
          </cell>
          <cell r="C354" t="str">
            <v xml:space="preserve">1구 </v>
          </cell>
          <cell r="D354">
            <v>1</v>
          </cell>
          <cell r="E354" t="str">
            <v>EA</v>
          </cell>
          <cell r="F354">
            <v>50</v>
          </cell>
          <cell r="G354">
            <v>4467</v>
          </cell>
          <cell r="I354">
            <v>3114</v>
          </cell>
          <cell r="J354">
            <v>1260</v>
          </cell>
          <cell r="K354">
            <v>1260</v>
          </cell>
          <cell r="M354">
            <v>93</v>
          </cell>
          <cell r="AM354">
            <v>1</v>
          </cell>
          <cell r="AN354">
            <v>1</v>
          </cell>
          <cell r="AO354">
            <v>1</v>
          </cell>
          <cell r="AP354" t="str">
            <v>내선전공</v>
          </cell>
          <cell r="AQ354">
            <v>6.5000000000000002E-2</v>
          </cell>
          <cell r="BB354" t="str">
            <v>전 7-14 나.</v>
          </cell>
          <cell r="BC354">
            <v>1</v>
          </cell>
        </row>
        <row r="355">
          <cell r="A355">
            <v>168</v>
          </cell>
          <cell r="B355" t="str">
            <v>1로스위치</v>
          </cell>
          <cell r="C355" t="str">
            <v xml:space="preserve">2구 </v>
          </cell>
          <cell r="D355">
            <v>1</v>
          </cell>
          <cell r="E355" t="str">
            <v>EA</v>
          </cell>
          <cell r="F355">
            <v>50</v>
          </cell>
          <cell r="G355">
            <v>5829</v>
          </cell>
          <cell r="I355">
            <v>3737</v>
          </cell>
          <cell r="J355">
            <v>1980</v>
          </cell>
          <cell r="K355">
            <v>1980</v>
          </cell>
          <cell r="M355">
            <v>112</v>
          </cell>
          <cell r="AM355">
            <v>1</v>
          </cell>
          <cell r="AN355">
            <v>1.2</v>
          </cell>
          <cell r="AO355">
            <v>1.2</v>
          </cell>
          <cell r="AP355" t="str">
            <v>내선전공</v>
          </cell>
          <cell r="AQ355">
            <v>6.5000000000000002E-2</v>
          </cell>
          <cell r="BB355" t="str">
            <v>전 7-14 나.</v>
          </cell>
          <cell r="BC355">
            <v>1</v>
          </cell>
        </row>
        <row r="356">
          <cell r="A356">
            <v>169</v>
          </cell>
          <cell r="B356" t="str">
            <v>1로스위치</v>
          </cell>
          <cell r="C356" t="str">
            <v xml:space="preserve">3구 </v>
          </cell>
          <cell r="D356">
            <v>1</v>
          </cell>
          <cell r="E356" t="str">
            <v>EA</v>
          </cell>
          <cell r="F356">
            <v>50</v>
          </cell>
          <cell r="G356">
            <v>7189</v>
          </cell>
          <cell r="I356">
            <v>4359</v>
          </cell>
          <cell r="J356">
            <v>2700</v>
          </cell>
          <cell r="K356">
            <v>2700</v>
          </cell>
          <cell r="M356">
            <v>130</v>
          </cell>
          <cell r="AM356">
            <v>1</v>
          </cell>
          <cell r="AN356">
            <v>1.4</v>
          </cell>
          <cell r="AO356">
            <v>1.4</v>
          </cell>
          <cell r="AP356" t="str">
            <v>내선전공</v>
          </cell>
          <cell r="AQ356">
            <v>6.5000000000000002E-2</v>
          </cell>
          <cell r="BB356" t="str">
            <v>전 7-14 나.</v>
          </cell>
          <cell r="BC356">
            <v>1</v>
          </cell>
        </row>
        <row r="357">
          <cell r="B357" t="str">
            <v>1로스위치</v>
          </cell>
          <cell r="C357" t="str">
            <v>4구</v>
          </cell>
          <cell r="D357">
            <v>1</v>
          </cell>
          <cell r="E357" t="str">
            <v>EA</v>
          </cell>
          <cell r="F357">
            <v>50</v>
          </cell>
          <cell r="G357">
            <v>5131</v>
          </cell>
          <cell r="I357">
            <v>4982</v>
          </cell>
          <cell r="K357">
            <v>0</v>
          </cell>
          <cell r="M357">
            <v>149</v>
          </cell>
          <cell r="AM357">
            <v>1</v>
          </cell>
          <cell r="AN357">
            <v>1.6</v>
          </cell>
          <cell r="AO357">
            <v>1.6</v>
          </cell>
          <cell r="AP357" t="str">
            <v>내선전공</v>
          </cell>
          <cell r="AQ357">
            <v>6.5000000000000002E-2</v>
          </cell>
          <cell r="BB357" t="str">
            <v>전 7-14 나.</v>
          </cell>
        </row>
        <row r="358">
          <cell r="B358" t="str">
            <v>1로스위치</v>
          </cell>
          <cell r="C358" t="str">
            <v>5구</v>
          </cell>
          <cell r="D358">
            <v>1</v>
          </cell>
          <cell r="E358" t="str">
            <v>EA</v>
          </cell>
          <cell r="F358">
            <v>50</v>
          </cell>
          <cell r="G358">
            <v>5773</v>
          </cell>
          <cell r="I358">
            <v>5605</v>
          </cell>
          <cell r="K358">
            <v>0</v>
          </cell>
          <cell r="M358">
            <v>168</v>
          </cell>
          <cell r="AM358">
            <v>1</v>
          </cell>
          <cell r="AN358">
            <v>1.8</v>
          </cell>
          <cell r="AO358">
            <v>1.8</v>
          </cell>
          <cell r="AP358" t="str">
            <v>내선전공</v>
          </cell>
          <cell r="AQ358">
            <v>6.5000000000000002E-2</v>
          </cell>
          <cell r="BB358" t="str">
            <v>전 7-14 나.</v>
          </cell>
        </row>
        <row r="359">
          <cell r="B359" t="str">
            <v>P.B S/W</v>
          </cell>
          <cell r="C359" t="str">
            <v>ON/OFF</v>
          </cell>
          <cell r="D359">
            <v>1</v>
          </cell>
          <cell r="E359" t="str">
            <v>EA</v>
          </cell>
          <cell r="F359">
            <v>50</v>
          </cell>
          <cell r="G359">
            <v>6414</v>
          </cell>
          <cell r="I359">
            <v>6228</v>
          </cell>
          <cell r="K359">
            <v>0</v>
          </cell>
          <cell r="M359">
            <v>186</v>
          </cell>
          <cell r="AM359">
            <v>1</v>
          </cell>
          <cell r="AN359">
            <v>2</v>
          </cell>
          <cell r="AO359">
            <v>2</v>
          </cell>
          <cell r="AP359" t="str">
            <v>내선전공</v>
          </cell>
          <cell r="AQ359">
            <v>6.5000000000000002E-2</v>
          </cell>
          <cell r="BB359" t="str">
            <v>전 7-14 나.</v>
          </cell>
          <cell r="BC359">
            <v>1</v>
          </cell>
        </row>
        <row r="360">
          <cell r="A360">
            <v>170</v>
          </cell>
          <cell r="B360" t="str">
            <v>3로스위치</v>
          </cell>
          <cell r="C360" t="str">
            <v xml:space="preserve">1구 </v>
          </cell>
          <cell r="D360">
            <v>1</v>
          </cell>
          <cell r="E360" t="str">
            <v>EA</v>
          </cell>
          <cell r="F360">
            <v>50</v>
          </cell>
          <cell r="G360">
            <v>5634</v>
          </cell>
          <cell r="I360">
            <v>4072</v>
          </cell>
          <cell r="J360">
            <v>1440</v>
          </cell>
          <cell r="K360">
            <v>1440</v>
          </cell>
          <cell r="M360">
            <v>122</v>
          </cell>
          <cell r="AM360">
            <v>1</v>
          </cell>
          <cell r="AN360">
            <v>1</v>
          </cell>
          <cell r="AO360">
            <v>1</v>
          </cell>
          <cell r="AP360" t="str">
            <v>내선전공</v>
          </cell>
          <cell r="AQ360">
            <v>8.5000000000000006E-2</v>
          </cell>
          <cell r="BB360" t="str">
            <v>전 7-14 나.</v>
          </cell>
          <cell r="BC360">
            <v>1</v>
          </cell>
        </row>
        <row r="361">
          <cell r="A361">
            <v>171</v>
          </cell>
          <cell r="B361" t="str">
            <v>3로스위치</v>
          </cell>
          <cell r="C361" t="str">
            <v xml:space="preserve">2구 </v>
          </cell>
          <cell r="D361">
            <v>1</v>
          </cell>
          <cell r="E361" t="str">
            <v>EA</v>
          </cell>
          <cell r="F361">
            <v>50</v>
          </cell>
          <cell r="G361">
            <v>7372</v>
          </cell>
          <cell r="I361">
            <v>4886</v>
          </cell>
          <cell r="J361">
            <v>2340</v>
          </cell>
          <cell r="K361">
            <v>2340</v>
          </cell>
          <cell r="M361">
            <v>146</v>
          </cell>
          <cell r="AM361">
            <v>1</v>
          </cell>
          <cell r="AN361">
            <v>1.2</v>
          </cell>
          <cell r="AO361">
            <v>1.2</v>
          </cell>
          <cell r="AP361" t="str">
            <v>내선전공</v>
          </cell>
          <cell r="AQ361">
            <v>8.5000000000000006E-2</v>
          </cell>
          <cell r="BB361" t="str">
            <v>전 7-14 나.</v>
          </cell>
          <cell r="BC361">
            <v>1</v>
          </cell>
        </row>
        <row r="362">
          <cell r="B362" t="str">
            <v>3로스위치</v>
          </cell>
          <cell r="C362" t="str">
            <v xml:space="preserve">3구 </v>
          </cell>
          <cell r="D362">
            <v>1</v>
          </cell>
          <cell r="E362" t="str">
            <v>EA</v>
          </cell>
          <cell r="F362">
            <v>50</v>
          </cell>
          <cell r="G362">
            <v>5872</v>
          </cell>
          <cell r="I362">
            <v>5701</v>
          </cell>
          <cell r="K362">
            <v>0</v>
          </cell>
          <cell r="M362">
            <v>171</v>
          </cell>
          <cell r="AM362">
            <v>1</v>
          </cell>
          <cell r="AN362">
            <v>1.4</v>
          </cell>
          <cell r="AO362">
            <v>1.4</v>
          </cell>
          <cell r="AP362" t="str">
            <v>내선전공</v>
          </cell>
          <cell r="AQ362">
            <v>8.5000000000000006E-2</v>
          </cell>
          <cell r="BB362" t="str">
            <v>전 7-14 나.</v>
          </cell>
        </row>
        <row r="363">
          <cell r="A363">
            <v>172</v>
          </cell>
          <cell r="B363" t="str">
            <v>콘센트</v>
          </cell>
          <cell r="C363" t="str">
            <v xml:space="preserve">2P 접지 1구 </v>
          </cell>
          <cell r="D363">
            <v>1</v>
          </cell>
          <cell r="E363" t="str">
            <v>EA</v>
          </cell>
          <cell r="F363">
            <v>50</v>
          </cell>
          <cell r="G363">
            <v>4946</v>
          </cell>
          <cell r="I363">
            <v>3832</v>
          </cell>
          <cell r="J363">
            <v>1000</v>
          </cell>
          <cell r="K363">
            <v>1000</v>
          </cell>
          <cell r="M363">
            <v>114</v>
          </cell>
          <cell r="AM363">
            <v>1</v>
          </cell>
          <cell r="AN363">
            <v>1</v>
          </cell>
          <cell r="AO363">
            <v>1</v>
          </cell>
          <cell r="AP363" t="str">
            <v>내선전공</v>
          </cell>
          <cell r="AQ363">
            <v>0.08</v>
          </cell>
          <cell r="BB363" t="str">
            <v>전 7-14 가.</v>
          </cell>
          <cell r="BC363">
            <v>1</v>
          </cell>
        </row>
        <row r="364">
          <cell r="A364">
            <v>173</v>
          </cell>
          <cell r="B364" t="str">
            <v>콘센트</v>
          </cell>
          <cell r="C364" t="str">
            <v xml:space="preserve">2P 접지 2구 </v>
          </cell>
          <cell r="D364">
            <v>1</v>
          </cell>
          <cell r="E364" t="str">
            <v>EA</v>
          </cell>
          <cell r="F364">
            <v>50</v>
          </cell>
          <cell r="G364">
            <v>5994</v>
          </cell>
          <cell r="I364">
            <v>4599</v>
          </cell>
          <cell r="J364">
            <v>1258</v>
          </cell>
          <cell r="K364">
            <v>1258</v>
          </cell>
          <cell r="M364">
            <v>137</v>
          </cell>
          <cell r="AM364">
            <v>1</v>
          </cell>
          <cell r="AN364">
            <v>1.2</v>
          </cell>
          <cell r="AO364">
            <v>1.2</v>
          </cell>
          <cell r="AP364" t="str">
            <v>내선전공</v>
          </cell>
          <cell r="AQ364">
            <v>0.08</v>
          </cell>
          <cell r="BB364" t="str">
            <v>전 7-14 가.</v>
          </cell>
          <cell r="BC364">
            <v>1</v>
          </cell>
        </row>
        <row r="365">
          <cell r="B365" t="str">
            <v>콘센트</v>
          </cell>
          <cell r="C365" t="str">
            <v xml:space="preserve">3P 접지 1구 </v>
          </cell>
          <cell r="D365">
            <v>1</v>
          </cell>
          <cell r="E365" t="str">
            <v>EA</v>
          </cell>
          <cell r="F365">
            <v>50</v>
          </cell>
          <cell r="G365">
            <v>7155</v>
          </cell>
          <cell r="I365">
            <v>6947</v>
          </cell>
          <cell r="K365">
            <v>0</v>
          </cell>
          <cell r="M365">
            <v>208</v>
          </cell>
          <cell r="AM365">
            <v>1</v>
          </cell>
          <cell r="AN365">
            <v>1</v>
          </cell>
          <cell r="AO365">
            <v>1</v>
          </cell>
          <cell r="AP365" t="str">
            <v>내선전공</v>
          </cell>
          <cell r="AQ365">
            <v>0.14499999999999999</v>
          </cell>
          <cell r="BB365" t="str">
            <v>전 7-14 가.</v>
          </cell>
          <cell r="BC365">
            <v>1</v>
          </cell>
        </row>
        <row r="366">
          <cell r="B366" t="str">
            <v>콘센트</v>
          </cell>
          <cell r="C366" t="str">
            <v xml:space="preserve">무접지 2구 </v>
          </cell>
          <cell r="D366">
            <v>1</v>
          </cell>
          <cell r="E366" t="str">
            <v>EA</v>
          </cell>
          <cell r="F366">
            <v>50</v>
          </cell>
          <cell r="G366">
            <v>3849</v>
          </cell>
          <cell r="I366">
            <v>3737</v>
          </cell>
          <cell r="K366">
            <v>0</v>
          </cell>
          <cell r="M366">
            <v>112</v>
          </cell>
          <cell r="AM366">
            <v>1</v>
          </cell>
          <cell r="AN366">
            <v>1.2</v>
          </cell>
          <cell r="AO366">
            <v>1.2</v>
          </cell>
          <cell r="AP366" t="str">
            <v>내선전공</v>
          </cell>
          <cell r="AQ366">
            <v>6.5000000000000002E-2</v>
          </cell>
          <cell r="BB366" t="str">
            <v>전 7-14 가.</v>
          </cell>
        </row>
        <row r="367">
          <cell r="A367">
            <v>174</v>
          </cell>
          <cell r="B367" t="str">
            <v>콘센트</v>
          </cell>
          <cell r="C367" t="str">
            <v>2P 방우 1구</v>
          </cell>
          <cell r="D367">
            <v>1</v>
          </cell>
          <cell r="E367" t="str">
            <v>EA</v>
          </cell>
          <cell r="F367">
            <v>50</v>
          </cell>
          <cell r="G367">
            <v>6456</v>
          </cell>
          <cell r="I367">
            <v>3832</v>
          </cell>
          <cell r="J367">
            <v>2510</v>
          </cell>
          <cell r="K367">
            <v>2510</v>
          </cell>
          <cell r="M367">
            <v>114</v>
          </cell>
          <cell r="AM367">
            <v>1</v>
          </cell>
          <cell r="AN367">
            <v>1</v>
          </cell>
          <cell r="AO367">
            <v>1</v>
          </cell>
          <cell r="AP367" t="str">
            <v>내선전공</v>
          </cell>
          <cell r="AQ367">
            <v>0.08</v>
          </cell>
          <cell r="BB367" t="str">
            <v>전 7-14 가.</v>
          </cell>
          <cell r="BC367">
            <v>1</v>
          </cell>
        </row>
        <row r="368">
          <cell r="A368">
            <v>175</v>
          </cell>
          <cell r="B368" t="str">
            <v>콘센트</v>
          </cell>
          <cell r="C368" t="str">
            <v>2P 방우 2구</v>
          </cell>
          <cell r="D368">
            <v>1</v>
          </cell>
          <cell r="E368" t="str">
            <v>EA</v>
          </cell>
          <cell r="F368">
            <v>50</v>
          </cell>
          <cell r="G368">
            <v>7656</v>
          </cell>
          <cell r="I368">
            <v>4599</v>
          </cell>
          <cell r="J368">
            <v>2920</v>
          </cell>
          <cell r="K368">
            <v>2920</v>
          </cell>
          <cell r="M368">
            <v>137</v>
          </cell>
          <cell r="AM368">
            <v>1</v>
          </cell>
          <cell r="AN368">
            <v>1.2</v>
          </cell>
          <cell r="AO368">
            <v>1.2</v>
          </cell>
          <cell r="AP368" t="str">
            <v>내선전공</v>
          </cell>
          <cell r="AQ368">
            <v>0.08</v>
          </cell>
          <cell r="BB368" t="str">
            <v>전 7-14 가.</v>
          </cell>
          <cell r="BC368">
            <v>1</v>
          </cell>
        </row>
        <row r="369">
          <cell r="A369">
            <v>176</v>
          </cell>
          <cell r="B369" t="str">
            <v>콘센트</v>
          </cell>
          <cell r="C369" t="str">
            <v>110V 2구</v>
          </cell>
          <cell r="D369">
            <v>1</v>
          </cell>
          <cell r="E369" t="str">
            <v>EA</v>
          </cell>
          <cell r="F369">
            <v>50</v>
          </cell>
          <cell r="G369">
            <v>5086</v>
          </cell>
          <cell r="I369">
            <v>3832</v>
          </cell>
          <cell r="J369">
            <v>1140</v>
          </cell>
          <cell r="K369">
            <v>1140</v>
          </cell>
          <cell r="M369">
            <v>114</v>
          </cell>
          <cell r="AM369">
            <v>1</v>
          </cell>
          <cell r="AN369">
            <v>1</v>
          </cell>
          <cell r="AO369">
            <v>1</v>
          </cell>
          <cell r="AP369" t="str">
            <v>내선전공</v>
          </cell>
          <cell r="AQ369">
            <v>0.08</v>
          </cell>
          <cell r="BB369" t="str">
            <v>전 7-14 가.</v>
          </cell>
          <cell r="BC369">
            <v>1</v>
          </cell>
        </row>
        <row r="370">
          <cell r="B370" t="str">
            <v>콘센트</v>
          </cell>
          <cell r="C370" t="str">
            <v>노출 접지 2구</v>
          </cell>
          <cell r="D370">
            <v>1</v>
          </cell>
          <cell r="E370" t="str">
            <v>EA</v>
          </cell>
          <cell r="F370">
            <v>50</v>
          </cell>
          <cell r="G370">
            <v>4736</v>
          </cell>
          <cell r="I370">
            <v>4599</v>
          </cell>
          <cell r="K370">
            <v>0</v>
          </cell>
          <cell r="M370">
            <v>137</v>
          </cell>
          <cell r="AM370">
            <v>1</v>
          </cell>
          <cell r="AN370">
            <v>1.2</v>
          </cell>
          <cell r="AO370">
            <v>1.2</v>
          </cell>
          <cell r="AP370" t="str">
            <v>내선전공</v>
          </cell>
          <cell r="AQ370">
            <v>0.08</v>
          </cell>
          <cell r="BB370" t="str">
            <v>전 7-14 가.</v>
          </cell>
        </row>
        <row r="371">
          <cell r="B371" t="str">
            <v>PHOTO CELL S/W</v>
          </cell>
          <cell r="C371" t="str">
            <v xml:space="preserve"> </v>
          </cell>
          <cell r="D371">
            <v>1</v>
          </cell>
          <cell r="E371" t="str">
            <v>EA</v>
          </cell>
          <cell r="F371">
            <v>50</v>
          </cell>
          <cell r="G371">
            <v>9376</v>
          </cell>
          <cell r="I371">
            <v>9103</v>
          </cell>
          <cell r="K371">
            <v>0</v>
          </cell>
          <cell r="M371">
            <v>273</v>
          </cell>
          <cell r="AM371">
            <v>1</v>
          </cell>
          <cell r="AN371">
            <v>1</v>
          </cell>
          <cell r="AO371">
            <v>1</v>
          </cell>
          <cell r="AP371" t="str">
            <v>내선전공</v>
          </cell>
          <cell r="AQ371">
            <v>0.19</v>
          </cell>
          <cell r="BB371" t="str">
            <v>전 7-14</v>
          </cell>
        </row>
        <row r="372">
          <cell r="A372">
            <v>177</v>
          </cell>
          <cell r="B372" t="str">
            <v>등기구 A</v>
          </cell>
          <cell r="C372" t="str">
            <v>(FL 2/32W 매입하면 개방)</v>
          </cell>
          <cell r="D372">
            <v>1</v>
          </cell>
          <cell r="E372" t="str">
            <v>EA</v>
          </cell>
          <cell r="F372">
            <v>50</v>
          </cell>
          <cell r="G372">
            <v>93239</v>
          </cell>
          <cell r="I372">
            <v>26446</v>
          </cell>
          <cell r="J372">
            <v>66000</v>
          </cell>
          <cell r="K372">
            <v>66000</v>
          </cell>
          <cell r="M372">
            <v>793</v>
          </cell>
          <cell r="AM372">
            <v>1</v>
          </cell>
          <cell r="AN372">
            <v>1.2</v>
          </cell>
          <cell r="AO372">
            <v>1.2</v>
          </cell>
          <cell r="AP372" t="str">
            <v>내선전공</v>
          </cell>
          <cell r="AQ372">
            <v>0.46</v>
          </cell>
          <cell r="BB372" t="str">
            <v>전 7-16</v>
          </cell>
          <cell r="BC372">
            <v>1</v>
          </cell>
        </row>
        <row r="373">
          <cell r="A373">
            <v>178</v>
          </cell>
          <cell r="B373" t="str">
            <v>등기구 B</v>
          </cell>
          <cell r="C373" t="str">
            <v>(FL 2/32W 매입 파라보닉루바)</v>
          </cell>
          <cell r="D373">
            <v>1</v>
          </cell>
          <cell r="E373" t="str">
            <v>EA</v>
          </cell>
          <cell r="F373">
            <v>50</v>
          </cell>
          <cell r="G373">
            <v>116239</v>
          </cell>
          <cell r="I373">
            <v>26446</v>
          </cell>
          <cell r="J373">
            <v>89000</v>
          </cell>
          <cell r="K373">
            <v>89000</v>
          </cell>
          <cell r="M373">
            <v>793</v>
          </cell>
          <cell r="AM373">
            <v>1</v>
          </cell>
          <cell r="AN373">
            <v>1.2</v>
          </cell>
          <cell r="AO373">
            <v>1.2</v>
          </cell>
          <cell r="AP373" t="str">
            <v>내선전공</v>
          </cell>
          <cell r="AQ373">
            <v>0.46</v>
          </cell>
          <cell r="BB373" t="str">
            <v>전 7-16</v>
          </cell>
          <cell r="BC373">
            <v>1</v>
          </cell>
        </row>
        <row r="374">
          <cell r="A374">
            <v>179</v>
          </cell>
          <cell r="B374" t="str">
            <v>등기구 C</v>
          </cell>
          <cell r="C374" t="str">
            <v>(FL 2/32W 직부 삼각등)</v>
          </cell>
          <cell r="D374">
            <v>1</v>
          </cell>
          <cell r="E374" t="str">
            <v>EA</v>
          </cell>
          <cell r="F374">
            <v>50</v>
          </cell>
          <cell r="G374">
            <v>74050</v>
          </cell>
          <cell r="I374">
            <v>14612</v>
          </cell>
          <cell r="J374">
            <v>59000</v>
          </cell>
          <cell r="K374">
            <v>59000</v>
          </cell>
          <cell r="M374">
            <v>438</v>
          </cell>
          <cell r="AM374">
            <v>1</v>
          </cell>
          <cell r="AN374">
            <v>1</v>
          </cell>
          <cell r="AO374">
            <v>1</v>
          </cell>
          <cell r="AP374" t="str">
            <v>내선전공</v>
          </cell>
          <cell r="AQ374">
            <v>0.30499999999999999</v>
          </cell>
          <cell r="BB374" t="str">
            <v>전 7-16</v>
          </cell>
          <cell r="BC374">
            <v>1</v>
          </cell>
        </row>
        <row r="375">
          <cell r="A375">
            <v>180</v>
          </cell>
          <cell r="B375" t="str">
            <v>등기구 D</v>
          </cell>
          <cell r="C375" t="str">
            <v>(FL 2/32W 파이프 펜던트)</v>
          </cell>
          <cell r="D375">
            <v>1</v>
          </cell>
          <cell r="E375" t="str">
            <v>EA</v>
          </cell>
          <cell r="F375">
            <v>50</v>
          </cell>
          <cell r="G375">
            <v>74011</v>
          </cell>
          <cell r="I375">
            <v>17487</v>
          </cell>
          <cell r="J375">
            <v>56000</v>
          </cell>
          <cell r="K375">
            <v>56000</v>
          </cell>
          <cell r="M375">
            <v>524</v>
          </cell>
          <cell r="AM375">
            <v>1</v>
          </cell>
          <cell r="AN375">
            <v>1</v>
          </cell>
          <cell r="AO375">
            <v>1</v>
          </cell>
          <cell r="AP375" t="str">
            <v>내선전공</v>
          </cell>
          <cell r="AQ375">
            <v>0.36499999999999999</v>
          </cell>
          <cell r="BB375" t="str">
            <v>전 7-16</v>
          </cell>
          <cell r="BC375">
            <v>1</v>
          </cell>
        </row>
        <row r="376">
          <cell r="A376">
            <v>181</v>
          </cell>
          <cell r="B376" t="str">
            <v>등기구 D1</v>
          </cell>
          <cell r="C376" t="str">
            <v>(FL 2/20W 파이프 펜던트)</v>
          </cell>
          <cell r="D376">
            <v>1</v>
          </cell>
          <cell r="E376" t="str">
            <v>EA</v>
          </cell>
          <cell r="F376">
            <v>50</v>
          </cell>
          <cell r="G376">
            <v>57596</v>
          </cell>
          <cell r="I376">
            <v>11259</v>
          </cell>
          <cell r="J376">
            <v>46000</v>
          </cell>
          <cell r="K376">
            <v>46000</v>
          </cell>
          <cell r="M376">
            <v>337</v>
          </cell>
          <cell r="AM376">
            <v>1</v>
          </cell>
          <cell r="AN376">
            <v>1</v>
          </cell>
          <cell r="AO376">
            <v>1</v>
          </cell>
          <cell r="AP376" t="str">
            <v>내선전공</v>
          </cell>
          <cell r="AQ376">
            <v>0.23499999999999999</v>
          </cell>
          <cell r="BB376" t="str">
            <v>전 7-16</v>
          </cell>
          <cell r="BC376">
            <v>1</v>
          </cell>
        </row>
        <row r="377">
          <cell r="A377">
            <v>182</v>
          </cell>
          <cell r="B377" t="str">
            <v>등기구 E</v>
          </cell>
          <cell r="C377" t="str">
            <v>(FL 2/32W 방폭)</v>
          </cell>
          <cell r="D377">
            <v>1</v>
          </cell>
          <cell r="E377" t="str">
            <v>EA</v>
          </cell>
          <cell r="F377">
            <v>50</v>
          </cell>
          <cell r="G377">
            <v>156024</v>
          </cell>
          <cell r="I377">
            <v>34975</v>
          </cell>
          <cell r="J377">
            <v>120000</v>
          </cell>
          <cell r="K377">
            <v>120000</v>
          </cell>
          <cell r="M377">
            <v>1049</v>
          </cell>
          <cell r="AM377">
            <v>1</v>
          </cell>
          <cell r="AN377">
            <v>2</v>
          </cell>
          <cell r="AO377">
            <v>2</v>
          </cell>
          <cell r="AP377" t="str">
            <v>내선전공</v>
          </cell>
          <cell r="AQ377">
            <v>0.36499999999999999</v>
          </cell>
          <cell r="BB377" t="str">
            <v>전 7-16</v>
          </cell>
          <cell r="BC377">
            <v>1</v>
          </cell>
        </row>
        <row r="378">
          <cell r="A378">
            <v>183</v>
          </cell>
          <cell r="B378" t="str">
            <v>등기구 F</v>
          </cell>
          <cell r="C378" t="str">
            <v>(FL 1/32W 직부 써크라인)</v>
          </cell>
          <cell r="D378">
            <v>1</v>
          </cell>
          <cell r="E378" t="str">
            <v>EA</v>
          </cell>
          <cell r="F378">
            <v>50</v>
          </cell>
          <cell r="G378">
            <v>58050</v>
          </cell>
          <cell r="I378">
            <v>14612</v>
          </cell>
          <cell r="J378">
            <v>43000</v>
          </cell>
          <cell r="K378">
            <v>43000</v>
          </cell>
          <cell r="M378">
            <v>438</v>
          </cell>
          <cell r="AM378">
            <v>1</v>
          </cell>
          <cell r="AN378">
            <v>1</v>
          </cell>
          <cell r="AO378">
            <v>1</v>
          </cell>
          <cell r="AP378" t="str">
            <v>내선전공</v>
          </cell>
          <cell r="AQ378">
            <v>0.30499999999999999</v>
          </cell>
          <cell r="BB378" t="str">
            <v>전 7-16</v>
          </cell>
          <cell r="BC378">
            <v>1</v>
          </cell>
        </row>
        <row r="379">
          <cell r="A379">
            <v>184</v>
          </cell>
          <cell r="B379" t="str">
            <v>등기구 G</v>
          </cell>
          <cell r="C379" t="str">
            <v>(FUL 18W/2 다운 라이트)</v>
          </cell>
          <cell r="D379">
            <v>1</v>
          </cell>
          <cell r="E379" t="str">
            <v>EA</v>
          </cell>
          <cell r="F379">
            <v>50</v>
          </cell>
          <cell r="G379">
            <v>49090</v>
          </cell>
          <cell r="I379">
            <v>11738</v>
          </cell>
          <cell r="J379">
            <v>37000</v>
          </cell>
          <cell r="K379">
            <v>37000</v>
          </cell>
          <cell r="M379">
            <v>352</v>
          </cell>
          <cell r="AM379">
            <v>1</v>
          </cell>
          <cell r="AN379">
            <v>1</v>
          </cell>
          <cell r="AO379">
            <v>1</v>
          </cell>
          <cell r="AP379" t="str">
            <v>내선전공</v>
          </cell>
          <cell r="AQ379">
            <v>0.245</v>
          </cell>
          <cell r="BB379" t="str">
            <v>전 7-15</v>
          </cell>
          <cell r="BC379">
            <v>1</v>
          </cell>
        </row>
        <row r="380">
          <cell r="A380">
            <v>185</v>
          </cell>
          <cell r="B380" t="str">
            <v>등기구 H</v>
          </cell>
          <cell r="C380" t="str">
            <v>(IL 100W 노출 직부)</v>
          </cell>
          <cell r="D380">
            <v>1</v>
          </cell>
          <cell r="E380" t="str">
            <v>EA</v>
          </cell>
          <cell r="F380">
            <v>50</v>
          </cell>
          <cell r="G380">
            <v>18376</v>
          </cell>
          <cell r="I380">
            <v>9103</v>
          </cell>
          <cell r="J380">
            <v>9000</v>
          </cell>
          <cell r="K380">
            <v>9000</v>
          </cell>
          <cell r="M380">
            <v>273</v>
          </cell>
          <cell r="AM380">
            <v>1</v>
          </cell>
          <cell r="AN380">
            <v>1</v>
          </cell>
          <cell r="AO380">
            <v>1</v>
          </cell>
          <cell r="AP380" t="str">
            <v>내선전공</v>
          </cell>
          <cell r="AQ380">
            <v>0.19</v>
          </cell>
          <cell r="BB380" t="str">
            <v>전 7-15</v>
          </cell>
          <cell r="BC380">
            <v>1</v>
          </cell>
        </row>
        <row r="381">
          <cell r="A381">
            <v>186</v>
          </cell>
          <cell r="B381" t="str">
            <v>등기구 I</v>
          </cell>
          <cell r="C381" t="str">
            <v>(IL 100W 벽부 방습형)</v>
          </cell>
          <cell r="D381">
            <v>1</v>
          </cell>
          <cell r="E381" t="str">
            <v>EA</v>
          </cell>
          <cell r="F381">
            <v>50</v>
          </cell>
          <cell r="G381">
            <v>16796</v>
          </cell>
          <cell r="I381">
            <v>7569</v>
          </cell>
          <cell r="J381">
            <v>9000</v>
          </cell>
          <cell r="K381">
            <v>9000</v>
          </cell>
          <cell r="M381">
            <v>227</v>
          </cell>
          <cell r="AM381">
            <v>1</v>
          </cell>
          <cell r="AN381">
            <v>1</v>
          </cell>
          <cell r="AO381">
            <v>1</v>
          </cell>
          <cell r="AP381" t="str">
            <v>내선전공</v>
          </cell>
          <cell r="AQ381">
            <v>0.158</v>
          </cell>
          <cell r="BB381" t="str">
            <v>전 7-15</v>
          </cell>
          <cell r="BC381">
            <v>1</v>
          </cell>
        </row>
        <row r="382">
          <cell r="A382">
            <v>187</v>
          </cell>
          <cell r="B382" t="str">
            <v>등기구 J</v>
          </cell>
          <cell r="C382" t="str">
            <v>(IL 100W 벽부 방습형)</v>
          </cell>
          <cell r="D382">
            <v>1</v>
          </cell>
          <cell r="E382" t="str">
            <v>EA</v>
          </cell>
          <cell r="F382">
            <v>50</v>
          </cell>
          <cell r="G382">
            <v>26796</v>
          </cell>
          <cell r="I382">
            <v>7569</v>
          </cell>
          <cell r="J382">
            <v>19000</v>
          </cell>
          <cell r="K382">
            <v>19000</v>
          </cell>
          <cell r="M382">
            <v>227</v>
          </cell>
          <cell r="AM382">
            <v>1</v>
          </cell>
          <cell r="AN382">
            <v>1</v>
          </cell>
          <cell r="AO382">
            <v>1</v>
          </cell>
          <cell r="AP382" t="str">
            <v>내선전공</v>
          </cell>
          <cell r="AQ382">
            <v>0.158</v>
          </cell>
          <cell r="BB382" t="str">
            <v>전 7-15</v>
          </cell>
          <cell r="BC382">
            <v>1</v>
          </cell>
        </row>
        <row r="383">
          <cell r="A383">
            <v>188</v>
          </cell>
          <cell r="B383" t="str">
            <v>등기구 K</v>
          </cell>
          <cell r="C383" t="str">
            <v>(FL 4/20W 매입하면 개방)</v>
          </cell>
          <cell r="D383">
            <v>1</v>
          </cell>
          <cell r="E383" t="str">
            <v>EA</v>
          </cell>
          <cell r="F383">
            <v>50</v>
          </cell>
          <cell r="G383">
            <v>112549</v>
          </cell>
          <cell r="I383">
            <v>25776</v>
          </cell>
          <cell r="J383">
            <v>86000</v>
          </cell>
          <cell r="K383">
            <v>86000</v>
          </cell>
          <cell r="M383">
            <v>773</v>
          </cell>
          <cell r="AM383">
            <v>1</v>
          </cell>
          <cell r="AN383">
            <v>1</v>
          </cell>
          <cell r="AO383">
            <v>1</v>
          </cell>
          <cell r="AP383" t="str">
            <v>내선전공</v>
          </cell>
          <cell r="AQ383">
            <v>0.53800000000000003</v>
          </cell>
          <cell r="BB383" t="str">
            <v>전 7-16</v>
          </cell>
          <cell r="BC383">
            <v>1</v>
          </cell>
        </row>
        <row r="384">
          <cell r="A384">
            <v>189</v>
          </cell>
          <cell r="B384" t="str">
            <v>등기구 L</v>
          </cell>
          <cell r="C384" t="str">
            <v>(MH 175W 난반사 파이프펜던트)</v>
          </cell>
          <cell r="D384">
            <v>1</v>
          </cell>
          <cell r="E384" t="str">
            <v>EA</v>
          </cell>
          <cell r="F384">
            <v>50</v>
          </cell>
          <cell r="G384">
            <v>104738</v>
          </cell>
          <cell r="I384">
            <v>19164</v>
          </cell>
          <cell r="J384">
            <v>85000</v>
          </cell>
          <cell r="K384">
            <v>85000</v>
          </cell>
          <cell r="M384">
            <v>574</v>
          </cell>
          <cell r="AM384">
            <v>1</v>
          </cell>
          <cell r="AN384">
            <v>1</v>
          </cell>
          <cell r="AO384">
            <v>1</v>
          </cell>
          <cell r="AP384" t="str">
            <v>내선전공</v>
          </cell>
          <cell r="AQ384">
            <v>0.4</v>
          </cell>
          <cell r="BB384" t="str">
            <v>전 7-17</v>
          </cell>
          <cell r="BC384">
            <v>1</v>
          </cell>
        </row>
        <row r="385">
          <cell r="A385">
            <v>190</v>
          </cell>
          <cell r="B385" t="str">
            <v>등기구 M</v>
          </cell>
          <cell r="C385" t="str">
            <v>(MH 175W 난반사 브라켓)</v>
          </cell>
          <cell r="D385">
            <v>1</v>
          </cell>
          <cell r="E385" t="str">
            <v>EA</v>
          </cell>
          <cell r="F385">
            <v>50</v>
          </cell>
          <cell r="G385">
            <v>106712</v>
          </cell>
          <cell r="I385">
            <v>21080</v>
          </cell>
          <cell r="J385">
            <v>85000</v>
          </cell>
          <cell r="K385">
            <v>85000</v>
          </cell>
          <cell r="M385">
            <v>632</v>
          </cell>
          <cell r="AM385">
            <v>1</v>
          </cell>
          <cell r="AN385">
            <v>1</v>
          </cell>
          <cell r="AO385">
            <v>1</v>
          </cell>
          <cell r="AP385" t="str">
            <v>내선전공</v>
          </cell>
          <cell r="AQ385">
            <v>0.44</v>
          </cell>
          <cell r="BB385" t="str">
            <v>전 7-17</v>
          </cell>
          <cell r="BC385">
            <v>1</v>
          </cell>
        </row>
        <row r="386">
          <cell r="A386">
            <v>191</v>
          </cell>
          <cell r="B386" t="str">
            <v>등기구 N</v>
          </cell>
          <cell r="C386" t="str">
            <v>(NH 250W 난반사 투광기)</v>
          </cell>
          <cell r="D386">
            <v>1</v>
          </cell>
          <cell r="E386" t="str">
            <v>EA</v>
          </cell>
          <cell r="F386">
            <v>50</v>
          </cell>
          <cell r="G386">
            <v>164021</v>
          </cell>
          <cell r="I386">
            <v>71866</v>
          </cell>
          <cell r="J386">
            <v>90000</v>
          </cell>
          <cell r="K386">
            <v>90000</v>
          </cell>
          <cell r="M386">
            <v>2155</v>
          </cell>
          <cell r="AM386">
            <v>1</v>
          </cell>
          <cell r="AN386">
            <v>1</v>
          </cell>
          <cell r="AO386">
            <v>1</v>
          </cell>
          <cell r="AP386" t="str">
            <v>내선전공</v>
          </cell>
          <cell r="AQ386">
            <v>1.5</v>
          </cell>
          <cell r="BB386" t="str">
            <v>전 7-17</v>
          </cell>
          <cell r="BC386">
            <v>1</v>
          </cell>
        </row>
        <row r="387">
          <cell r="A387">
            <v>192</v>
          </cell>
          <cell r="B387" t="str">
            <v>등기구 O</v>
          </cell>
          <cell r="C387" t="str">
            <v>(MH 175W 주두형)</v>
          </cell>
          <cell r="D387">
            <v>1</v>
          </cell>
          <cell r="E387" t="str">
            <v>EA</v>
          </cell>
          <cell r="F387">
            <v>50</v>
          </cell>
          <cell r="G387">
            <v>453631</v>
          </cell>
          <cell r="I387">
            <v>100613</v>
          </cell>
          <cell r="J387">
            <v>350000</v>
          </cell>
          <cell r="K387">
            <v>350000</v>
          </cell>
          <cell r="M387">
            <v>3018</v>
          </cell>
          <cell r="AM387">
            <v>1</v>
          </cell>
          <cell r="AN387">
            <v>1</v>
          </cell>
          <cell r="AO387">
            <v>1</v>
          </cell>
          <cell r="AP387" t="str">
            <v>내선전공</v>
          </cell>
          <cell r="AQ387">
            <v>2.1</v>
          </cell>
          <cell r="BB387" t="str">
            <v>전 7-17-1</v>
          </cell>
          <cell r="BC387">
            <v>1</v>
          </cell>
        </row>
        <row r="388">
          <cell r="A388">
            <v>193</v>
          </cell>
          <cell r="B388" t="str">
            <v>등기구 P</v>
          </cell>
          <cell r="C388" t="str">
            <v>(NH 250W 8각 테퍼폴)</v>
          </cell>
          <cell r="D388">
            <v>1</v>
          </cell>
          <cell r="E388" t="str">
            <v>EA</v>
          </cell>
          <cell r="F388">
            <v>50</v>
          </cell>
          <cell r="G388">
            <v>822225</v>
          </cell>
          <cell r="I388">
            <v>167209</v>
          </cell>
          <cell r="J388">
            <v>650000</v>
          </cell>
          <cell r="K388">
            <v>650000</v>
          </cell>
          <cell r="M388">
            <v>5016</v>
          </cell>
          <cell r="AM388">
            <v>1</v>
          </cell>
          <cell r="AN388">
            <v>1</v>
          </cell>
          <cell r="AO388">
            <v>1</v>
          </cell>
          <cell r="AP388" t="str">
            <v>내선전공</v>
          </cell>
          <cell r="AQ388">
            <v>3.49</v>
          </cell>
          <cell r="BB388" t="str">
            <v>전 7-17-1</v>
          </cell>
          <cell r="BC388">
            <v>1</v>
          </cell>
        </row>
        <row r="389">
          <cell r="A389">
            <v>194</v>
          </cell>
          <cell r="B389" t="str">
            <v>등기구 Q</v>
          </cell>
          <cell r="C389" t="str">
            <v>(IL 30W 직부등)</v>
          </cell>
          <cell r="D389">
            <v>1</v>
          </cell>
          <cell r="E389" t="str">
            <v>EA</v>
          </cell>
          <cell r="F389">
            <v>50</v>
          </cell>
          <cell r="G389">
            <v>18881</v>
          </cell>
          <cell r="I389">
            <v>8623</v>
          </cell>
          <cell r="J389">
            <v>10000</v>
          </cell>
          <cell r="K389">
            <v>10000</v>
          </cell>
          <cell r="M389">
            <v>258</v>
          </cell>
          <cell r="AM389">
            <v>1</v>
          </cell>
          <cell r="AN389">
            <v>1</v>
          </cell>
          <cell r="AO389">
            <v>1</v>
          </cell>
          <cell r="AP389" t="str">
            <v>내선전공</v>
          </cell>
          <cell r="AQ389">
            <v>0.18</v>
          </cell>
          <cell r="BB389" t="str">
            <v>전 7-15</v>
          </cell>
          <cell r="BC389">
            <v>1</v>
          </cell>
        </row>
        <row r="390">
          <cell r="A390">
            <v>195</v>
          </cell>
          <cell r="B390" t="str">
            <v>등기구 R</v>
          </cell>
          <cell r="C390" t="str">
            <v>(BEAM 300W 수중등)</v>
          </cell>
          <cell r="D390">
            <v>1</v>
          </cell>
          <cell r="E390" t="str">
            <v>EA</v>
          </cell>
          <cell r="F390">
            <v>50</v>
          </cell>
          <cell r="G390">
            <v>480101</v>
          </cell>
          <cell r="I390">
            <v>29225</v>
          </cell>
          <cell r="J390">
            <v>450000</v>
          </cell>
          <cell r="K390">
            <v>450000</v>
          </cell>
          <cell r="M390">
            <v>876</v>
          </cell>
          <cell r="AM390">
            <v>1</v>
          </cell>
          <cell r="AN390">
            <v>1</v>
          </cell>
          <cell r="AO390">
            <v>1</v>
          </cell>
          <cell r="AP390" t="str">
            <v>내선전공</v>
          </cell>
          <cell r="AQ390">
            <v>0.61</v>
          </cell>
          <cell r="BB390" t="str">
            <v>전 7-17</v>
          </cell>
          <cell r="BC390">
            <v>1</v>
          </cell>
        </row>
        <row r="391">
          <cell r="A391">
            <v>196</v>
          </cell>
          <cell r="B391" t="str">
            <v>등기구 S</v>
          </cell>
          <cell r="C391" t="str">
            <v>(FL 4/20W 매입 아크릴카바)</v>
          </cell>
          <cell r="D391">
            <v>1</v>
          </cell>
          <cell r="E391" t="str">
            <v>EA</v>
          </cell>
          <cell r="F391">
            <v>50</v>
          </cell>
          <cell r="G391">
            <v>114128</v>
          </cell>
          <cell r="I391">
            <v>27309</v>
          </cell>
          <cell r="J391">
            <v>86000</v>
          </cell>
          <cell r="K391">
            <v>86000</v>
          </cell>
          <cell r="M391">
            <v>819</v>
          </cell>
          <cell r="AM391">
            <v>1</v>
          </cell>
          <cell r="AN391">
            <v>1</v>
          </cell>
          <cell r="AO391">
            <v>1</v>
          </cell>
          <cell r="AP391" t="str">
            <v>내선전공</v>
          </cell>
          <cell r="AQ391">
            <v>0.56999999999999995</v>
          </cell>
          <cell r="BB391" t="str">
            <v>전 7-16</v>
          </cell>
          <cell r="BC391">
            <v>1</v>
          </cell>
        </row>
        <row r="392">
          <cell r="A392">
            <v>197</v>
          </cell>
          <cell r="B392" t="str">
            <v>등기구 T</v>
          </cell>
          <cell r="C392" t="str">
            <v>(FL 2/32W 벽부 형광등)</v>
          </cell>
          <cell r="D392">
            <v>1</v>
          </cell>
          <cell r="E392" t="str">
            <v>EA</v>
          </cell>
          <cell r="F392">
            <v>50</v>
          </cell>
          <cell r="G392">
            <v>70081</v>
          </cell>
          <cell r="I392">
            <v>23380</v>
          </cell>
          <cell r="J392">
            <v>46000</v>
          </cell>
          <cell r="K392">
            <v>46000</v>
          </cell>
          <cell r="M392">
            <v>701</v>
          </cell>
          <cell r="AM392">
            <v>1</v>
          </cell>
          <cell r="AN392">
            <v>1</v>
          </cell>
          <cell r="AO392">
            <v>1</v>
          </cell>
          <cell r="AP392" t="str">
            <v>내선전공</v>
          </cell>
          <cell r="AQ392">
            <v>0.48799999999999999</v>
          </cell>
          <cell r="BB392" t="str">
            <v>전 7-16</v>
          </cell>
          <cell r="BC392">
            <v>1</v>
          </cell>
        </row>
        <row r="393">
          <cell r="A393">
            <v>198</v>
          </cell>
          <cell r="B393" t="str">
            <v>등기구 U</v>
          </cell>
          <cell r="C393" t="str">
            <v>(IL 100W SPOT LIGHT)</v>
          </cell>
          <cell r="D393">
            <v>1</v>
          </cell>
          <cell r="E393" t="str">
            <v>EA</v>
          </cell>
          <cell r="F393">
            <v>50</v>
          </cell>
          <cell r="G393">
            <v>129376</v>
          </cell>
          <cell r="I393">
            <v>9103</v>
          </cell>
          <cell r="J393">
            <v>120000</v>
          </cell>
          <cell r="K393">
            <v>120000</v>
          </cell>
          <cell r="M393">
            <v>273</v>
          </cell>
          <cell r="AM393">
            <v>1</v>
          </cell>
          <cell r="AN393">
            <v>1</v>
          </cell>
          <cell r="AO393">
            <v>1</v>
          </cell>
          <cell r="AP393" t="str">
            <v>내선전공</v>
          </cell>
          <cell r="AQ393">
            <v>0.19</v>
          </cell>
          <cell r="BB393" t="str">
            <v>전 7-15</v>
          </cell>
          <cell r="BC393">
            <v>1</v>
          </cell>
        </row>
        <row r="394">
          <cell r="A394">
            <v>199</v>
          </cell>
          <cell r="B394" t="str">
            <v>등기구 V</v>
          </cell>
          <cell r="C394" t="str">
            <v>(MH 175W 주철등)</v>
          </cell>
          <cell r="D394">
            <v>1</v>
          </cell>
          <cell r="E394" t="str">
            <v>EA</v>
          </cell>
          <cell r="F394">
            <v>50</v>
          </cell>
          <cell r="G394">
            <v>753631</v>
          </cell>
          <cell r="I394">
            <v>100613</v>
          </cell>
          <cell r="J394">
            <v>650000</v>
          </cell>
          <cell r="K394">
            <v>650000</v>
          </cell>
          <cell r="M394">
            <v>3018</v>
          </cell>
          <cell r="AM394">
            <v>1</v>
          </cell>
          <cell r="AN394">
            <v>1</v>
          </cell>
          <cell r="AO394">
            <v>1</v>
          </cell>
          <cell r="AP394" t="str">
            <v>내선전공</v>
          </cell>
          <cell r="AQ394">
            <v>2.1</v>
          </cell>
          <cell r="BB394" t="str">
            <v>전 7-17-1</v>
          </cell>
          <cell r="BC394">
            <v>1</v>
          </cell>
        </row>
        <row r="395">
          <cell r="A395">
            <v>200</v>
          </cell>
          <cell r="B395" t="str">
            <v>등기구 W</v>
          </cell>
          <cell r="C395" t="str">
            <v>(FL 2/32W 천장 직부형)</v>
          </cell>
          <cell r="D395">
            <v>1</v>
          </cell>
          <cell r="E395" t="str">
            <v>EA</v>
          </cell>
          <cell r="F395">
            <v>50</v>
          </cell>
          <cell r="G395">
            <v>48050</v>
          </cell>
          <cell r="I395">
            <v>14612</v>
          </cell>
          <cell r="J395">
            <v>33000</v>
          </cell>
          <cell r="K395">
            <v>33000</v>
          </cell>
          <cell r="M395">
            <v>438</v>
          </cell>
          <cell r="AM395">
            <v>1</v>
          </cell>
          <cell r="AN395">
            <v>1</v>
          </cell>
          <cell r="AO395">
            <v>1</v>
          </cell>
          <cell r="AP395" t="str">
            <v>내선전공</v>
          </cell>
          <cell r="AQ395">
            <v>0.30499999999999999</v>
          </cell>
          <cell r="BB395" t="str">
            <v>전 7-16</v>
          </cell>
          <cell r="BC395">
            <v>1</v>
          </cell>
        </row>
        <row r="396">
          <cell r="B396" t="str">
            <v>메탈램프</v>
          </cell>
          <cell r="C396" t="str">
            <v>MH 175W</v>
          </cell>
          <cell r="D396">
            <v>1</v>
          </cell>
          <cell r="E396" t="str">
            <v>EA</v>
          </cell>
          <cell r="F396">
            <v>50</v>
          </cell>
          <cell r="G396">
            <v>21712</v>
          </cell>
          <cell r="I396">
            <v>21080</v>
          </cell>
          <cell r="K396">
            <v>0</v>
          </cell>
          <cell r="M396">
            <v>632</v>
          </cell>
          <cell r="AM396">
            <v>1</v>
          </cell>
          <cell r="AN396">
            <v>1.1000000000000001</v>
          </cell>
          <cell r="AO396">
            <v>1.1000000000000001</v>
          </cell>
          <cell r="AP396" t="str">
            <v>내선전공</v>
          </cell>
          <cell r="AQ396">
            <v>0.4</v>
          </cell>
          <cell r="BB396" t="str">
            <v>전 7-17</v>
          </cell>
          <cell r="BC396">
            <v>1</v>
          </cell>
        </row>
        <row r="397">
          <cell r="A397">
            <v>201</v>
          </cell>
          <cell r="B397" t="str">
            <v>통로 유도등</v>
          </cell>
          <cell r="D397">
            <v>1</v>
          </cell>
          <cell r="E397" t="str">
            <v>SET</v>
          </cell>
          <cell r="F397">
            <v>50</v>
          </cell>
          <cell r="G397">
            <v>44869</v>
          </cell>
          <cell r="I397">
            <v>9582</v>
          </cell>
          <cell r="J397">
            <v>35000</v>
          </cell>
          <cell r="K397">
            <v>35000</v>
          </cell>
          <cell r="M397">
            <v>287</v>
          </cell>
          <cell r="AM397">
            <v>1</v>
          </cell>
          <cell r="AN397">
            <v>1</v>
          </cell>
          <cell r="AO397">
            <v>1</v>
          </cell>
          <cell r="AP397" t="str">
            <v>내선전공</v>
          </cell>
          <cell r="AQ397">
            <v>0.2</v>
          </cell>
          <cell r="BB397" t="str">
            <v>전 7-19</v>
          </cell>
          <cell r="BC397">
            <v>1</v>
          </cell>
        </row>
        <row r="398">
          <cell r="A398">
            <v>202</v>
          </cell>
          <cell r="B398" t="str">
            <v>피난구 유도등</v>
          </cell>
          <cell r="C398" t="str">
            <v>소형(10W)</v>
          </cell>
          <cell r="D398">
            <v>1</v>
          </cell>
          <cell r="E398" t="str">
            <v>SET</v>
          </cell>
          <cell r="F398">
            <v>50</v>
          </cell>
          <cell r="G398">
            <v>44869</v>
          </cell>
          <cell r="I398">
            <v>9582</v>
          </cell>
          <cell r="J398">
            <v>35000</v>
          </cell>
          <cell r="K398">
            <v>35000</v>
          </cell>
          <cell r="M398">
            <v>287</v>
          </cell>
          <cell r="AM398">
            <v>1</v>
          </cell>
          <cell r="AN398">
            <v>1</v>
          </cell>
          <cell r="AO398">
            <v>1</v>
          </cell>
          <cell r="AP398" t="str">
            <v>내선전공</v>
          </cell>
          <cell r="AQ398">
            <v>0.2</v>
          </cell>
          <cell r="BB398" t="str">
            <v>전 7-19</v>
          </cell>
          <cell r="BC398">
            <v>1</v>
          </cell>
        </row>
        <row r="399">
          <cell r="B399" t="str">
            <v>피난구 유도등</v>
          </cell>
          <cell r="C399" t="str">
            <v>중형(20W)</v>
          </cell>
          <cell r="D399">
            <v>1</v>
          </cell>
          <cell r="E399" t="str">
            <v>SET</v>
          </cell>
          <cell r="F399">
            <v>50</v>
          </cell>
          <cell r="G399">
            <v>9869</v>
          </cell>
          <cell r="I399">
            <v>9582</v>
          </cell>
          <cell r="K399">
            <v>0</v>
          </cell>
          <cell r="M399">
            <v>287</v>
          </cell>
          <cell r="AM399">
            <v>1</v>
          </cell>
          <cell r="AN399">
            <v>1</v>
          </cell>
          <cell r="AO399">
            <v>1</v>
          </cell>
          <cell r="AP399" t="str">
            <v>내선전공</v>
          </cell>
          <cell r="AQ399">
            <v>0.2</v>
          </cell>
          <cell r="BB399" t="str">
            <v>전 7-19</v>
          </cell>
          <cell r="BC399">
            <v>1</v>
          </cell>
        </row>
        <row r="400">
          <cell r="B400" t="str">
            <v>피난구 유도등</v>
          </cell>
          <cell r="C400" t="str">
            <v>중형(32W)</v>
          </cell>
          <cell r="D400">
            <v>1</v>
          </cell>
          <cell r="E400" t="str">
            <v>SET</v>
          </cell>
          <cell r="F400">
            <v>50</v>
          </cell>
          <cell r="G400">
            <v>9869</v>
          </cell>
          <cell r="I400">
            <v>9582</v>
          </cell>
          <cell r="K400">
            <v>0</v>
          </cell>
          <cell r="M400">
            <v>287</v>
          </cell>
          <cell r="AM400">
            <v>1</v>
          </cell>
          <cell r="AN400">
            <v>1</v>
          </cell>
          <cell r="AO400">
            <v>1</v>
          </cell>
          <cell r="AP400" t="str">
            <v>내선전공</v>
          </cell>
          <cell r="AQ400">
            <v>0.2</v>
          </cell>
          <cell r="BB400" t="str">
            <v>전 7-19</v>
          </cell>
          <cell r="BC400">
            <v>1</v>
          </cell>
        </row>
        <row r="401">
          <cell r="A401">
            <v>203</v>
          </cell>
          <cell r="B401" t="str">
            <v>감지기</v>
          </cell>
          <cell r="C401" t="str">
            <v>차동식</v>
          </cell>
          <cell r="D401">
            <v>1</v>
          </cell>
          <cell r="E401" t="str">
            <v>EA</v>
          </cell>
          <cell r="F401">
            <v>50</v>
          </cell>
          <cell r="G401">
            <v>11414</v>
          </cell>
          <cell r="I401">
            <v>6228</v>
          </cell>
          <cell r="J401">
            <v>5000</v>
          </cell>
          <cell r="K401">
            <v>5000</v>
          </cell>
          <cell r="M401">
            <v>186</v>
          </cell>
          <cell r="AM401">
            <v>1</v>
          </cell>
          <cell r="AN401">
            <v>1</v>
          </cell>
          <cell r="AO401">
            <v>1</v>
          </cell>
          <cell r="AP401" t="str">
            <v>내선전공</v>
          </cell>
          <cell r="AQ401">
            <v>0.13</v>
          </cell>
          <cell r="BB401" t="str">
            <v>전 7-19</v>
          </cell>
          <cell r="BC401">
            <v>1</v>
          </cell>
        </row>
        <row r="402">
          <cell r="A402">
            <v>204</v>
          </cell>
          <cell r="B402" t="str">
            <v>감지기</v>
          </cell>
          <cell r="C402" t="str">
            <v>정온식</v>
          </cell>
          <cell r="D402">
            <v>1</v>
          </cell>
          <cell r="E402" t="str">
            <v>EA</v>
          </cell>
          <cell r="F402">
            <v>50</v>
          </cell>
          <cell r="G402">
            <v>11414</v>
          </cell>
          <cell r="I402">
            <v>6228</v>
          </cell>
          <cell r="J402">
            <v>5000</v>
          </cell>
          <cell r="K402">
            <v>5000</v>
          </cell>
          <cell r="M402">
            <v>186</v>
          </cell>
          <cell r="AM402">
            <v>1</v>
          </cell>
          <cell r="AN402">
            <v>1</v>
          </cell>
          <cell r="AO402">
            <v>1</v>
          </cell>
          <cell r="AP402" t="str">
            <v>내선전공</v>
          </cell>
          <cell r="AQ402">
            <v>0.13</v>
          </cell>
          <cell r="BB402" t="str">
            <v>전 7-19</v>
          </cell>
          <cell r="BC402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ta"/>
      <sheetName val="조도기준"/>
      <sheetName val="Macro1"/>
      <sheetName val="Macro2"/>
      <sheetName val="Macro3"/>
      <sheetName val="Macro4"/>
      <sheetName val="배수장공사비"/>
      <sheetName val="견적990322"/>
      <sheetName val="Sheet10"/>
      <sheetName val="견적서"/>
      <sheetName val="계약용량(서포)"/>
      <sheetName val="기계시공"/>
      <sheetName val="총괄표"/>
      <sheetName val="을지"/>
      <sheetName val="금액내역서"/>
      <sheetName val="제직재"/>
      <sheetName val="설직재-1"/>
      <sheetName val="제-노임"/>
      <sheetName val="VXXXXX"/>
      <sheetName val="Front"/>
      <sheetName val="wall"/>
    </sheetNames>
    <sheetDataSet>
      <sheetData sheetId="0" refreshError="1"/>
      <sheetData sheetId="1" refreshError="1">
        <row r="4">
          <cell r="P4">
            <v>0</v>
          </cell>
          <cell r="Q4" t="str">
            <v>J</v>
          </cell>
          <cell r="S4" t="str">
            <v>FCL 20W</v>
          </cell>
          <cell r="T4">
            <v>1040</v>
          </cell>
          <cell r="AA4">
            <v>0</v>
          </cell>
          <cell r="AB4">
            <v>3</v>
          </cell>
          <cell r="AC4">
            <v>4</v>
          </cell>
          <cell r="AD4">
            <v>6</v>
          </cell>
          <cell r="AE4" t="str">
            <v>A</v>
          </cell>
        </row>
        <row r="5">
          <cell r="P5">
            <v>0.7</v>
          </cell>
          <cell r="Q5" t="str">
            <v>I</v>
          </cell>
          <cell r="S5" t="str">
            <v>FCL 30W</v>
          </cell>
          <cell r="T5">
            <v>1580</v>
          </cell>
          <cell r="AA5">
            <v>3.1</v>
          </cell>
          <cell r="AB5">
            <v>6</v>
          </cell>
          <cell r="AC5">
            <v>10</v>
          </cell>
          <cell r="AD5">
            <v>15</v>
          </cell>
          <cell r="AE5" t="str">
            <v>B</v>
          </cell>
        </row>
        <row r="6">
          <cell r="P6">
            <v>0.9</v>
          </cell>
          <cell r="Q6" t="str">
            <v>H</v>
          </cell>
          <cell r="S6" t="str">
            <v>FCL 32W</v>
          </cell>
          <cell r="T6">
            <v>1940</v>
          </cell>
          <cell r="AA6">
            <v>6.1</v>
          </cell>
          <cell r="AB6">
            <v>15</v>
          </cell>
          <cell r="AC6">
            <v>20</v>
          </cell>
          <cell r="AD6">
            <v>30</v>
          </cell>
          <cell r="AE6" t="str">
            <v>C</v>
          </cell>
        </row>
        <row r="7">
          <cell r="P7">
            <v>1.1200000000000001</v>
          </cell>
          <cell r="Q7" t="str">
            <v>G</v>
          </cell>
          <cell r="S7" t="str">
            <v>FCL 40W</v>
          </cell>
          <cell r="T7">
            <v>2660</v>
          </cell>
          <cell r="AA7">
            <v>15.1</v>
          </cell>
          <cell r="AB7">
            <v>30</v>
          </cell>
          <cell r="AC7">
            <v>40</v>
          </cell>
          <cell r="AD7">
            <v>60</v>
          </cell>
          <cell r="AE7" t="str">
            <v>D</v>
          </cell>
        </row>
        <row r="8">
          <cell r="P8">
            <v>1.38</v>
          </cell>
          <cell r="Q8" t="str">
            <v>F</v>
          </cell>
          <cell r="S8" t="str">
            <v>FL 1/20W</v>
          </cell>
          <cell r="T8">
            <v>1160</v>
          </cell>
          <cell r="AA8">
            <v>30.1</v>
          </cell>
          <cell r="AB8">
            <v>60</v>
          </cell>
          <cell r="AC8">
            <v>100</v>
          </cell>
          <cell r="AD8">
            <v>150</v>
          </cell>
          <cell r="AE8" t="str">
            <v>E</v>
          </cell>
        </row>
        <row r="9">
          <cell r="P9">
            <v>1.75</v>
          </cell>
          <cell r="Q9" t="str">
            <v>E</v>
          </cell>
          <cell r="S9" t="str">
            <v>FL 1/40W</v>
          </cell>
          <cell r="T9">
            <v>2880</v>
          </cell>
          <cell r="AA9">
            <v>60.1</v>
          </cell>
          <cell r="AB9">
            <v>150</v>
          </cell>
          <cell r="AC9">
            <v>200</v>
          </cell>
          <cell r="AD9">
            <v>300</v>
          </cell>
          <cell r="AE9" t="str">
            <v>F</v>
          </cell>
        </row>
        <row r="10">
          <cell r="P10">
            <v>2.25</v>
          </cell>
          <cell r="Q10" t="str">
            <v>D</v>
          </cell>
          <cell r="S10" t="str">
            <v>FL 2/20W</v>
          </cell>
          <cell r="T10">
            <v>2320</v>
          </cell>
          <cell r="AA10">
            <v>150.1</v>
          </cell>
          <cell r="AB10">
            <v>300</v>
          </cell>
          <cell r="AC10">
            <v>400</v>
          </cell>
          <cell r="AD10">
            <v>600</v>
          </cell>
          <cell r="AE10" t="str">
            <v>G</v>
          </cell>
        </row>
        <row r="11">
          <cell r="P11">
            <v>2.75</v>
          </cell>
          <cell r="Q11" t="str">
            <v>C</v>
          </cell>
          <cell r="S11" t="str">
            <v>FL 2/32W</v>
          </cell>
          <cell r="T11">
            <v>6100</v>
          </cell>
          <cell r="AA11">
            <v>300.10000000000002</v>
          </cell>
          <cell r="AB11">
            <v>600</v>
          </cell>
          <cell r="AC11">
            <v>1000</v>
          </cell>
          <cell r="AD11">
            <v>1500</v>
          </cell>
          <cell r="AE11" t="str">
            <v>H</v>
          </cell>
        </row>
        <row r="12">
          <cell r="P12">
            <v>3.5</v>
          </cell>
          <cell r="Q12" t="str">
            <v>B</v>
          </cell>
          <cell r="S12" t="str">
            <v>FL 2/40W</v>
          </cell>
          <cell r="T12">
            <v>5760</v>
          </cell>
          <cell r="AA12">
            <v>600.1</v>
          </cell>
          <cell r="AB12">
            <v>1500</v>
          </cell>
          <cell r="AC12">
            <v>2000</v>
          </cell>
          <cell r="AD12">
            <v>3000</v>
          </cell>
          <cell r="AE12" t="str">
            <v>I</v>
          </cell>
        </row>
        <row r="13">
          <cell r="P13">
            <v>4.5</v>
          </cell>
          <cell r="Q13" t="str">
            <v>A</v>
          </cell>
          <cell r="S13" t="str">
            <v>FUL 13W</v>
          </cell>
          <cell r="T13">
            <v>800</v>
          </cell>
          <cell r="AA13">
            <v>1500.1</v>
          </cell>
          <cell r="AB13">
            <v>3000</v>
          </cell>
          <cell r="AC13">
            <v>4000</v>
          </cell>
          <cell r="AD13">
            <v>6000</v>
          </cell>
          <cell r="AE13" t="str">
            <v>J</v>
          </cell>
        </row>
        <row r="14">
          <cell r="S14" t="str">
            <v>FUL 18W</v>
          </cell>
          <cell r="T14">
            <v>1070</v>
          </cell>
          <cell r="AA14">
            <v>3000.1</v>
          </cell>
          <cell r="AB14">
            <v>6000</v>
          </cell>
          <cell r="AC14">
            <v>10000</v>
          </cell>
          <cell r="AD14">
            <v>15000</v>
          </cell>
          <cell r="AE14" t="str">
            <v>K</v>
          </cell>
        </row>
        <row r="15">
          <cell r="S15" t="str">
            <v>FUL 27W</v>
          </cell>
          <cell r="T15">
            <v>1550</v>
          </cell>
        </row>
        <row r="16">
          <cell r="S16" t="str">
            <v>IL 100W</v>
          </cell>
          <cell r="T16">
            <v>1440</v>
          </cell>
        </row>
        <row r="17">
          <cell r="S17" t="str">
            <v>IL 10W</v>
          </cell>
          <cell r="T17">
            <v>71</v>
          </cell>
        </row>
        <row r="18">
          <cell r="S18" t="str">
            <v>IL 150W</v>
          </cell>
          <cell r="T18">
            <v>2380</v>
          </cell>
        </row>
        <row r="19">
          <cell r="S19" t="str">
            <v>IL 200W</v>
          </cell>
          <cell r="T19">
            <v>3300</v>
          </cell>
        </row>
        <row r="20">
          <cell r="S20" t="str">
            <v>IL 20W</v>
          </cell>
          <cell r="T20">
            <v>164</v>
          </cell>
        </row>
        <row r="21">
          <cell r="S21" t="str">
            <v>IL 30W</v>
          </cell>
          <cell r="T21">
            <v>305</v>
          </cell>
        </row>
        <row r="22">
          <cell r="S22" t="str">
            <v>IL 40W</v>
          </cell>
          <cell r="T22">
            <v>450</v>
          </cell>
        </row>
        <row r="23">
          <cell r="S23" t="str">
            <v>IL 60W</v>
          </cell>
          <cell r="T23">
            <v>780</v>
          </cell>
        </row>
        <row r="24">
          <cell r="S24" t="str">
            <v>MH 100W</v>
          </cell>
          <cell r="T24">
            <v>6500</v>
          </cell>
        </row>
        <row r="25">
          <cell r="S25" t="str">
            <v>MH 175W</v>
          </cell>
          <cell r="T25">
            <v>14500</v>
          </cell>
        </row>
        <row r="26">
          <cell r="S26" t="str">
            <v>MH 250W</v>
          </cell>
          <cell r="T26">
            <v>20000</v>
          </cell>
        </row>
        <row r="27">
          <cell r="S27" t="str">
            <v>MH 400W</v>
          </cell>
          <cell r="T27">
            <v>34000</v>
          </cell>
        </row>
        <row r="28">
          <cell r="S28" t="str">
            <v>NH 110W</v>
          </cell>
          <cell r="T28">
            <v>9000</v>
          </cell>
        </row>
        <row r="29">
          <cell r="S29" t="str">
            <v>NH 150W</v>
          </cell>
          <cell r="T29">
            <v>13000</v>
          </cell>
        </row>
        <row r="30">
          <cell r="S30" t="str">
            <v>NH 220W</v>
          </cell>
          <cell r="T30">
            <v>23500</v>
          </cell>
        </row>
        <row r="31">
          <cell r="S31" t="str">
            <v>NH 70W</v>
          </cell>
          <cell r="T31">
            <v>6200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  <sheetName val="내역서"/>
      <sheetName val="11.자재단가"/>
      <sheetName val="자재단가비교표"/>
    </sheetNames>
    <sheetDataSet>
      <sheetData sheetId="0"/>
      <sheetData sheetId="1"/>
      <sheetData sheetId="2">
        <row r="1">
          <cell r="A1" t="str">
            <v>DISTANCE(전압강하)</v>
          </cell>
          <cell r="L1" t="str">
            <v>FR8-1C(전선크기)</v>
          </cell>
          <cell r="M1" t="str">
            <v>FR8-2C(전선크기)</v>
          </cell>
          <cell r="N1" t="str">
            <v>FR8-3C(전선크기)</v>
          </cell>
          <cell r="O1" t="str">
            <v>FR8-4C(전선크기)</v>
          </cell>
          <cell r="P1" t="str">
            <v>E-IV(전선크기)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data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견적사양비교표"/>
      <sheetName val="제2~7호표"/>
      <sheetName val="견적대비 견적서"/>
      <sheetName val="9GNG운반"/>
      <sheetName val="DAILY"/>
      <sheetName val="IMPEADENCE MAP 취수장"/>
      <sheetName val="내역서 "/>
      <sheetName val="지장물C"/>
    </sheetNames>
    <sheetDataSet>
      <sheetData sheetId="0"/>
      <sheetData sheetId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손익분석"/>
      <sheetName val="을"/>
      <sheetName val="내역서"/>
      <sheetName val="Y-WORK"/>
      <sheetName val="DATA1"/>
      <sheetName val="노임"/>
      <sheetName val="ELEC2"/>
      <sheetName val="입찰안"/>
      <sheetName val="신우"/>
      <sheetName val="단가산출2"/>
      <sheetName val="일위목록"/>
      <sheetName val="노임단가"/>
      <sheetName val="계산근거"/>
      <sheetName val="수량산출"/>
      <sheetName val="FB25JN"/>
      <sheetName val="hvac(제어동)"/>
      <sheetName val="내역총괄표"/>
      <sheetName val="내역서1"/>
      <sheetName val="WORK"/>
      <sheetName val="밸브설치"/>
      <sheetName val="말뚝지지력산정"/>
      <sheetName val="DATA"/>
      <sheetName val="인건-측정"/>
      <sheetName val="견적대비 견적서"/>
      <sheetName val="일집"/>
      <sheetName val="일위"/>
      <sheetName val="NEYOK"/>
      <sheetName val="TONG HOP VL-NC TT"/>
      <sheetName val="CHITIET VL-NC-TT -1p"/>
      <sheetName val="TDTKP1"/>
      <sheetName val="KPVC-BD "/>
      <sheetName val="dongia (2)"/>
      <sheetName val="배수장공사비"/>
      <sheetName val="LOAD-46"/>
      <sheetName val="현장지지물물량"/>
      <sheetName val="터파기및재료"/>
      <sheetName val="dt0301"/>
      <sheetName val="dtt0301"/>
      <sheetName val="내역(전체)"/>
      <sheetName val="일위대가"/>
      <sheetName val="대치판정"/>
      <sheetName val="총괄표"/>
      <sheetName val="Data Base"/>
      <sheetName val="견적서"/>
      <sheetName val="철거산출근거"/>
      <sheetName val="참조"/>
      <sheetName val="제직재"/>
      <sheetName val="설직재-1"/>
      <sheetName val="제-노임"/>
      <sheetName val="단가표"/>
      <sheetName val="견적990322"/>
      <sheetName val="자료"/>
      <sheetName val="Y_WORK"/>
      <sheetName val="sw1"/>
      <sheetName val="Sheet4"/>
      <sheetName val="단락전류-A"/>
      <sheetName val="Total"/>
      <sheetName val="견적-내역"/>
      <sheetName val="Macro(전선)"/>
      <sheetName val="단가"/>
      <sheetName val="ABUT수량-A1"/>
      <sheetName val="지주목시비량산출서"/>
      <sheetName val="단가조사"/>
      <sheetName val="GM 3차 대우견적(NS)"/>
      <sheetName val="2,3차견적제출(NS)"/>
      <sheetName val="단면가정"/>
      <sheetName val="도체종-상수표"/>
      <sheetName val="CABdata"/>
      <sheetName val="단가산출"/>
      <sheetName val="wall"/>
      <sheetName val="기둥(원형)"/>
      <sheetName val="E01-02(EV-1-LBS)"/>
      <sheetName val="전기일위대가"/>
      <sheetName val="내역"/>
      <sheetName val="철근단면적"/>
      <sheetName val="A-4"/>
      <sheetName val="XXXXXX"/>
      <sheetName val="바.한일양산"/>
      <sheetName val="설직재_1"/>
      <sheetName val="조명율표"/>
      <sheetName val="4.경비 5.영업외수지"/>
      <sheetName val="요율"/>
      <sheetName val="BDATA"/>
      <sheetName val="간선계산"/>
      <sheetName val="배선DATA"/>
      <sheetName val="교대(A1)"/>
      <sheetName val="구의동공내역서"/>
      <sheetName val="예산내역서"/>
      <sheetName val="설계예산서"/>
      <sheetName val="b_balju_cho"/>
      <sheetName val="기초자료"/>
      <sheetName val="plan&amp;section of foundation"/>
      <sheetName val="design criteria"/>
      <sheetName val="수량집계"/>
      <sheetName val="설계내역(2001)"/>
      <sheetName val="전등"/>
      <sheetName val="EQ"/>
      <sheetName val="토공"/>
      <sheetName val="N賃率-職"/>
      <sheetName val="직재"/>
      <sheetName val="#REF"/>
      <sheetName val="I一般比"/>
      <sheetName val="배수공"/>
      <sheetName val="총계"/>
      <sheetName val="총괄내역서"/>
      <sheetName val="간선"/>
      <sheetName val="TONG_HOP_VL-NC_TT"/>
      <sheetName val="CHITIET_VL-NC-TT_-1p"/>
      <sheetName val="KPVC-BD_"/>
      <sheetName val="dongia_(2)"/>
      <sheetName val="견적대비_견적서"/>
      <sheetName val="Data_Base"/>
      <sheetName val="날개벽수량표"/>
      <sheetName val="설계명세서"/>
    </sheetNames>
    <sheetDataSet>
      <sheetData sheetId="0"/>
      <sheetData sheetId="1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ecod"/>
      <sheetName val="ecode_0"/>
      <sheetName val="전력"/>
      <sheetName val="전등"/>
      <sheetName val="전열"/>
      <sheetName val="접지"/>
      <sheetName val="기타"/>
      <sheetName val="단가"/>
      <sheetName val="옥외"/>
      <sheetName val="옥외산출집계표"/>
      <sheetName val="변전산출"/>
      <sheetName val="변전산출집계표"/>
      <sheetName val="전력산출"/>
      <sheetName val="전력산출집계표"/>
      <sheetName val="전등산출"/>
      <sheetName val="전등산출집계표"/>
      <sheetName val="전열산출"/>
      <sheetName val="전열산출집계표"/>
      <sheetName val="기타산출"/>
      <sheetName val="기타산출집계표"/>
      <sheetName val="TRAY산출"/>
      <sheetName val="TRAY산출집계표"/>
      <sheetName val="피뢰침산출"/>
      <sheetName val="피뢰침산출집계표"/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전기일위대가"/>
      <sheetName val="DATA"/>
      <sheetName val="일집"/>
      <sheetName val="일위"/>
      <sheetName val="자재단가비교표"/>
      <sheetName val="밸브설치"/>
      <sheetName val="LG하남점"/>
      <sheetName val="GEN"/>
      <sheetName val="Sheet1"/>
      <sheetName val="DATA (2)"/>
      <sheetName val="IMPEADENCE MAP 취수장"/>
      <sheetName val="FD"/>
      <sheetName val="L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A4" t="str">
            <v>a001</v>
          </cell>
          <cell r="B4" t="str">
            <v>강제 전선관</v>
          </cell>
          <cell r="C4" t="str">
            <v>ST 16C</v>
          </cell>
          <cell r="D4" t="str">
            <v>M</v>
          </cell>
          <cell r="E4">
            <v>932</v>
          </cell>
          <cell r="F4">
            <v>1004</v>
          </cell>
          <cell r="G4" t="str">
            <v>918</v>
          </cell>
          <cell r="H4">
            <v>932</v>
          </cell>
          <cell r="I4">
            <v>851</v>
          </cell>
          <cell r="N4">
            <v>851</v>
          </cell>
          <cell r="O4" t="str">
            <v>물가자료</v>
          </cell>
          <cell r="P4" t="str">
            <v>물가자료851</v>
          </cell>
          <cell r="Q4">
            <v>0.08</v>
          </cell>
          <cell r="AD4" t="str">
            <v>전7-1</v>
          </cell>
          <cell r="AE4">
            <v>1</v>
          </cell>
        </row>
        <row r="5">
          <cell r="B5" t="str">
            <v>강제 전선관</v>
          </cell>
          <cell r="C5" t="str">
            <v>ST 22C</v>
          </cell>
          <cell r="D5" t="str">
            <v>M</v>
          </cell>
          <cell r="E5">
            <v>1192</v>
          </cell>
          <cell r="F5">
            <v>1285</v>
          </cell>
          <cell r="G5" t="str">
            <v>918</v>
          </cell>
          <cell r="H5">
            <v>1192</v>
          </cell>
          <cell r="I5">
            <v>851</v>
          </cell>
          <cell r="N5">
            <v>851</v>
          </cell>
          <cell r="O5" t="str">
            <v>물가자료</v>
          </cell>
          <cell r="P5" t="str">
            <v>물가자료851</v>
          </cell>
          <cell r="Q5">
            <v>0.11</v>
          </cell>
          <cell r="AD5" t="str">
            <v>전7-1</v>
          </cell>
          <cell r="AE5">
            <v>1</v>
          </cell>
        </row>
        <row r="6">
          <cell r="B6" t="str">
            <v>강제 전선관</v>
          </cell>
          <cell r="C6" t="str">
            <v>ST 28C</v>
          </cell>
          <cell r="D6" t="str">
            <v>M</v>
          </cell>
          <cell r="E6">
            <v>1566</v>
          </cell>
          <cell r="F6">
            <v>1678</v>
          </cell>
          <cell r="G6" t="str">
            <v>918</v>
          </cell>
          <cell r="H6">
            <v>1566</v>
          </cell>
          <cell r="I6">
            <v>851</v>
          </cell>
          <cell r="N6">
            <v>851</v>
          </cell>
          <cell r="O6" t="str">
            <v>물가자료</v>
          </cell>
          <cell r="P6" t="str">
            <v>물가자료851</v>
          </cell>
          <cell r="Q6">
            <v>0.14000000000000001</v>
          </cell>
          <cell r="AD6" t="str">
            <v>전7-1</v>
          </cell>
          <cell r="AE6">
            <v>1</v>
          </cell>
        </row>
        <row r="7">
          <cell r="B7" t="str">
            <v>강제 전선관</v>
          </cell>
          <cell r="C7" t="str">
            <v>ST 36C</v>
          </cell>
          <cell r="D7" t="str">
            <v>M</v>
          </cell>
          <cell r="E7">
            <v>1921</v>
          </cell>
          <cell r="F7">
            <v>2060</v>
          </cell>
          <cell r="G7" t="str">
            <v>918</v>
          </cell>
          <cell r="H7">
            <v>1921</v>
          </cell>
          <cell r="I7">
            <v>851</v>
          </cell>
          <cell r="N7">
            <v>851</v>
          </cell>
          <cell r="O7" t="str">
            <v>물가자료</v>
          </cell>
          <cell r="P7" t="str">
            <v>물가자료851</v>
          </cell>
          <cell r="Q7">
            <v>0.2</v>
          </cell>
          <cell r="AD7" t="str">
            <v>전7-1</v>
          </cell>
          <cell r="AE7">
            <v>1</v>
          </cell>
        </row>
        <row r="8">
          <cell r="B8" t="str">
            <v>강제 전선관</v>
          </cell>
          <cell r="C8" t="str">
            <v>ST 42C</v>
          </cell>
          <cell r="D8" t="str">
            <v>M</v>
          </cell>
          <cell r="E8">
            <v>2224</v>
          </cell>
          <cell r="F8">
            <v>2388</v>
          </cell>
          <cell r="G8" t="str">
            <v>918</v>
          </cell>
          <cell r="H8">
            <v>2224</v>
          </cell>
          <cell r="I8">
            <v>851</v>
          </cell>
          <cell r="N8">
            <v>851</v>
          </cell>
          <cell r="O8" t="str">
            <v>물가자료</v>
          </cell>
          <cell r="P8" t="str">
            <v>물가자료851</v>
          </cell>
          <cell r="Q8">
            <v>0.25</v>
          </cell>
          <cell r="AD8" t="str">
            <v>전7-1</v>
          </cell>
          <cell r="AE8">
            <v>1</v>
          </cell>
        </row>
        <row r="9">
          <cell r="B9" t="str">
            <v>강제 전선관</v>
          </cell>
          <cell r="C9" t="str">
            <v>ST 54C</v>
          </cell>
          <cell r="D9" t="str">
            <v>M</v>
          </cell>
          <cell r="E9">
            <v>3104</v>
          </cell>
          <cell r="F9">
            <v>3329</v>
          </cell>
          <cell r="G9" t="str">
            <v>918</v>
          </cell>
          <cell r="H9">
            <v>3104</v>
          </cell>
          <cell r="I9">
            <v>851</v>
          </cell>
          <cell r="N9">
            <v>851</v>
          </cell>
          <cell r="O9" t="str">
            <v>물가자료</v>
          </cell>
          <cell r="P9" t="str">
            <v>물가자료851</v>
          </cell>
          <cell r="Q9">
            <v>0.34</v>
          </cell>
          <cell r="AD9" t="str">
            <v>전7-1</v>
          </cell>
          <cell r="AE9">
            <v>1</v>
          </cell>
        </row>
        <row r="10">
          <cell r="B10" t="str">
            <v>강제 전선관</v>
          </cell>
          <cell r="C10" t="str">
            <v>ST 82C</v>
          </cell>
          <cell r="D10" t="str">
            <v>M</v>
          </cell>
          <cell r="E10">
            <v>4424</v>
          </cell>
          <cell r="F10">
            <v>4756</v>
          </cell>
          <cell r="G10" t="str">
            <v>918</v>
          </cell>
          <cell r="H10">
            <v>4424</v>
          </cell>
          <cell r="I10">
            <v>851</v>
          </cell>
          <cell r="N10">
            <v>851</v>
          </cell>
          <cell r="O10" t="str">
            <v>물가자료</v>
          </cell>
          <cell r="P10" t="str">
            <v>물가자료851</v>
          </cell>
          <cell r="Q10">
            <v>0.54</v>
          </cell>
          <cell r="AD10" t="str">
            <v>전7-1</v>
          </cell>
          <cell r="AE10">
            <v>1</v>
          </cell>
        </row>
        <row r="11">
          <cell r="B11" t="str">
            <v>강제 전선관</v>
          </cell>
          <cell r="C11" t="str">
            <v>ST 104C</v>
          </cell>
          <cell r="D11" t="str">
            <v>M</v>
          </cell>
          <cell r="E11">
            <v>7081</v>
          </cell>
          <cell r="F11">
            <v>7577</v>
          </cell>
          <cell r="G11" t="str">
            <v>918</v>
          </cell>
          <cell r="H11">
            <v>7081</v>
          </cell>
          <cell r="I11">
            <v>851</v>
          </cell>
          <cell r="N11">
            <v>851</v>
          </cell>
          <cell r="O11" t="str">
            <v>물가자료</v>
          </cell>
          <cell r="P11" t="str">
            <v>물가자료851</v>
          </cell>
          <cell r="Q11">
            <v>0.71</v>
          </cell>
          <cell r="AD11" t="str">
            <v>전7-1</v>
          </cell>
          <cell r="AE11">
            <v>1</v>
          </cell>
        </row>
        <row r="12">
          <cell r="B12" t="str">
            <v>경질비닐 전선관</v>
          </cell>
          <cell r="C12" t="str">
            <v>HI PVC 16C</v>
          </cell>
          <cell r="D12" t="str">
            <v>M</v>
          </cell>
          <cell r="E12">
            <v>265</v>
          </cell>
          <cell r="F12">
            <v>270</v>
          </cell>
          <cell r="G12" t="str">
            <v>914</v>
          </cell>
          <cell r="H12">
            <v>265</v>
          </cell>
          <cell r="I12">
            <v>855</v>
          </cell>
          <cell r="N12">
            <v>855</v>
          </cell>
          <cell r="O12" t="str">
            <v>물가자료</v>
          </cell>
          <cell r="P12" t="str">
            <v>물가자료855</v>
          </cell>
          <cell r="Q12">
            <v>0.05</v>
          </cell>
          <cell r="AD12" t="str">
            <v>전7-1</v>
          </cell>
          <cell r="AE12">
            <v>1</v>
          </cell>
        </row>
        <row r="13">
          <cell r="B13" t="str">
            <v>경질비닐 전선관</v>
          </cell>
          <cell r="C13" t="str">
            <v>HI PVC 22C</v>
          </cell>
          <cell r="D13" t="str">
            <v>M</v>
          </cell>
          <cell r="E13">
            <v>315</v>
          </cell>
          <cell r="F13">
            <v>324</v>
          </cell>
          <cell r="G13" t="str">
            <v>914</v>
          </cell>
          <cell r="H13">
            <v>315</v>
          </cell>
          <cell r="I13">
            <v>855</v>
          </cell>
          <cell r="N13">
            <v>855</v>
          </cell>
          <cell r="O13" t="str">
            <v>물가자료</v>
          </cell>
          <cell r="P13" t="str">
            <v>물가자료855</v>
          </cell>
          <cell r="Q13">
            <v>0.06</v>
          </cell>
          <cell r="AD13" t="str">
            <v>전7-1</v>
          </cell>
          <cell r="AE13">
            <v>1</v>
          </cell>
        </row>
        <row r="14">
          <cell r="B14" t="str">
            <v>경질비닐 전선관</v>
          </cell>
          <cell r="C14" t="str">
            <v>HI PVC 28C</v>
          </cell>
          <cell r="D14" t="str">
            <v>M</v>
          </cell>
          <cell r="E14">
            <v>510</v>
          </cell>
          <cell r="F14">
            <v>627</v>
          </cell>
          <cell r="G14" t="str">
            <v>914</v>
          </cell>
          <cell r="H14">
            <v>510</v>
          </cell>
          <cell r="I14">
            <v>855</v>
          </cell>
          <cell r="N14">
            <v>855</v>
          </cell>
          <cell r="O14" t="str">
            <v>물가자료</v>
          </cell>
          <cell r="P14" t="str">
            <v>물가자료855</v>
          </cell>
          <cell r="Q14">
            <v>0.08</v>
          </cell>
          <cell r="AD14" t="str">
            <v>전7-1</v>
          </cell>
          <cell r="AE14">
            <v>1</v>
          </cell>
        </row>
        <row r="15">
          <cell r="B15" t="str">
            <v>경질비닐 전선관</v>
          </cell>
          <cell r="C15" t="str">
            <v>HI PVC 36C</v>
          </cell>
          <cell r="D15" t="str">
            <v>M</v>
          </cell>
          <cell r="E15">
            <v>908</v>
          </cell>
          <cell r="F15">
            <v>908</v>
          </cell>
          <cell r="G15" t="str">
            <v>914</v>
          </cell>
          <cell r="H15">
            <v>950</v>
          </cell>
          <cell r="I15">
            <v>855</v>
          </cell>
          <cell r="N15" t="str">
            <v>914</v>
          </cell>
          <cell r="O15" t="str">
            <v>물가정보</v>
          </cell>
          <cell r="P15" t="str">
            <v>물가정보914</v>
          </cell>
          <cell r="Q15">
            <v>0.1</v>
          </cell>
          <cell r="AD15" t="str">
            <v>전7-1</v>
          </cell>
          <cell r="AE15">
            <v>1</v>
          </cell>
        </row>
        <row r="16">
          <cell r="B16" t="str">
            <v>경질비닐 전선관</v>
          </cell>
          <cell r="C16" t="str">
            <v>HI PVC 42C</v>
          </cell>
          <cell r="D16" t="str">
            <v>M</v>
          </cell>
          <cell r="E16">
            <v>1120</v>
          </cell>
          <cell r="F16">
            <v>1187</v>
          </cell>
          <cell r="G16" t="str">
            <v>914</v>
          </cell>
          <cell r="H16">
            <v>1120</v>
          </cell>
          <cell r="I16">
            <v>855</v>
          </cell>
          <cell r="N16">
            <v>855</v>
          </cell>
          <cell r="O16" t="str">
            <v>물가자료</v>
          </cell>
          <cell r="P16" t="str">
            <v>물가자료855</v>
          </cell>
          <cell r="Q16">
            <v>0.13</v>
          </cell>
          <cell r="AD16" t="str">
            <v>전7-1</v>
          </cell>
          <cell r="AE16">
            <v>1</v>
          </cell>
        </row>
        <row r="17">
          <cell r="B17" t="str">
            <v>경질비닐 전선관</v>
          </cell>
          <cell r="C17" t="str">
            <v>HI PVC 54C</v>
          </cell>
          <cell r="D17" t="str">
            <v>M</v>
          </cell>
          <cell r="E17">
            <v>1650</v>
          </cell>
          <cell r="F17">
            <v>1683</v>
          </cell>
          <cell r="G17" t="str">
            <v>914</v>
          </cell>
          <cell r="H17">
            <v>1650</v>
          </cell>
          <cell r="I17">
            <v>855</v>
          </cell>
          <cell r="N17">
            <v>855</v>
          </cell>
          <cell r="O17" t="str">
            <v>물가자료</v>
          </cell>
          <cell r="P17" t="str">
            <v>물가자료855</v>
          </cell>
          <cell r="Q17">
            <v>0.19</v>
          </cell>
          <cell r="AD17" t="str">
            <v>전7-1</v>
          </cell>
          <cell r="AE17">
            <v>1</v>
          </cell>
        </row>
        <row r="18">
          <cell r="B18" t="str">
            <v>경질비닐 전선관</v>
          </cell>
          <cell r="C18" t="str">
            <v>HI PVC 70C</v>
          </cell>
          <cell r="D18" t="str">
            <v>M</v>
          </cell>
          <cell r="E18">
            <v>2168</v>
          </cell>
          <cell r="F18">
            <v>2168</v>
          </cell>
          <cell r="G18" t="str">
            <v>914</v>
          </cell>
          <cell r="H18">
            <v>2240</v>
          </cell>
          <cell r="I18">
            <v>855</v>
          </cell>
          <cell r="N18" t="str">
            <v>914</v>
          </cell>
          <cell r="O18" t="str">
            <v>물가정보</v>
          </cell>
          <cell r="P18" t="str">
            <v>물가정보914</v>
          </cell>
          <cell r="Q18">
            <v>0.28000000000000003</v>
          </cell>
          <cell r="AD18" t="str">
            <v>전7-1</v>
          </cell>
          <cell r="AE18">
            <v>1</v>
          </cell>
        </row>
        <row r="19">
          <cell r="B19" t="str">
            <v>경질비닐 전선관</v>
          </cell>
          <cell r="C19" t="str">
            <v>HI PVC 82C</v>
          </cell>
          <cell r="D19" t="str">
            <v>M</v>
          </cell>
          <cell r="E19">
            <v>3250</v>
          </cell>
          <cell r="F19">
            <v>3303</v>
          </cell>
          <cell r="G19" t="str">
            <v>914</v>
          </cell>
          <cell r="H19">
            <v>3250</v>
          </cell>
          <cell r="I19">
            <v>855</v>
          </cell>
          <cell r="N19">
            <v>855</v>
          </cell>
          <cell r="O19" t="str">
            <v>물가자료</v>
          </cell>
          <cell r="P19" t="str">
            <v>물가자료855</v>
          </cell>
          <cell r="Q19">
            <v>0.37</v>
          </cell>
          <cell r="AD19" t="str">
            <v>전7-1</v>
          </cell>
          <cell r="AE19">
            <v>1</v>
          </cell>
        </row>
        <row r="20">
          <cell r="B20" t="str">
            <v>경질비닐 전선관</v>
          </cell>
          <cell r="C20" t="str">
            <v>HI PVC 104C</v>
          </cell>
          <cell r="D20" t="str">
            <v>M</v>
          </cell>
          <cell r="E20">
            <v>3950</v>
          </cell>
          <cell r="H20">
            <v>3950</v>
          </cell>
          <cell r="I20">
            <v>855</v>
          </cell>
          <cell r="N20">
            <v>855</v>
          </cell>
          <cell r="O20" t="str">
            <v>물가자료</v>
          </cell>
          <cell r="P20" t="str">
            <v>물가자료855</v>
          </cell>
          <cell r="Q20">
            <v>0.46</v>
          </cell>
          <cell r="AD20" t="str">
            <v>전7-1</v>
          </cell>
          <cell r="AE20">
            <v>1</v>
          </cell>
        </row>
        <row r="21">
          <cell r="B21" t="str">
            <v>노말밴드</v>
          </cell>
          <cell r="C21" t="str">
            <v>ST 28C</v>
          </cell>
          <cell r="D21" t="str">
            <v>EA</v>
          </cell>
          <cell r="E21">
            <v>1550</v>
          </cell>
          <cell r="F21">
            <v>1550</v>
          </cell>
          <cell r="G21" t="str">
            <v>919</v>
          </cell>
          <cell r="H21">
            <v>1550</v>
          </cell>
          <cell r="I21">
            <v>851</v>
          </cell>
          <cell r="N21" t="str">
            <v>919</v>
          </cell>
          <cell r="O21" t="str">
            <v>물가정보</v>
          </cell>
          <cell r="P21" t="str">
            <v>물가정보919</v>
          </cell>
        </row>
        <row r="22">
          <cell r="B22" t="str">
            <v>노말밴드</v>
          </cell>
          <cell r="C22" t="str">
            <v>ST 36C</v>
          </cell>
          <cell r="D22" t="str">
            <v>EA</v>
          </cell>
          <cell r="E22">
            <v>2070</v>
          </cell>
          <cell r="F22">
            <v>2070</v>
          </cell>
          <cell r="G22" t="str">
            <v>919</v>
          </cell>
          <cell r="H22">
            <v>2070</v>
          </cell>
          <cell r="I22">
            <v>851</v>
          </cell>
          <cell r="N22" t="str">
            <v>919</v>
          </cell>
          <cell r="O22" t="str">
            <v>물가정보</v>
          </cell>
          <cell r="P22" t="str">
            <v>물가정보919</v>
          </cell>
        </row>
        <row r="23">
          <cell r="B23" t="str">
            <v>노말밴드</v>
          </cell>
          <cell r="C23" t="str">
            <v>ST 42C</v>
          </cell>
          <cell r="D23" t="str">
            <v>EA</v>
          </cell>
          <cell r="E23">
            <v>2690</v>
          </cell>
          <cell r="F23">
            <v>2690</v>
          </cell>
          <cell r="G23" t="str">
            <v>919</v>
          </cell>
          <cell r="H23">
            <v>2690</v>
          </cell>
          <cell r="I23">
            <v>851</v>
          </cell>
          <cell r="N23" t="str">
            <v>919</v>
          </cell>
          <cell r="O23" t="str">
            <v>물가정보</v>
          </cell>
          <cell r="P23" t="str">
            <v>물가정보919</v>
          </cell>
        </row>
        <row r="24">
          <cell r="B24" t="str">
            <v>노말밴드</v>
          </cell>
          <cell r="C24" t="str">
            <v>ST 54C</v>
          </cell>
          <cell r="D24" t="str">
            <v>EA</v>
          </cell>
          <cell r="E24">
            <v>3830</v>
          </cell>
          <cell r="F24">
            <v>3830</v>
          </cell>
          <cell r="G24" t="str">
            <v>919</v>
          </cell>
          <cell r="H24">
            <v>3830</v>
          </cell>
          <cell r="I24">
            <v>851</v>
          </cell>
          <cell r="N24" t="str">
            <v>919</v>
          </cell>
          <cell r="O24" t="str">
            <v>물가정보</v>
          </cell>
          <cell r="P24" t="str">
            <v>물가정보919</v>
          </cell>
        </row>
        <row r="25">
          <cell r="B25" t="str">
            <v>노말밴드</v>
          </cell>
          <cell r="C25" t="str">
            <v>ST 82C</v>
          </cell>
          <cell r="D25" t="str">
            <v>EA</v>
          </cell>
          <cell r="E25">
            <v>9330</v>
          </cell>
          <cell r="F25">
            <v>9330</v>
          </cell>
          <cell r="G25" t="str">
            <v>919</v>
          </cell>
          <cell r="H25">
            <v>9330</v>
          </cell>
          <cell r="I25">
            <v>851</v>
          </cell>
          <cell r="N25" t="str">
            <v>919</v>
          </cell>
          <cell r="O25" t="str">
            <v>물가정보</v>
          </cell>
          <cell r="P25" t="str">
            <v>물가정보919</v>
          </cell>
        </row>
        <row r="26">
          <cell r="B26" t="str">
            <v>노말밴드</v>
          </cell>
          <cell r="C26" t="str">
            <v>ST 104C</v>
          </cell>
          <cell r="D26" t="str">
            <v>EA</v>
          </cell>
          <cell r="E26">
            <v>17550</v>
          </cell>
          <cell r="F26">
            <v>17630</v>
          </cell>
          <cell r="G26" t="str">
            <v>919</v>
          </cell>
          <cell r="H26">
            <v>17550</v>
          </cell>
          <cell r="I26">
            <v>851</v>
          </cell>
          <cell r="N26">
            <v>851</v>
          </cell>
          <cell r="O26" t="str">
            <v>물가자료</v>
          </cell>
          <cell r="P26" t="str">
            <v>물가자료851</v>
          </cell>
        </row>
        <row r="27">
          <cell r="B27" t="str">
            <v>노말밴드</v>
          </cell>
          <cell r="C27" t="str">
            <v>HI PVC 28C</v>
          </cell>
          <cell r="D27" t="str">
            <v>EA</v>
          </cell>
          <cell r="E27">
            <v>960</v>
          </cell>
          <cell r="F27">
            <v>1005</v>
          </cell>
          <cell r="G27" t="str">
            <v>914</v>
          </cell>
          <cell r="H27">
            <v>960</v>
          </cell>
          <cell r="I27">
            <v>855</v>
          </cell>
          <cell r="N27">
            <v>855</v>
          </cell>
          <cell r="O27" t="str">
            <v>물가자료</v>
          </cell>
          <cell r="P27" t="str">
            <v>물가자료855</v>
          </cell>
        </row>
        <row r="28">
          <cell r="B28" t="str">
            <v>노말밴드</v>
          </cell>
          <cell r="C28" t="str">
            <v>HI PVC 36C</v>
          </cell>
          <cell r="D28" t="str">
            <v>EA</v>
          </cell>
          <cell r="E28">
            <v>1080</v>
          </cell>
          <cell r="F28">
            <v>1370</v>
          </cell>
          <cell r="G28" t="str">
            <v>914</v>
          </cell>
          <cell r="H28">
            <v>1080</v>
          </cell>
          <cell r="I28">
            <v>855</v>
          </cell>
          <cell r="N28">
            <v>855</v>
          </cell>
          <cell r="O28" t="str">
            <v>물가자료</v>
          </cell>
          <cell r="P28" t="str">
            <v>물가자료855</v>
          </cell>
        </row>
        <row r="29">
          <cell r="B29" t="str">
            <v>노말밴드</v>
          </cell>
          <cell r="C29" t="str">
            <v>HI PVC 42C</v>
          </cell>
          <cell r="D29" t="str">
            <v>EA</v>
          </cell>
          <cell r="E29">
            <v>1440</v>
          </cell>
          <cell r="F29">
            <v>1815</v>
          </cell>
          <cell r="G29" t="str">
            <v>914</v>
          </cell>
          <cell r="H29">
            <v>1440</v>
          </cell>
          <cell r="I29">
            <v>855</v>
          </cell>
          <cell r="N29">
            <v>855</v>
          </cell>
          <cell r="O29" t="str">
            <v>물가자료</v>
          </cell>
          <cell r="P29" t="str">
            <v>물가자료855</v>
          </cell>
        </row>
        <row r="30">
          <cell r="B30" t="str">
            <v>노말밴드</v>
          </cell>
          <cell r="C30" t="str">
            <v>HI PVC 54C</v>
          </cell>
          <cell r="D30" t="str">
            <v>EA</v>
          </cell>
          <cell r="E30">
            <v>2040</v>
          </cell>
          <cell r="F30">
            <v>2677</v>
          </cell>
          <cell r="G30" t="str">
            <v>914</v>
          </cell>
          <cell r="H30">
            <v>2040</v>
          </cell>
          <cell r="I30">
            <v>855</v>
          </cell>
          <cell r="N30">
            <v>855</v>
          </cell>
          <cell r="O30" t="str">
            <v>물가자료</v>
          </cell>
          <cell r="P30" t="str">
            <v>물가자료855</v>
          </cell>
        </row>
        <row r="31">
          <cell r="B31" t="str">
            <v>노말밴드</v>
          </cell>
          <cell r="C31" t="str">
            <v>HI PVC 70C</v>
          </cell>
          <cell r="D31" t="str">
            <v>EA</v>
          </cell>
          <cell r="E31">
            <v>3960</v>
          </cell>
          <cell r="F31">
            <v>4932</v>
          </cell>
          <cell r="G31" t="str">
            <v>914</v>
          </cell>
          <cell r="H31">
            <v>3960</v>
          </cell>
          <cell r="I31">
            <v>855</v>
          </cell>
          <cell r="N31">
            <v>855</v>
          </cell>
          <cell r="O31" t="str">
            <v>물가자료</v>
          </cell>
          <cell r="P31" t="str">
            <v>물가자료855</v>
          </cell>
        </row>
        <row r="32">
          <cell r="B32" t="str">
            <v>노말밴드</v>
          </cell>
          <cell r="C32" t="str">
            <v>HI PVC 82C</v>
          </cell>
          <cell r="D32" t="str">
            <v>EA</v>
          </cell>
          <cell r="E32">
            <v>4800</v>
          </cell>
          <cell r="F32">
            <v>7308</v>
          </cell>
          <cell r="G32" t="str">
            <v>914</v>
          </cell>
          <cell r="H32">
            <v>4800</v>
          </cell>
          <cell r="I32">
            <v>855</v>
          </cell>
          <cell r="N32">
            <v>855</v>
          </cell>
          <cell r="O32" t="str">
            <v>물가자료</v>
          </cell>
          <cell r="P32" t="str">
            <v>물가자료855</v>
          </cell>
        </row>
        <row r="33">
          <cell r="B33" t="str">
            <v>노말밴드</v>
          </cell>
          <cell r="C33" t="str">
            <v>HI PVC 104C</v>
          </cell>
          <cell r="D33" t="str">
            <v>EA</v>
          </cell>
          <cell r="E33">
            <v>8400</v>
          </cell>
          <cell r="F33">
            <v>10048</v>
          </cell>
          <cell r="G33" t="str">
            <v>914</v>
          </cell>
          <cell r="H33">
            <v>8400</v>
          </cell>
          <cell r="I33">
            <v>855</v>
          </cell>
          <cell r="N33">
            <v>855</v>
          </cell>
          <cell r="O33" t="str">
            <v>물가자료</v>
          </cell>
          <cell r="P33" t="str">
            <v>물가자료855</v>
          </cell>
        </row>
        <row r="34">
          <cell r="B34" t="str">
            <v>후렉시블 전선관</v>
          </cell>
          <cell r="C34" t="str">
            <v>고장력비방수 16C</v>
          </cell>
          <cell r="D34" t="str">
            <v>M</v>
          </cell>
          <cell r="E34">
            <v>620</v>
          </cell>
          <cell r="F34">
            <v>620</v>
          </cell>
          <cell r="G34" t="str">
            <v>917</v>
          </cell>
          <cell r="H34">
            <v>620</v>
          </cell>
          <cell r="I34" t="str">
            <v>852</v>
          </cell>
          <cell r="N34" t="str">
            <v>917</v>
          </cell>
          <cell r="O34" t="str">
            <v>물가정보</v>
          </cell>
          <cell r="P34" t="str">
            <v>물가정보917</v>
          </cell>
          <cell r="Q34">
            <v>3.9E-2</v>
          </cell>
          <cell r="AD34" t="str">
            <v>전7-1</v>
          </cell>
          <cell r="AE34">
            <v>1</v>
          </cell>
        </row>
        <row r="35">
          <cell r="B35" t="str">
            <v>후렉시블 전선관</v>
          </cell>
          <cell r="C35" t="str">
            <v>고장력비방수 22C</v>
          </cell>
          <cell r="D35" t="str">
            <v>M</v>
          </cell>
          <cell r="E35">
            <v>855</v>
          </cell>
          <cell r="F35">
            <v>855</v>
          </cell>
          <cell r="G35" t="str">
            <v>917</v>
          </cell>
          <cell r="H35">
            <v>860</v>
          </cell>
          <cell r="I35" t="str">
            <v>852</v>
          </cell>
          <cell r="N35" t="str">
            <v>917</v>
          </cell>
          <cell r="O35" t="str">
            <v>물가정보</v>
          </cell>
          <cell r="P35" t="str">
            <v>물가정보917</v>
          </cell>
          <cell r="Q35">
            <v>4.9000000000000002E-2</v>
          </cell>
          <cell r="AD35" t="str">
            <v>전7-1</v>
          </cell>
          <cell r="AE35">
            <v>1</v>
          </cell>
        </row>
        <row r="36">
          <cell r="B36" t="str">
            <v>후렉시블 전선관</v>
          </cell>
          <cell r="C36" t="str">
            <v>고장력비방수 36C</v>
          </cell>
          <cell r="D36" t="str">
            <v>M</v>
          </cell>
          <cell r="E36">
            <v>1800</v>
          </cell>
          <cell r="F36">
            <v>1800</v>
          </cell>
          <cell r="G36" t="str">
            <v>917</v>
          </cell>
          <cell r="H36">
            <v>1810</v>
          </cell>
          <cell r="I36" t="str">
            <v>852</v>
          </cell>
          <cell r="N36" t="str">
            <v>917</v>
          </cell>
          <cell r="O36" t="str">
            <v>물가정보</v>
          </cell>
          <cell r="P36" t="str">
            <v>물가정보917</v>
          </cell>
          <cell r="Q36">
            <v>7.6999999999999999E-2</v>
          </cell>
          <cell r="AD36" t="str">
            <v>전7-1</v>
          </cell>
          <cell r="AE36">
            <v>1</v>
          </cell>
        </row>
        <row r="37">
          <cell r="B37" t="str">
            <v>후렉시블 전선관</v>
          </cell>
          <cell r="C37" t="str">
            <v>고장력비방수 42C</v>
          </cell>
          <cell r="D37" t="str">
            <v>M</v>
          </cell>
          <cell r="E37">
            <v>2070</v>
          </cell>
          <cell r="F37">
            <v>2070</v>
          </cell>
          <cell r="G37" t="str">
            <v>917</v>
          </cell>
          <cell r="H37">
            <v>2070</v>
          </cell>
          <cell r="I37" t="str">
            <v>852</v>
          </cell>
          <cell r="N37" t="str">
            <v>917</v>
          </cell>
          <cell r="O37" t="str">
            <v>물가정보</v>
          </cell>
          <cell r="P37" t="str">
            <v>물가정보917</v>
          </cell>
          <cell r="Q37">
            <v>9.0999999999999998E-2</v>
          </cell>
          <cell r="AD37" t="str">
            <v>전7-1</v>
          </cell>
          <cell r="AE37">
            <v>1</v>
          </cell>
        </row>
        <row r="38">
          <cell r="B38" t="str">
            <v>후렉시블 전선관</v>
          </cell>
          <cell r="C38" t="str">
            <v>고장력비방수 104C</v>
          </cell>
          <cell r="D38" t="str">
            <v>M</v>
          </cell>
          <cell r="E38">
            <v>18050</v>
          </cell>
          <cell r="F38">
            <v>18050</v>
          </cell>
          <cell r="G38" t="str">
            <v>917</v>
          </cell>
          <cell r="H38">
            <v>18050</v>
          </cell>
          <cell r="I38" t="str">
            <v>852</v>
          </cell>
          <cell r="N38" t="str">
            <v>917</v>
          </cell>
          <cell r="O38" t="str">
            <v>물가정보</v>
          </cell>
          <cell r="P38" t="str">
            <v>물가정보917</v>
          </cell>
          <cell r="Q38">
            <v>0.46</v>
          </cell>
          <cell r="AD38" t="str">
            <v>전7-1</v>
          </cell>
          <cell r="AE38">
            <v>1</v>
          </cell>
        </row>
        <row r="39">
          <cell r="B39" t="str">
            <v>후렉시블 전선관</v>
          </cell>
          <cell r="C39" t="str">
            <v>고장력 방수 16C</v>
          </cell>
          <cell r="D39" t="str">
            <v>M</v>
          </cell>
          <cell r="E39">
            <v>1280</v>
          </cell>
          <cell r="F39">
            <v>1300</v>
          </cell>
          <cell r="G39" t="str">
            <v>917</v>
          </cell>
          <cell r="H39">
            <v>1280</v>
          </cell>
          <cell r="I39" t="str">
            <v>852</v>
          </cell>
          <cell r="N39" t="str">
            <v>852</v>
          </cell>
          <cell r="O39" t="str">
            <v>물가자료</v>
          </cell>
          <cell r="P39" t="str">
            <v>물가자료852</v>
          </cell>
          <cell r="Q39">
            <v>3.9E-2</v>
          </cell>
          <cell r="AD39" t="str">
            <v>전7-1</v>
          </cell>
          <cell r="AE39">
            <v>1</v>
          </cell>
        </row>
        <row r="40">
          <cell r="B40" t="str">
            <v>후렉시블 전선관</v>
          </cell>
          <cell r="C40" t="str">
            <v>고장력 방수 22C</v>
          </cell>
          <cell r="D40" t="str">
            <v>M</v>
          </cell>
          <cell r="E40">
            <v>1610</v>
          </cell>
          <cell r="F40">
            <v>1610</v>
          </cell>
          <cell r="G40" t="str">
            <v>917</v>
          </cell>
          <cell r="H40">
            <v>1620</v>
          </cell>
          <cell r="I40" t="str">
            <v>852</v>
          </cell>
          <cell r="N40" t="str">
            <v>917</v>
          </cell>
          <cell r="O40" t="str">
            <v>물가정보</v>
          </cell>
          <cell r="P40" t="str">
            <v>물가정보917</v>
          </cell>
          <cell r="Q40">
            <v>4.9000000000000002E-2</v>
          </cell>
          <cell r="AD40" t="str">
            <v>전7-1</v>
          </cell>
          <cell r="AE40">
            <v>1</v>
          </cell>
        </row>
        <row r="41">
          <cell r="B41" t="str">
            <v>후렉시블 전선관</v>
          </cell>
          <cell r="C41" t="str">
            <v>고장력 방수 28C</v>
          </cell>
          <cell r="D41" t="str">
            <v>M</v>
          </cell>
          <cell r="E41">
            <v>2280</v>
          </cell>
          <cell r="F41">
            <v>2280</v>
          </cell>
          <cell r="G41" t="str">
            <v>917</v>
          </cell>
          <cell r="H41">
            <v>2280</v>
          </cell>
          <cell r="I41" t="str">
            <v>852</v>
          </cell>
          <cell r="N41" t="str">
            <v>917</v>
          </cell>
          <cell r="O41" t="str">
            <v>물가정보</v>
          </cell>
          <cell r="P41" t="str">
            <v>물가정보917</v>
          </cell>
          <cell r="Q41">
            <v>6.3E-2</v>
          </cell>
          <cell r="AD41" t="str">
            <v>전7-1</v>
          </cell>
          <cell r="AE41">
            <v>1</v>
          </cell>
        </row>
        <row r="42">
          <cell r="B42" t="str">
            <v>후렉시블 전선관</v>
          </cell>
          <cell r="C42" t="str">
            <v>고장력 방수 36C</v>
          </cell>
          <cell r="D42" t="str">
            <v>M</v>
          </cell>
          <cell r="E42">
            <v>3040</v>
          </cell>
          <cell r="F42">
            <v>3040</v>
          </cell>
          <cell r="G42" t="str">
            <v>917</v>
          </cell>
          <cell r="H42">
            <v>3040</v>
          </cell>
          <cell r="I42" t="str">
            <v>852</v>
          </cell>
          <cell r="N42" t="str">
            <v>917</v>
          </cell>
          <cell r="O42" t="str">
            <v>물가정보</v>
          </cell>
          <cell r="P42" t="str">
            <v>물가정보917</v>
          </cell>
          <cell r="Q42">
            <v>7.6999999999999999E-2</v>
          </cell>
          <cell r="AD42" t="str">
            <v>전7-1</v>
          </cell>
          <cell r="AE42">
            <v>1</v>
          </cell>
        </row>
        <row r="43">
          <cell r="B43" t="str">
            <v>후렉시블 전선관</v>
          </cell>
          <cell r="C43" t="str">
            <v>고장력 방수 42C</v>
          </cell>
          <cell r="D43" t="str">
            <v>M</v>
          </cell>
          <cell r="E43">
            <v>4750</v>
          </cell>
          <cell r="F43">
            <v>4750</v>
          </cell>
          <cell r="G43" t="str">
            <v>917</v>
          </cell>
          <cell r="H43">
            <v>4750</v>
          </cell>
          <cell r="I43" t="str">
            <v>852</v>
          </cell>
          <cell r="N43" t="str">
            <v>917</v>
          </cell>
          <cell r="O43" t="str">
            <v>물가정보</v>
          </cell>
          <cell r="P43" t="str">
            <v>물가정보917</v>
          </cell>
          <cell r="Q43">
            <v>9.0999999999999998E-2</v>
          </cell>
          <cell r="AD43" t="str">
            <v>전7-1</v>
          </cell>
          <cell r="AE43">
            <v>1</v>
          </cell>
        </row>
        <row r="44">
          <cell r="B44" t="str">
            <v>후렉시블 전선관</v>
          </cell>
          <cell r="C44" t="str">
            <v>고장력 방수 54C</v>
          </cell>
          <cell r="D44" t="str">
            <v>M</v>
          </cell>
          <cell r="E44">
            <v>6180</v>
          </cell>
          <cell r="F44">
            <v>6180</v>
          </cell>
          <cell r="G44" t="str">
            <v>917</v>
          </cell>
          <cell r="H44">
            <v>6180</v>
          </cell>
          <cell r="I44" t="str">
            <v>852</v>
          </cell>
          <cell r="N44" t="str">
            <v>917</v>
          </cell>
          <cell r="O44" t="str">
            <v>물가정보</v>
          </cell>
          <cell r="P44" t="str">
            <v>물가정보917</v>
          </cell>
          <cell r="Q44">
            <v>0.13</v>
          </cell>
          <cell r="AD44" t="str">
            <v>전7-1</v>
          </cell>
          <cell r="AE44">
            <v>1</v>
          </cell>
        </row>
        <row r="45">
          <cell r="B45" t="str">
            <v>후렉시블 콘넥타</v>
          </cell>
          <cell r="C45" t="str">
            <v>고장력비방수 16C</v>
          </cell>
          <cell r="D45" t="str">
            <v>EA</v>
          </cell>
          <cell r="E45">
            <v>360</v>
          </cell>
          <cell r="F45">
            <v>360</v>
          </cell>
          <cell r="G45" t="str">
            <v>918</v>
          </cell>
          <cell r="H45">
            <v>360</v>
          </cell>
          <cell r="I45" t="str">
            <v>852</v>
          </cell>
          <cell r="N45" t="str">
            <v>918</v>
          </cell>
          <cell r="O45" t="str">
            <v>물가정보</v>
          </cell>
          <cell r="P45" t="str">
            <v>물가정보918</v>
          </cell>
        </row>
        <row r="46">
          <cell r="B46" t="str">
            <v>후렉시블 콘넥타</v>
          </cell>
          <cell r="C46" t="str">
            <v>고장력비방수 22C</v>
          </cell>
          <cell r="D46" t="str">
            <v>EA</v>
          </cell>
          <cell r="E46">
            <v>500</v>
          </cell>
          <cell r="F46">
            <v>500</v>
          </cell>
          <cell r="G46" t="str">
            <v>918</v>
          </cell>
          <cell r="H46">
            <v>500</v>
          </cell>
          <cell r="I46" t="str">
            <v>852</v>
          </cell>
          <cell r="N46" t="str">
            <v>918</v>
          </cell>
          <cell r="O46" t="str">
            <v>물가정보</v>
          </cell>
          <cell r="P46" t="str">
            <v>물가정보918</v>
          </cell>
        </row>
        <row r="47">
          <cell r="B47" t="str">
            <v>후렉시블 콘넥타</v>
          </cell>
          <cell r="C47" t="str">
            <v>고장력비방수 36C</v>
          </cell>
          <cell r="D47" t="str">
            <v>EA</v>
          </cell>
          <cell r="E47">
            <v>1140</v>
          </cell>
          <cell r="F47">
            <v>1140</v>
          </cell>
          <cell r="G47" t="str">
            <v>918</v>
          </cell>
          <cell r="H47">
            <v>1140</v>
          </cell>
          <cell r="I47" t="str">
            <v>852</v>
          </cell>
          <cell r="N47" t="str">
            <v>918</v>
          </cell>
          <cell r="O47" t="str">
            <v>물가정보</v>
          </cell>
          <cell r="P47" t="str">
            <v>물가정보918</v>
          </cell>
        </row>
        <row r="48">
          <cell r="B48" t="str">
            <v>후렉시블 콘넥타</v>
          </cell>
          <cell r="C48" t="str">
            <v>고장력비방수 42C</v>
          </cell>
          <cell r="D48" t="str">
            <v>EA</v>
          </cell>
          <cell r="E48">
            <v>1430</v>
          </cell>
          <cell r="F48">
            <v>1430</v>
          </cell>
          <cell r="G48" t="str">
            <v>918</v>
          </cell>
          <cell r="H48">
            <v>1430</v>
          </cell>
          <cell r="I48" t="str">
            <v>852</v>
          </cell>
          <cell r="N48" t="str">
            <v>918</v>
          </cell>
          <cell r="O48" t="str">
            <v>물가정보</v>
          </cell>
          <cell r="P48" t="str">
            <v>물가정보918</v>
          </cell>
        </row>
        <row r="49">
          <cell r="B49" t="str">
            <v>후렉시블 콘넥타</v>
          </cell>
          <cell r="C49" t="str">
            <v>고장력비방수 104C</v>
          </cell>
          <cell r="D49" t="str">
            <v>EA</v>
          </cell>
          <cell r="E49">
            <v>5000</v>
          </cell>
          <cell r="M49">
            <v>5000</v>
          </cell>
          <cell r="O49" t="str">
            <v>시중가</v>
          </cell>
          <cell r="P49" t="str">
            <v>시중가</v>
          </cell>
        </row>
        <row r="50">
          <cell r="B50" t="str">
            <v>후렉시블 콘넥타</v>
          </cell>
          <cell r="C50" t="str">
            <v>고장력 방수 16C</v>
          </cell>
          <cell r="D50" t="str">
            <v>EA</v>
          </cell>
          <cell r="E50">
            <v>880</v>
          </cell>
          <cell r="F50">
            <v>880</v>
          </cell>
          <cell r="G50" t="str">
            <v>918</v>
          </cell>
          <cell r="H50">
            <v>1280</v>
          </cell>
          <cell r="I50" t="str">
            <v>852</v>
          </cell>
          <cell r="N50" t="str">
            <v>918</v>
          </cell>
          <cell r="O50" t="str">
            <v>물가정보</v>
          </cell>
          <cell r="P50" t="str">
            <v>물가정보918</v>
          </cell>
        </row>
        <row r="51">
          <cell r="B51" t="str">
            <v>후렉시블 콘넥타</v>
          </cell>
          <cell r="C51" t="str">
            <v>고장력 방수 22C</v>
          </cell>
          <cell r="D51" t="str">
            <v>EA</v>
          </cell>
          <cell r="E51">
            <v>1120</v>
          </cell>
          <cell r="F51">
            <v>1120</v>
          </cell>
          <cell r="G51" t="str">
            <v>918</v>
          </cell>
          <cell r="H51">
            <v>1620</v>
          </cell>
          <cell r="I51" t="str">
            <v>852</v>
          </cell>
          <cell r="N51" t="str">
            <v>918</v>
          </cell>
          <cell r="O51" t="str">
            <v>물가정보</v>
          </cell>
          <cell r="P51" t="str">
            <v>물가정보918</v>
          </cell>
        </row>
        <row r="52">
          <cell r="B52" t="str">
            <v>후렉시블 콘넥타</v>
          </cell>
          <cell r="C52" t="str">
            <v>고장력 방수 28C</v>
          </cell>
          <cell r="D52" t="str">
            <v>EA</v>
          </cell>
          <cell r="E52">
            <v>1880</v>
          </cell>
          <cell r="F52">
            <v>1880</v>
          </cell>
          <cell r="G52" t="str">
            <v>918</v>
          </cell>
          <cell r="H52">
            <v>2280</v>
          </cell>
          <cell r="I52" t="str">
            <v>852</v>
          </cell>
          <cell r="N52" t="str">
            <v>918</v>
          </cell>
          <cell r="O52" t="str">
            <v>물가정보</v>
          </cell>
          <cell r="P52" t="str">
            <v>물가정보918</v>
          </cell>
        </row>
        <row r="53">
          <cell r="B53" t="str">
            <v>후렉시블 콘넥타</v>
          </cell>
          <cell r="C53" t="str">
            <v>고장력 방수 36C</v>
          </cell>
          <cell r="D53" t="str">
            <v>EA</v>
          </cell>
          <cell r="E53">
            <v>2450</v>
          </cell>
          <cell r="F53">
            <v>2450</v>
          </cell>
          <cell r="G53" t="str">
            <v>918</v>
          </cell>
          <cell r="H53">
            <v>3040</v>
          </cell>
          <cell r="I53" t="str">
            <v>852</v>
          </cell>
          <cell r="N53" t="str">
            <v>918</v>
          </cell>
          <cell r="O53" t="str">
            <v>물가정보</v>
          </cell>
          <cell r="P53" t="str">
            <v>물가정보918</v>
          </cell>
        </row>
        <row r="54">
          <cell r="B54" t="str">
            <v>후렉시블 콘넥타</v>
          </cell>
          <cell r="C54" t="str">
            <v>고장력 방수 42C</v>
          </cell>
          <cell r="D54" t="str">
            <v>EA</v>
          </cell>
          <cell r="E54">
            <v>3130</v>
          </cell>
          <cell r="F54">
            <v>3130</v>
          </cell>
          <cell r="G54" t="str">
            <v>918</v>
          </cell>
          <cell r="H54">
            <v>4750</v>
          </cell>
          <cell r="I54" t="str">
            <v>852</v>
          </cell>
          <cell r="N54" t="str">
            <v>918</v>
          </cell>
          <cell r="O54" t="str">
            <v>물가정보</v>
          </cell>
          <cell r="P54" t="str">
            <v>물가정보918</v>
          </cell>
        </row>
        <row r="55">
          <cell r="B55" t="str">
            <v>후렉시블 콘넥타</v>
          </cell>
          <cell r="C55" t="str">
            <v>고장력 방수 54C</v>
          </cell>
          <cell r="D55" t="str">
            <v>EA</v>
          </cell>
          <cell r="E55">
            <v>4460</v>
          </cell>
          <cell r="F55">
            <v>4460</v>
          </cell>
          <cell r="G55" t="str">
            <v>918</v>
          </cell>
          <cell r="H55">
            <v>6180</v>
          </cell>
          <cell r="I55" t="str">
            <v>852</v>
          </cell>
          <cell r="N55" t="str">
            <v>918</v>
          </cell>
          <cell r="O55" t="str">
            <v>물가정보</v>
          </cell>
          <cell r="P55" t="str">
            <v>물가정보918</v>
          </cell>
        </row>
        <row r="56">
          <cell r="B56" t="str">
            <v>아우트레트 박스</v>
          </cell>
          <cell r="C56" t="str">
            <v>4각 54mm</v>
          </cell>
          <cell r="D56" t="str">
            <v>EA</v>
          </cell>
          <cell r="E56">
            <v>832</v>
          </cell>
          <cell r="H56">
            <v>832</v>
          </cell>
          <cell r="I56">
            <v>857</v>
          </cell>
          <cell r="N56">
            <v>857</v>
          </cell>
          <cell r="O56" t="str">
            <v>물가자료</v>
          </cell>
          <cell r="P56" t="str">
            <v>물가자료857</v>
          </cell>
          <cell r="Q56">
            <v>0.12</v>
          </cell>
          <cell r="AD56" t="str">
            <v>전7-2</v>
          </cell>
          <cell r="AE56">
            <v>1</v>
          </cell>
        </row>
        <row r="57">
          <cell r="B57" t="str">
            <v>아우트레트 박스</v>
          </cell>
          <cell r="C57" t="str">
            <v>8각 54mm</v>
          </cell>
          <cell r="D57" t="str">
            <v>EA</v>
          </cell>
          <cell r="E57">
            <v>450</v>
          </cell>
          <cell r="F57">
            <v>450</v>
          </cell>
          <cell r="G57" t="str">
            <v>928</v>
          </cell>
          <cell r="H57">
            <v>714</v>
          </cell>
          <cell r="I57">
            <v>857</v>
          </cell>
          <cell r="N57" t="str">
            <v>928</v>
          </cell>
          <cell r="O57" t="str">
            <v>물가정보</v>
          </cell>
          <cell r="P57" t="str">
            <v>물가정보928</v>
          </cell>
          <cell r="Q57">
            <v>0.12</v>
          </cell>
          <cell r="AD57" t="str">
            <v>전7-2</v>
          </cell>
          <cell r="AE57">
            <v>1</v>
          </cell>
        </row>
        <row r="58">
          <cell r="B58" t="str">
            <v>스위치 박스</v>
          </cell>
          <cell r="C58" t="str">
            <v>1개용 54mm</v>
          </cell>
          <cell r="D58" t="str">
            <v>EA</v>
          </cell>
          <cell r="E58">
            <v>410</v>
          </cell>
          <cell r="F58">
            <v>410</v>
          </cell>
          <cell r="G58" t="str">
            <v>928</v>
          </cell>
          <cell r="H58">
            <v>654</v>
          </cell>
          <cell r="I58">
            <v>857</v>
          </cell>
          <cell r="N58" t="str">
            <v>928</v>
          </cell>
          <cell r="O58" t="str">
            <v>물가정보</v>
          </cell>
          <cell r="P58" t="str">
            <v>물가정보928</v>
          </cell>
          <cell r="Q58">
            <v>0.2</v>
          </cell>
          <cell r="AD58" t="str">
            <v>전7-2</v>
          </cell>
          <cell r="AE58">
            <v>1</v>
          </cell>
        </row>
        <row r="59">
          <cell r="B59" t="str">
            <v>박스카바</v>
          </cell>
          <cell r="C59" t="str">
            <v>4각 콘카바</v>
          </cell>
          <cell r="D59" t="str">
            <v>EA</v>
          </cell>
          <cell r="E59">
            <v>200</v>
          </cell>
          <cell r="F59">
            <v>200</v>
          </cell>
          <cell r="G59" t="str">
            <v>928</v>
          </cell>
          <cell r="H59">
            <v>258</v>
          </cell>
          <cell r="I59">
            <v>857</v>
          </cell>
          <cell r="N59" t="str">
            <v>928</v>
          </cell>
          <cell r="O59" t="str">
            <v>물가정보</v>
          </cell>
          <cell r="P59" t="str">
            <v>물가정보928</v>
          </cell>
        </row>
        <row r="60">
          <cell r="B60" t="str">
            <v>박스카바</v>
          </cell>
          <cell r="C60" t="str">
            <v>4각 맹카바</v>
          </cell>
          <cell r="D60" t="str">
            <v>EA</v>
          </cell>
          <cell r="E60">
            <v>115</v>
          </cell>
          <cell r="F60">
            <v>190</v>
          </cell>
          <cell r="G60" t="str">
            <v>928</v>
          </cell>
          <cell r="H60">
            <v>115</v>
          </cell>
          <cell r="I60">
            <v>857</v>
          </cell>
          <cell r="N60">
            <v>857</v>
          </cell>
          <cell r="O60" t="str">
            <v>물가자료</v>
          </cell>
          <cell r="P60" t="str">
            <v>물가자료857</v>
          </cell>
        </row>
        <row r="61">
          <cell r="B61" t="str">
            <v>박스카바</v>
          </cell>
          <cell r="C61" t="str">
            <v>8각 맹카바</v>
          </cell>
          <cell r="D61" t="str">
            <v>EA</v>
          </cell>
          <cell r="E61">
            <v>115</v>
          </cell>
          <cell r="F61">
            <v>150</v>
          </cell>
          <cell r="G61" t="str">
            <v>928</v>
          </cell>
          <cell r="H61">
            <v>115</v>
          </cell>
          <cell r="I61">
            <v>857</v>
          </cell>
          <cell r="N61">
            <v>857</v>
          </cell>
          <cell r="O61" t="str">
            <v>물가자료</v>
          </cell>
          <cell r="P61" t="str">
            <v>물가자료857</v>
          </cell>
        </row>
        <row r="62">
          <cell r="B62" t="str">
            <v>죠인트박스</v>
          </cell>
          <cell r="C62" t="str">
            <v>100x100x50mm</v>
          </cell>
          <cell r="D62" t="str">
            <v>EA</v>
          </cell>
          <cell r="E62">
            <v>1400</v>
          </cell>
          <cell r="F62">
            <v>1400</v>
          </cell>
          <cell r="G62" t="str">
            <v>929</v>
          </cell>
          <cell r="H62">
            <v>1400</v>
          </cell>
          <cell r="I62">
            <v>856</v>
          </cell>
          <cell r="N62" t="str">
            <v>929</v>
          </cell>
          <cell r="O62" t="str">
            <v>물가정보</v>
          </cell>
          <cell r="P62" t="str">
            <v>물가정보929</v>
          </cell>
          <cell r="Q62">
            <v>0.3</v>
          </cell>
          <cell r="AD62" t="str">
            <v>전7-18</v>
          </cell>
          <cell r="AE62">
            <v>1</v>
          </cell>
        </row>
        <row r="63">
          <cell r="B63" t="str">
            <v>풀박스</v>
          </cell>
          <cell r="C63" t="str">
            <v>100x100x100mm</v>
          </cell>
          <cell r="D63" t="str">
            <v>EA</v>
          </cell>
          <cell r="E63">
            <v>1650</v>
          </cell>
          <cell r="F63">
            <v>1650</v>
          </cell>
          <cell r="G63" t="str">
            <v>929</v>
          </cell>
          <cell r="H63">
            <v>1750</v>
          </cell>
          <cell r="I63">
            <v>856</v>
          </cell>
          <cell r="N63" t="str">
            <v>929</v>
          </cell>
          <cell r="O63" t="str">
            <v>물가정보</v>
          </cell>
          <cell r="P63" t="str">
            <v>물가정보929</v>
          </cell>
          <cell r="Q63">
            <v>0.35</v>
          </cell>
          <cell r="AD63" t="str">
            <v>전7-3</v>
          </cell>
          <cell r="AE63">
            <v>1</v>
          </cell>
        </row>
        <row r="64">
          <cell r="B64" t="str">
            <v>풀박스</v>
          </cell>
          <cell r="C64" t="str">
            <v>150x150x100mm</v>
          </cell>
          <cell r="D64" t="str">
            <v>EA</v>
          </cell>
          <cell r="E64">
            <v>2330</v>
          </cell>
          <cell r="F64">
            <v>2330</v>
          </cell>
          <cell r="G64" t="str">
            <v>929</v>
          </cell>
          <cell r="H64">
            <v>2350</v>
          </cell>
          <cell r="I64">
            <v>856</v>
          </cell>
          <cell r="N64" t="str">
            <v>929</v>
          </cell>
          <cell r="O64" t="str">
            <v>물가정보</v>
          </cell>
          <cell r="P64" t="str">
            <v>물가정보929</v>
          </cell>
          <cell r="Q64">
            <v>0.35</v>
          </cell>
          <cell r="AD64" t="str">
            <v>전7-3</v>
          </cell>
          <cell r="AE64">
            <v>1</v>
          </cell>
        </row>
        <row r="65">
          <cell r="B65" t="str">
            <v>풀박스</v>
          </cell>
          <cell r="C65" t="str">
            <v>200x200x100mm</v>
          </cell>
          <cell r="D65" t="str">
            <v>EA</v>
          </cell>
          <cell r="E65">
            <v>3230</v>
          </cell>
          <cell r="F65">
            <v>3230</v>
          </cell>
          <cell r="G65" t="str">
            <v>929</v>
          </cell>
          <cell r="H65">
            <v>3440</v>
          </cell>
          <cell r="I65">
            <v>856</v>
          </cell>
          <cell r="N65" t="str">
            <v>929</v>
          </cell>
          <cell r="O65" t="str">
            <v>물가정보</v>
          </cell>
          <cell r="P65" t="str">
            <v>물가정보929</v>
          </cell>
          <cell r="Q65">
            <v>0.35</v>
          </cell>
          <cell r="AD65" t="str">
            <v>전7-3</v>
          </cell>
          <cell r="AE65">
            <v>1</v>
          </cell>
        </row>
        <row r="66">
          <cell r="B66" t="str">
            <v>풀박스</v>
          </cell>
          <cell r="C66" t="str">
            <v>300x300x200mm</v>
          </cell>
          <cell r="D66" t="str">
            <v>EA</v>
          </cell>
          <cell r="E66">
            <v>6800</v>
          </cell>
          <cell r="F66">
            <v>6800</v>
          </cell>
          <cell r="G66" t="str">
            <v>929</v>
          </cell>
          <cell r="H66">
            <v>7110</v>
          </cell>
          <cell r="I66">
            <v>856</v>
          </cell>
          <cell r="N66" t="str">
            <v>929</v>
          </cell>
          <cell r="O66" t="str">
            <v>물가정보</v>
          </cell>
          <cell r="P66" t="str">
            <v>물가정보929</v>
          </cell>
          <cell r="Q66">
            <v>0.35</v>
          </cell>
          <cell r="AD66" t="str">
            <v>전7-3</v>
          </cell>
          <cell r="AE66">
            <v>1</v>
          </cell>
        </row>
        <row r="67">
          <cell r="B67" t="str">
            <v>풀박스</v>
          </cell>
          <cell r="C67" t="str">
            <v>400x400x200mm</v>
          </cell>
          <cell r="D67" t="str">
            <v>EA</v>
          </cell>
          <cell r="E67">
            <v>10540</v>
          </cell>
          <cell r="F67">
            <v>10540</v>
          </cell>
          <cell r="G67" t="str">
            <v>929</v>
          </cell>
          <cell r="H67">
            <v>10900</v>
          </cell>
          <cell r="I67">
            <v>856</v>
          </cell>
          <cell r="N67" t="str">
            <v>929</v>
          </cell>
          <cell r="O67" t="str">
            <v>물가정보</v>
          </cell>
          <cell r="P67" t="str">
            <v>물가정보929</v>
          </cell>
          <cell r="Q67">
            <v>0.66</v>
          </cell>
          <cell r="AD67" t="str">
            <v>전7-3</v>
          </cell>
          <cell r="AE67">
            <v>1</v>
          </cell>
        </row>
        <row r="68">
          <cell r="B68" t="str">
            <v>SYSTEM BOX</v>
          </cell>
          <cell r="C68" t="str">
            <v>(전열및전화포함)</v>
          </cell>
          <cell r="D68" t="str">
            <v>조</v>
          </cell>
          <cell r="E68">
            <v>65000</v>
          </cell>
          <cell r="F68">
            <v>65000</v>
          </cell>
          <cell r="G68" t="str">
            <v>923</v>
          </cell>
          <cell r="H68">
            <v>65000</v>
          </cell>
          <cell r="I68" t="str">
            <v>867</v>
          </cell>
          <cell r="N68" t="str">
            <v>923</v>
          </cell>
          <cell r="O68" t="str">
            <v>물가정보</v>
          </cell>
          <cell r="P68" t="str">
            <v>물가정보923</v>
          </cell>
          <cell r="Q68">
            <v>0.2</v>
          </cell>
          <cell r="AD68" t="str">
            <v>전7-2</v>
          </cell>
          <cell r="AE68">
            <v>1</v>
          </cell>
        </row>
        <row r="69">
          <cell r="B69" t="str">
            <v>600V 2종비닐절연전선</v>
          </cell>
          <cell r="C69" t="str">
            <v>HIV 1.6mm</v>
          </cell>
          <cell r="D69" t="str">
            <v>M</v>
          </cell>
          <cell r="E69">
            <v>78</v>
          </cell>
          <cell r="F69">
            <v>79</v>
          </cell>
          <cell r="G69" t="str">
            <v>889</v>
          </cell>
          <cell r="H69">
            <v>78</v>
          </cell>
          <cell r="I69">
            <v>826</v>
          </cell>
          <cell r="N69">
            <v>826</v>
          </cell>
          <cell r="O69" t="str">
            <v>물가자료</v>
          </cell>
          <cell r="P69" t="str">
            <v>물가자료826</v>
          </cell>
          <cell r="Q69">
            <v>0.01</v>
          </cell>
          <cell r="AD69" t="str">
            <v>전7-8</v>
          </cell>
          <cell r="AE69">
            <v>1</v>
          </cell>
        </row>
        <row r="70">
          <cell r="B70" t="str">
            <v>600V 2종비닐절연전선</v>
          </cell>
          <cell r="C70" t="str">
            <v>HIV 2.0mm</v>
          </cell>
          <cell r="D70" t="str">
            <v>M</v>
          </cell>
          <cell r="E70">
            <v>113</v>
          </cell>
          <cell r="F70">
            <v>115</v>
          </cell>
          <cell r="G70" t="str">
            <v>889</v>
          </cell>
          <cell r="H70">
            <v>113</v>
          </cell>
          <cell r="I70">
            <v>826</v>
          </cell>
          <cell r="N70">
            <v>826</v>
          </cell>
          <cell r="O70" t="str">
            <v>물가자료</v>
          </cell>
          <cell r="P70" t="str">
            <v>물가자료826</v>
          </cell>
          <cell r="Q70">
            <v>0.01</v>
          </cell>
          <cell r="AD70" t="str">
            <v>전7-8</v>
          </cell>
          <cell r="AE70">
            <v>1</v>
          </cell>
        </row>
        <row r="71">
          <cell r="B71" t="str">
            <v>600V 2종비닐절연전선</v>
          </cell>
          <cell r="C71" t="str">
            <v>HIV 5.5sq</v>
          </cell>
          <cell r="D71" t="str">
            <v>M</v>
          </cell>
          <cell r="E71">
            <v>217</v>
          </cell>
          <cell r="F71">
            <v>221</v>
          </cell>
          <cell r="G71" t="str">
            <v>889</v>
          </cell>
          <cell r="H71">
            <v>217</v>
          </cell>
          <cell r="I71">
            <v>826</v>
          </cell>
          <cell r="N71">
            <v>826</v>
          </cell>
          <cell r="O71" t="str">
            <v>물가자료</v>
          </cell>
          <cell r="P71" t="str">
            <v>물가자료826</v>
          </cell>
          <cell r="Q71">
            <v>0.01</v>
          </cell>
          <cell r="AD71" t="str">
            <v>전7-8</v>
          </cell>
          <cell r="AE71">
            <v>1</v>
          </cell>
        </row>
        <row r="72">
          <cell r="B72" t="str">
            <v>600V 2종비닐절연전선</v>
          </cell>
          <cell r="C72" t="str">
            <v>HIV 8sq</v>
          </cell>
          <cell r="D72" t="str">
            <v>M</v>
          </cell>
          <cell r="E72">
            <v>315</v>
          </cell>
          <cell r="F72">
            <v>322</v>
          </cell>
          <cell r="G72" t="str">
            <v>889</v>
          </cell>
          <cell r="H72">
            <v>315</v>
          </cell>
          <cell r="I72">
            <v>826</v>
          </cell>
          <cell r="N72">
            <v>826</v>
          </cell>
          <cell r="O72" t="str">
            <v>물가자료</v>
          </cell>
          <cell r="P72" t="str">
            <v>물가자료826</v>
          </cell>
          <cell r="Q72">
            <v>0.02</v>
          </cell>
          <cell r="AD72" t="str">
            <v>전7-8</v>
          </cell>
          <cell r="AE72">
            <v>1</v>
          </cell>
        </row>
        <row r="73">
          <cell r="B73" t="str">
            <v>600V 비닐절연전선</v>
          </cell>
          <cell r="C73" t="str">
            <v>IV 2.0mm</v>
          </cell>
          <cell r="D73" t="str">
            <v>M</v>
          </cell>
          <cell r="E73">
            <v>110</v>
          </cell>
          <cell r="F73">
            <v>112</v>
          </cell>
          <cell r="G73" t="str">
            <v>889</v>
          </cell>
          <cell r="H73">
            <v>110</v>
          </cell>
          <cell r="I73">
            <v>826</v>
          </cell>
          <cell r="N73">
            <v>826</v>
          </cell>
          <cell r="O73" t="str">
            <v>물가자료</v>
          </cell>
          <cell r="P73" t="str">
            <v>물가자료826</v>
          </cell>
          <cell r="Q73">
            <v>0.01</v>
          </cell>
          <cell r="AD73" t="str">
            <v>전7-8</v>
          </cell>
          <cell r="AE73">
            <v>1</v>
          </cell>
        </row>
        <row r="74">
          <cell r="B74" t="str">
            <v>600V 비닐절연전선</v>
          </cell>
          <cell r="C74" t="str">
            <v>IV 5.5sq</v>
          </cell>
          <cell r="D74" t="str">
            <v>M</v>
          </cell>
          <cell r="E74">
            <v>210</v>
          </cell>
          <cell r="F74">
            <v>214</v>
          </cell>
          <cell r="G74" t="str">
            <v>889</v>
          </cell>
          <cell r="H74">
            <v>210</v>
          </cell>
          <cell r="I74">
            <v>826</v>
          </cell>
          <cell r="N74">
            <v>826</v>
          </cell>
          <cell r="O74" t="str">
            <v>물가자료</v>
          </cell>
          <cell r="P74" t="str">
            <v>물가자료826</v>
          </cell>
          <cell r="Q74">
            <v>0.01</v>
          </cell>
          <cell r="AD74" t="str">
            <v>전7-8</v>
          </cell>
          <cell r="AE74">
            <v>1</v>
          </cell>
        </row>
        <row r="75">
          <cell r="B75" t="str">
            <v>600V 비닐절연전선</v>
          </cell>
          <cell r="C75" t="str">
            <v>IV 8sq</v>
          </cell>
          <cell r="D75" t="str">
            <v>M</v>
          </cell>
          <cell r="E75">
            <v>306</v>
          </cell>
          <cell r="F75">
            <v>312</v>
          </cell>
          <cell r="G75" t="str">
            <v>889</v>
          </cell>
          <cell r="H75">
            <v>306</v>
          </cell>
          <cell r="I75">
            <v>826</v>
          </cell>
          <cell r="N75">
            <v>826</v>
          </cell>
          <cell r="O75" t="str">
            <v>물가자료</v>
          </cell>
          <cell r="P75" t="str">
            <v>물가자료826</v>
          </cell>
          <cell r="Q75">
            <v>0.02</v>
          </cell>
          <cell r="AD75" t="str">
            <v>전7-8</v>
          </cell>
          <cell r="AE75">
            <v>1</v>
          </cell>
        </row>
        <row r="76">
          <cell r="B76" t="str">
            <v>600V 비닐절연전선</v>
          </cell>
          <cell r="C76" t="str">
            <v>IV 14sq</v>
          </cell>
          <cell r="D76" t="str">
            <v>M</v>
          </cell>
          <cell r="E76">
            <v>556</v>
          </cell>
          <cell r="F76">
            <v>568</v>
          </cell>
          <cell r="G76" t="str">
            <v>889</v>
          </cell>
          <cell r="H76">
            <v>556</v>
          </cell>
          <cell r="I76">
            <v>826</v>
          </cell>
          <cell r="N76">
            <v>826</v>
          </cell>
          <cell r="O76" t="str">
            <v>물가자료</v>
          </cell>
          <cell r="P76" t="str">
            <v>물가자료826</v>
          </cell>
          <cell r="Q76">
            <v>0.02</v>
          </cell>
          <cell r="AD76" t="str">
            <v>전7-8</v>
          </cell>
          <cell r="AE76">
            <v>1</v>
          </cell>
        </row>
        <row r="77">
          <cell r="B77" t="str">
            <v>600V 비닐절연전선</v>
          </cell>
          <cell r="C77" t="str">
            <v>IV 22sq</v>
          </cell>
          <cell r="D77" t="str">
            <v>M</v>
          </cell>
          <cell r="E77">
            <v>819</v>
          </cell>
          <cell r="F77">
            <v>836</v>
          </cell>
          <cell r="G77" t="str">
            <v>889</v>
          </cell>
          <cell r="H77">
            <v>819</v>
          </cell>
          <cell r="I77">
            <v>826</v>
          </cell>
          <cell r="N77">
            <v>826</v>
          </cell>
          <cell r="O77" t="str">
            <v>물가자료</v>
          </cell>
          <cell r="P77" t="str">
            <v>물가자료826</v>
          </cell>
          <cell r="Q77">
            <v>3.1E-2</v>
          </cell>
          <cell r="AD77" t="str">
            <v>전7-8</v>
          </cell>
          <cell r="AE77">
            <v>1</v>
          </cell>
        </row>
        <row r="78">
          <cell r="B78" t="str">
            <v>600V 비닐절연전선</v>
          </cell>
          <cell r="C78" t="str">
            <v>IV 38sq</v>
          </cell>
          <cell r="D78" t="str">
            <v>M</v>
          </cell>
          <cell r="E78">
            <v>1277</v>
          </cell>
          <cell r="F78">
            <v>1304</v>
          </cell>
          <cell r="G78" t="str">
            <v>889</v>
          </cell>
          <cell r="H78">
            <v>1277</v>
          </cell>
          <cell r="I78">
            <v>826</v>
          </cell>
          <cell r="N78">
            <v>826</v>
          </cell>
          <cell r="O78" t="str">
            <v>물가자료</v>
          </cell>
          <cell r="P78" t="str">
            <v>물가자료826</v>
          </cell>
          <cell r="Q78">
            <v>3.1E-2</v>
          </cell>
          <cell r="AD78" t="str">
            <v>전7-8</v>
          </cell>
          <cell r="AE78">
            <v>1</v>
          </cell>
        </row>
        <row r="79">
          <cell r="B79" t="str">
            <v>접지용 전선</v>
          </cell>
          <cell r="C79" t="str">
            <v>GV 2.0sq</v>
          </cell>
          <cell r="D79" t="str">
            <v>M</v>
          </cell>
          <cell r="E79">
            <v>153</v>
          </cell>
          <cell r="F79">
            <v>156</v>
          </cell>
          <cell r="G79" t="str">
            <v>890</v>
          </cell>
          <cell r="H79">
            <v>153</v>
          </cell>
          <cell r="I79">
            <v>827</v>
          </cell>
          <cell r="N79">
            <v>827</v>
          </cell>
          <cell r="O79" t="str">
            <v>물가자료</v>
          </cell>
          <cell r="P79" t="str">
            <v>물가자료827</v>
          </cell>
          <cell r="Q79">
            <v>0.01</v>
          </cell>
          <cell r="AD79" t="str">
            <v>전3-72</v>
          </cell>
          <cell r="AE79">
            <v>1.5</v>
          </cell>
        </row>
        <row r="80">
          <cell r="B80" t="str">
            <v>접지용 전선</v>
          </cell>
          <cell r="C80" t="str">
            <v>GV 5.5sq</v>
          </cell>
          <cell r="D80" t="str">
            <v>M</v>
          </cell>
          <cell r="E80">
            <v>344</v>
          </cell>
          <cell r="F80">
            <v>353</v>
          </cell>
          <cell r="G80" t="str">
            <v>890</v>
          </cell>
          <cell r="H80">
            <v>344</v>
          </cell>
          <cell r="I80">
            <v>827</v>
          </cell>
          <cell r="N80">
            <v>827</v>
          </cell>
          <cell r="O80" t="str">
            <v>물가자료</v>
          </cell>
          <cell r="P80" t="str">
            <v>물가자료827</v>
          </cell>
          <cell r="Q80">
            <v>0.01</v>
          </cell>
          <cell r="AD80" t="str">
            <v>전3-72</v>
          </cell>
          <cell r="AE80">
            <v>1.5</v>
          </cell>
        </row>
        <row r="81">
          <cell r="B81" t="str">
            <v>접지용 전선</v>
          </cell>
          <cell r="C81" t="str">
            <v>GV 8sq</v>
          </cell>
          <cell r="D81" t="str">
            <v>M</v>
          </cell>
          <cell r="E81">
            <v>451</v>
          </cell>
          <cell r="F81">
            <v>462</v>
          </cell>
          <cell r="G81" t="str">
            <v>890</v>
          </cell>
          <cell r="H81">
            <v>451</v>
          </cell>
          <cell r="I81">
            <v>827</v>
          </cell>
          <cell r="N81">
            <v>827</v>
          </cell>
          <cell r="O81" t="str">
            <v>물가자료</v>
          </cell>
          <cell r="P81" t="str">
            <v>물가자료827</v>
          </cell>
          <cell r="Q81">
            <v>0.01</v>
          </cell>
          <cell r="AD81" t="str">
            <v>전3-72</v>
          </cell>
          <cell r="AE81">
            <v>1.5</v>
          </cell>
        </row>
        <row r="82">
          <cell r="B82" t="str">
            <v>접지용 전선</v>
          </cell>
          <cell r="C82" t="str">
            <v>GV 14sq</v>
          </cell>
          <cell r="D82" t="str">
            <v>M</v>
          </cell>
          <cell r="E82">
            <v>691</v>
          </cell>
          <cell r="F82">
            <v>703</v>
          </cell>
          <cell r="G82" t="str">
            <v>890</v>
          </cell>
          <cell r="H82">
            <v>691</v>
          </cell>
          <cell r="I82">
            <v>827</v>
          </cell>
          <cell r="N82">
            <v>827</v>
          </cell>
          <cell r="O82" t="str">
            <v>물가자료</v>
          </cell>
          <cell r="P82" t="str">
            <v>물가자료827</v>
          </cell>
          <cell r="Q82">
            <v>0.01</v>
          </cell>
          <cell r="AD82" t="str">
            <v>전3-72</v>
          </cell>
          <cell r="AE82">
            <v>1.5</v>
          </cell>
        </row>
        <row r="83">
          <cell r="B83" t="str">
            <v>접지용 전선</v>
          </cell>
          <cell r="C83" t="str">
            <v>GV 22sq</v>
          </cell>
          <cell r="D83" t="str">
            <v>M</v>
          </cell>
          <cell r="E83">
            <v>980</v>
          </cell>
          <cell r="F83">
            <v>1001</v>
          </cell>
          <cell r="G83" t="str">
            <v>890</v>
          </cell>
          <cell r="H83">
            <v>980</v>
          </cell>
          <cell r="I83">
            <v>827</v>
          </cell>
          <cell r="N83">
            <v>827</v>
          </cell>
          <cell r="O83" t="str">
            <v>물가자료</v>
          </cell>
          <cell r="P83" t="str">
            <v>물가자료827</v>
          </cell>
          <cell r="Q83">
            <v>1.2E-2</v>
          </cell>
          <cell r="AD83" t="str">
            <v>전3-72</v>
          </cell>
          <cell r="AE83">
            <v>1.5</v>
          </cell>
        </row>
        <row r="84">
          <cell r="B84" t="str">
            <v>접지용 전선</v>
          </cell>
          <cell r="C84" t="str">
            <v>GV 38sq</v>
          </cell>
          <cell r="D84" t="str">
            <v>M</v>
          </cell>
          <cell r="E84">
            <v>1525</v>
          </cell>
          <cell r="F84">
            <v>1558</v>
          </cell>
          <cell r="G84" t="str">
            <v>890</v>
          </cell>
          <cell r="H84">
            <v>1525</v>
          </cell>
          <cell r="I84">
            <v>827</v>
          </cell>
          <cell r="N84">
            <v>827</v>
          </cell>
          <cell r="O84" t="str">
            <v>물가자료</v>
          </cell>
          <cell r="P84" t="str">
            <v>물가자료827</v>
          </cell>
          <cell r="Q84">
            <v>1.2E-2</v>
          </cell>
          <cell r="AD84" t="str">
            <v>전3-72</v>
          </cell>
          <cell r="AE84">
            <v>1.5</v>
          </cell>
        </row>
        <row r="85">
          <cell r="B85" t="str">
            <v>접지용 전선</v>
          </cell>
          <cell r="C85" t="str">
            <v>GV 60sq</v>
          </cell>
          <cell r="D85" t="str">
            <v>M</v>
          </cell>
          <cell r="E85">
            <v>2357</v>
          </cell>
          <cell r="F85">
            <v>2411</v>
          </cell>
          <cell r="G85" t="str">
            <v>890</v>
          </cell>
          <cell r="H85">
            <v>2357</v>
          </cell>
          <cell r="I85">
            <v>827</v>
          </cell>
          <cell r="N85">
            <v>827</v>
          </cell>
          <cell r="O85" t="str">
            <v>물가자료</v>
          </cell>
          <cell r="P85" t="str">
            <v>물가자료827</v>
          </cell>
          <cell r="Q85">
            <v>1.4999999999999999E-2</v>
          </cell>
          <cell r="AD85" t="str">
            <v>전3-72</v>
          </cell>
          <cell r="AE85">
            <v>1.5</v>
          </cell>
        </row>
        <row r="86">
          <cell r="B86" t="str">
            <v>제어용 비닐차폐케이블</v>
          </cell>
          <cell r="C86" t="str">
            <v>CVV-S 2.0sq/3C</v>
          </cell>
          <cell r="D86" t="str">
            <v>M</v>
          </cell>
          <cell r="E86">
            <v>611</v>
          </cell>
          <cell r="H86">
            <v>611</v>
          </cell>
          <cell r="I86" t="str">
            <v>829</v>
          </cell>
          <cell r="N86" t="str">
            <v>829</v>
          </cell>
          <cell r="O86" t="str">
            <v>물가자료</v>
          </cell>
          <cell r="P86" t="str">
            <v>물가자료829</v>
          </cell>
          <cell r="S86">
            <v>1.9E-2</v>
          </cell>
          <cell r="AD86" t="str">
            <v>전7-10</v>
          </cell>
          <cell r="AE86">
            <v>1</v>
          </cell>
        </row>
        <row r="87">
          <cell r="B87" t="str">
            <v>제어용 비닐차폐케이블</v>
          </cell>
          <cell r="C87" t="str">
            <v>CVV-S 3.5sq/3C</v>
          </cell>
          <cell r="D87" t="str">
            <v>M</v>
          </cell>
          <cell r="E87">
            <v>866</v>
          </cell>
          <cell r="H87">
            <v>866</v>
          </cell>
          <cell r="I87" t="str">
            <v>829</v>
          </cell>
          <cell r="N87" t="str">
            <v>829</v>
          </cell>
          <cell r="O87" t="str">
            <v>물가자료</v>
          </cell>
          <cell r="P87" t="str">
            <v>물가자료829</v>
          </cell>
          <cell r="S87">
            <v>2.1999999999999999E-2</v>
          </cell>
          <cell r="AD87" t="str">
            <v>전7-10</v>
          </cell>
          <cell r="AE87">
            <v>1</v>
          </cell>
        </row>
        <row r="88">
          <cell r="B88" t="str">
            <v>동심중심선 전력케이블</v>
          </cell>
          <cell r="C88" t="str">
            <v xml:space="preserve">22.9KV CNCV 60sq/1C </v>
          </cell>
          <cell r="D88" t="str">
            <v>M</v>
          </cell>
          <cell r="E88">
            <v>7229</v>
          </cell>
          <cell r="H88">
            <v>7229</v>
          </cell>
          <cell r="I88" t="str">
            <v>832</v>
          </cell>
          <cell r="N88" t="str">
            <v>832</v>
          </cell>
          <cell r="O88" t="str">
            <v>물가자료</v>
          </cell>
          <cell r="P88" t="str">
            <v>물가자료832</v>
          </cell>
          <cell r="AD88" t="str">
            <v>전7-10</v>
          </cell>
          <cell r="AE88">
            <v>1</v>
          </cell>
        </row>
        <row r="89">
          <cell r="B89" t="str">
            <v>600V 가교PE케이블</v>
          </cell>
          <cell r="C89" t="str">
            <v>CV 5.5sq/2C</v>
          </cell>
          <cell r="D89" t="str">
            <v>M</v>
          </cell>
          <cell r="E89">
            <v>731</v>
          </cell>
          <cell r="F89">
            <v>731</v>
          </cell>
          <cell r="G89" t="str">
            <v>897</v>
          </cell>
          <cell r="H89">
            <v>731</v>
          </cell>
          <cell r="I89">
            <v>830</v>
          </cell>
          <cell r="N89" t="str">
            <v>897</v>
          </cell>
          <cell r="O89" t="str">
            <v>물가정보</v>
          </cell>
          <cell r="P89" t="str">
            <v>물가정보897</v>
          </cell>
          <cell r="S89">
            <v>1.7999999999999999E-2</v>
          </cell>
          <cell r="AD89" t="str">
            <v>전7-10</v>
          </cell>
          <cell r="AE89">
            <v>1</v>
          </cell>
        </row>
        <row r="90">
          <cell r="B90" t="str">
            <v>600V 가교PE케이블</v>
          </cell>
          <cell r="C90" t="str">
            <v>CV 5.5sq/3C</v>
          </cell>
          <cell r="D90" t="str">
            <v>M</v>
          </cell>
          <cell r="E90">
            <v>974</v>
          </cell>
          <cell r="F90">
            <v>974</v>
          </cell>
          <cell r="G90" t="str">
            <v>898</v>
          </cell>
          <cell r="H90">
            <v>975</v>
          </cell>
          <cell r="I90">
            <v>830</v>
          </cell>
          <cell r="N90" t="str">
            <v>898</v>
          </cell>
          <cell r="O90" t="str">
            <v>물가정보</v>
          </cell>
          <cell r="P90" t="str">
            <v>물가정보898</v>
          </cell>
          <cell r="S90">
            <v>2.5999999999999999E-2</v>
          </cell>
          <cell r="AD90" t="str">
            <v>전7-10</v>
          </cell>
          <cell r="AE90">
            <v>1</v>
          </cell>
        </row>
        <row r="91">
          <cell r="B91" t="str">
            <v>600V 가교PE케이블</v>
          </cell>
          <cell r="C91" t="str">
            <v>CV 5.5sq/4C</v>
          </cell>
          <cell r="D91" t="str">
            <v>M</v>
          </cell>
          <cell r="E91">
            <v>1218</v>
          </cell>
          <cell r="F91">
            <v>1218</v>
          </cell>
          <cell r="G91" t="str">
            <v>898</v>
          </cell>
          <cell r="H91">
            <v>1218</v>
          </cell>
          <cell r="I91">
            <v>830</v>
          </cell>
          <cell r="N91" t="str">
            <v>898</v>
          </cell>
          <cell r="O91" t="str">
            <v>물가정보</v>
          </cell>
          <cell r="P91" t="str">
            <v>물가정보898</v>
          </cell>
          <cell r="S91">
            <v>3.4000000000000002E-2</v>
          </cell>
          <cell r="AD91" t="str">
            <v>전7-10</v>
          </cell>
          <cell r="AE91">
            <v>1</v>
          </cell>
        </row>
        <row r="92">
          <cell r="B92" t="str">
            <v>600V 가교PE케이블</v>
          </cell>
          <cell r="C92" t="str">
            <v>CV 8sq/2C</v>
          </cell>
          <cell r="D92" t="str">
            <v>M</v>
          </cell>
          <cell r="E92">
            <v>974</v>
          </cell>
          <cell r="F92">
            <v>974</v>
          </cell>
          <cell r="G92" t="str">
            <v>897</v>
          </cell>
          <cell r="H92">
            <v>975</v>
          </cell>
          <cell r="I92">
            <v>830</v>
          </cell>
          <cell r="N92" t="str">
            <v>897</v>
          </cell>
          <cell r="O92" t="str">
            <v>물가정보</v>
          </cell>
          <cell r="P92" t="str">
            <v>물가정보897</v>
          </cell>
          <cell r="S92">
            <v>0.02</v>
          </cell>
          <cell r="AD92" t="str">
            <v>전7-10</v>
          </cell>
          <cell r="AE92">
            <v>1</v>
          </cell>
        </row>
        <row r="93">
          <cell r="B93" t="str">
            <v>600V 가교PE케이블</v>
          </cell>
          <cell r="C93" t="str">
            <v>CV 8sq/4C</v>
          </cell>
          <cell r="D93" t="str">
            <v>M</v>
          </cell>
          <cell r="E93">
            <v>1609</v>
          </cell>
          <cell r="F93">
            <v>1609</v>
          </cell>
          <cell r="G93" t="str">
            <v>898</v>
          </cell>
          <cell r="H93">
            <v>1609</v>
          </cell>
          <cell r="I93">
            <v>830</v>
          </cell>
          <cell r="N93" t="str">
            <v>898</v>
          </cell>
          <cell r="O93" t="str">
            <v>물가정보</v>
          </cell>
          <cell r="P93" t="str">
            <v>물가정보898</v>
          </cell>
          <cell r="S93">
            <v>3.9E-2</v>
          </cell>
          <cell r="AD93" t="str">
            <v>전7-10</v>
          </cell>
          <cell r="AE93">
            <v>1</v>
          </cell>
        </row>
        <row r="94">
          <cell r="B94" t="str">
            <v>600V 가교PE케이블</v>
          </cell>
          <cell r="C94" t="str">
            <v>CV 14sq/4C</v>
          </cell>
          <cell r="D94" t="str">
            <v>M</v>
          </cell>
          <cell r="E94">
            <v>2507</v>
          </cell>
          <cell r="F94">
            <v>2507</v>
          </cell>
          <cell r="G94" t="str">
            <v>898</v>
          </cell>
          <cell r="H94">
            <v>2510</v>
          </cell>
          <cell r="I94">
            <v>830</v>
          </cell>
          <cell r="N94" t="str">
            <v>898</v>
          </cell>
          <cell r="O94" t="str">
            <v>물가정보</v>
          </cell>
          <cell r="P94" t="str">
            <v>물가정보898</v>
          </cell>
          <cell r="S94">
            <v>0.02</v>
          </cell>
          <cell r="AD94" t="str">
            <v>전7-9</v>
          </cell>
          <cell r="AE94">
            <v>2.6</v>
          </cell>
        </row>
        <row r="95">
          <cell r="B95" t="str">
            <v>600V 가교PE케이블</v>
          </cell>
          <cell r="C95" t="str">
            <v>CV 22sq/4C</v>
          </cell>
          <cell r="D95" t="str">
            <v>M</v>
          </cell>
          <cell r="E95">
            <v>3735</v>
          </cell>
          <cell r="F95">
            <v>3735</v>
          </cell>
          <cell r="G95" t="str">
            <v>898</v>
          </cell>
          <cell r="H95">
            <v>3737</v>
          </cell>
          <cell r="I95">
            <v>830</v>
          </cell>
          <cell r="N95" t="str">
            <v>898</v>
          </cell>
          <cell r="O95" t="str">
            <v>물가정보</v>
          </cell>
          <cell r="P95" t="str">
            <v>물가정보898</v>
          </cell>
          <cell r="S95">
            <v>2.5999999999999999E-2</v>
          </cell>
          <cell r="AD95" t="str">
            <v>전7-9</v>
          </cell>
          <cell r="AE95">
            <v>2.6</v>
          </cell>
        </row>
        <row r="96">
          <cell r="B96" t="str">
            <v>600V 가교PE케이블</v>
          </cell>
          <cell r="C96" t="str">
            <v>CV 38sq/1C</v>
          </cell>
          <cell r="D96" t="str">
            <v>M</v>
          </cell>
          <cell r="E96">
            <v>1468</v>
          </cell>
          <cell r="F96">
            <v>1468</v>
          </cell>
          <cell r="G96" t="str">
            <v>897</v>
          </cell>
          <cell r="H96">
            <v>1469</v>
          </cell>
          <cell r="I96">
            <v>830</v>
          </cell>
          <cell r="N96" t="str">
            <v>897</v>
          </cell>
          <cell r="O96" t="str">
            <v>물가정보</v>
          </cell>
          <cell r="P96" t="str">
            <v>물가정보897</v>
          </cell>
          <cell r="S96">
            <v>3.5999999999999997E-2</v>
          </cell>
          <cell r="AD96" t="str">
            <v>전7-9</v>
          </cell>
          <cell r="AE96">
            <v>1</v>
          </cell>
        </row>
        <row r="97">
          <cell r="B97" t="str">
            <v>600V 가교PE케이블</v>
          </cell>
          <cell r="C97" t="str">
            <v>CV 60sq/1C</v>
          </cell>
          <cell r="D97" t="str">
            <v>M</v>
          </cell>
          <cell r="E97">
            <v>2299</v>
          </cell>
          <cell r="F97">
            <v>2299</v>
          </cell>
          <cell r="G97" t="str">
            <v>897</v>
          </cell>
          <cell r="H97">
            <v>2300</v>
          </cell>
          <cell r="I97">
            <v>830</v>
          </cell>
          <cell r="N97" t="str">
            <v>897</v>
          </cell>
          <cell r="O97" t="str">
            <v>물가정보</v>
          </cell>
          <cell r="P97" t="str">
            <v>물가정보897</v>
          </cell>
          <cell r="S97">
            <v>4.9000000000000002E-2</v>
          </cell>
          <cell r="AD97" t="str">
            <v>전7-9</v>
          </cell>
          <cell r="AE97">
            <v>1</v>
          </cell>
        </row>
        <row r="98">
          <cell r="B98" t="str">
            <v>600V 가교PE케이블</v>
          </cell>
          <cell r="C98" t="str">
            <v>CV 100sq/1C</v>
          </cell>
          <cell r="D98" t="str">
            <v>M</v>
          </cell>
          <cell r="E98">
            <v>3723</v>
          </cell>
          <cell r="F98">
            <v>3723</v>
          </cell>
          <cell r="G98" t="str">
            <v>897</v>
          </cell>
          <cell r="H98">
            <v>3724</v>
          </cell>
          <cell r="I98">
            <v>830</v>
          </cell>
          <cell r="N98" t="str">
            <v>897</v>
          </cell>
          <cell r="O98" t="str">
            <v>물가정보</v>
          </cell>
          <cell r="P98" t="str">
            <v>물가정보897</v>
          </cell>
          <cell r="S98">
            <v>7.0999999999999994E-2</v>
          </cell>
          <cell r="AD98" t="str">
            <v>전7-9</v>
          </cell>
          <cell r="AE98">
            <v>1</v>
          </cell>
        </row>
        <row r="99">
          <cell r="B99" t="str">
            <v>600V 가교PE케이블</v>
          </cell>
          <cell r="C99" t="str">
            <v>CV 150sq/1C</v>
          </cell>
          <cell r="D99" t="str">
            <v>M</v>
          </cell>
          <cell r="E99">
            <v>5491</v>
          </cell>
          <cell r="F99">
            <v>5491</v>
          </cell>
          <cell r="G99" t="str">
            <v>897</v>
          </cell>
          <cell r="H99">
            <v>5492</v>
          </cell>
          <cell r="I99">
            <v>830</v>
          </cell>
          <cell r="N99" t="str">
            <v>897</v>
          </cell>
          <cell r="O99" t="str">
            <v>물가정보</v>
          </cell>
          <cell r="P99" t="str">
            <v>물가정보897</v>
          </cell>
          <cell r="S99">
            <v>9.7000000000000003E-2</v>
          </cell>
          <cell r="AD99" t="str">
            <v>전7-9</v>
          </cell>
          <cell r="AE99">
            <v>1</v>
          </cell>
        </row>
        <row r="100">
          <cell r="B100" t="str">
            <v>내화전선</v>
          </cell>
          <cell r="C100" t="str">
            <v>FR-8 5.5sq/3C</v>
          </cell>
          <cell r="D100" t="str">
            <v>M</v>
          </cell>
          <cell r="E100">
            <v>2489</v>
          </cell>
          <cell r="F100">
            <v>2520</v>
          </cell>
          <cell r="G100" t="str">
            <v>896</v>
          </cell>
          <cell r="H100">
            <v>2489</v>
          </cell>
          <cell r="I100" t="str">
            <v>830</v>
          </cell>
          <cell r="N100" t="str">
            <v>830</v>
          </cell>
          <cell r="O100" t="str">
            <v>물가자료</v>
          </cell>
          <cell r="P100" t="str">
            <v>물가자료830</v>
          </cell>
          <cell r="S100">
            <v>2.5999999999999999E-2</v>
          </cell>
          <cell r="AD100" t="str">
            <v>전7-10</v>
          </cell>
          <cell r="AE100">
            <v>1</v>
          </cell>
        </row>
        <row r="101">
          <cell r="B101" t="str">
            <v>내화전선</v>
          </cell>
          <cell r="C101" t="str">
            <v>FR-8 14sq/3C</v>
          </cell>
          <cell r="D101" t="str">
            <v>M</v>
          </cell>
          <cell r="E101">
            <v>3125</v>
          </cell>
          <cell r="F101">
            <v>3164</v>
          </cell>
          <cell r="G101" t="str">
            <v>896</v>
          </cell>
          <cell r="H101">
            <v>3125</v>
          </cell>
          <cell r="I101" t="str">
            <v>830</v>
          </cell>
          <cell r="N101" t="str">
            <v>830</v>
          </cell>
          <cell r="O101" t="str">
            <v>물가자료</v>
          </cell>
          <cell r="P101" t="str">
            <v>물가자료830</v>
          </cell>
          <cell r="S101">
            <v>0.02</v>
          </cell>
          <cell r="AD101" t="str">
            <v>전7-9</v>
          </cell>
          <cell r="AE101">
            <v>2</v>
          </cell>
        </row>
        <row r="102">
          <cell r="B102" t="str">
            <v>내화전선</v>
          </cell>
          <cell r="C102" t="str">
            <v>FR-8 14sq/4C</v>
          </cell>
          <cell r="D102" t="str">
            <v>M</v>
          </cell>
          <cell r="E102">
            <v>3939</v>
          </cell>
          <cell r="F102">
            <v>3989</v>
          </cell>
          <cell r="G102" t="str">
            <v>896</v>
          </cell>
          <cell r="H102">
            <v>3939</v>
          </cell>
          <cell r="I102" t="str">
            <v>830</v>
          </cell>
          <cell r="N102" t="str">
            <v>830</v>
          </cell>
          <cell r="O102" t="str">
            <v>물가자료</v>
          </cell>
          <cell r="P102" t="str">
            <v>물가자료830</v>
          </cell>
          <cell r="S102">
            <v>0.02</v>
          </cell>
          <cell r="AD102" t="str">
            <v>전7-9</v>
          </cell>
          <cell r="AE102">
            <v>2.6</v>
          </cell>
        </row>
        <row r="103">
          <cell r="B103" t="str">
            <v>내화전선</v>
          </cell>
          <cell r="C103" t="str">
            <v>FR-8 38sq/1C</v>
          </cell>
          <cell r="D103" t="str">
            <v>M</v>
          </cell>
          <cell r="E103">
            <v>2251</v>
          </cell>
          <cell r="F103">
            <v>2280</v>
          </cell>
          <cell r="G103" t="str">
            <v>896</v>
          </cell>
          <cell r="H103">
            <v>2251</v>
          </cell>
          <cell r="I103" t="str">
            <v>830</v>
          </cell>
          <cell r="N103" t="str">
            <v>830</v>
          </cell>
          <cell r="O103" t="str">
            <v>물가자료</v>
          </cell>
          <cell r="P103" t="str">
            <v>물가자료830</v>
          </cell>
          <cell r="S103">
            <v>3.5999999999999997E-2</v>
          </cell>
          <cell r="AD103" t="str">
            <v>전7-9</v>
          </cell>
          <cell r="AE103">
            <v>1</v>
          </cell>
        </row>
        <row r="104">
          <cell r="B104" t="str">
            <v>내화전선</v>
          </cell>
          <cell r="C104" t="str">
            <v>FR-8 100sq/1C</v>
          </cell>
          <cell r="D104" t="str">
            <v>M</v>
          </cell>
          <cell r="E104">
            <v>5043</v>
          </cell>
          <cell r="F104">
            <v>5107</v>
          </cell>
          <cell r="G104" t="str">
            <v>896</v>
          </cell>
          <cell r="H104">
            <v>5043</v>
          </cell>
          <cell r="I104" t="str">
            <v>830</v>
          </cell>
          <cell r="N104" t="str">
            <v>830</v>
          </cell>
          <cell r="O104" t="str">
            <v>물가자료</v>
          </cell>
          <cell r="P104" t="str">
            <v>물가자료830</v>
          </cell>
          <cell r="S104">
            <v>7.0999999999999994E-2</v>
          </cell>
          <cell r="AD104" t="str">
            <v>전7-9</v>
          </cell>
          <cell r="AE104">
            <v>1</v>
          </cell>
        </row>
        <row r="106">
          <cell r="B106" t="str">
            <v>CABLE TRAY (PUNCHED)</v>
          </cell>
          <cell r="C106" t="str">
            <v>W:300xH:100mm</v>
          </cell>
          <cell r="D106" t="str">
            <v>M</v>
          </cell>
          <cell r="E106">
            <v>16340</v>
          </cell>
          <cell r="F106">
            <v>16340</v>
          </cell>
          <cell r="G106" t="str">
            <v>928</v>
          </cell>
          <cell r="H106">
            <v>16340</v>
          </cell>
          <cell r="I106" t="str">
            <v>860</v>
          </cell>
          <cell r="N106" t="str">
            <v>928</v>
          </cell>
          <cell r="O106" t="str">
            <v>물가정보</v>
          </cell>
          <cell r="P106" t="str">
            <v>물가정보928</v>
          </cell>
          <cell r="Q106">
            <v>0.28499999999999998</v>
          </cell>
          <cell r="AD106" t="str">
            <v>전7-20</v>
          </cell>
          <cell r="AE106">
            <v>1</v>
          </cell>
        </row>
        <row r="107">
          <cell r="B107" t="str">
            <v>CABLE TRAY (PUNCHED)</v>
          </cell>
          <cell r="C107" t="str">
            <v>W:400xH:100mm</v>
          </cell>
          <cell r="D107" t="str">
            <v>M</v>
          </cell>
          <cell r="E107">
            <v>19750</v>
          </cell>
          <cell r="F107">
            <v>19750</v>
          </cell>
          <cell r="G107" t="str">
            <v>928</v>
          </cell>
          <cell r="H107">
            <v>19750</v>
          </cell>
          <cell r="I107" t="str">
            <v>860</v>
          </cell>
          <cell r="N107" t="str">
            <v>928</v>
          </cell>
          <cell r="O107" t="str">
            <v>물가정보</v>
          </cell>
          <cell r="P107" t="str">
            <v>물가정보928</v>
          </cell>
          <cell r="Q107">
            <v>0.35499999999999998</v>
          </cell>
          <cell r="AD107" t="str">
            <v>전7-20</v>
          </cell>
          <cell r="AE107">
            <v>1</v>
          </cell>
        </row>
        <row r="108">
          <cell r="B108" t="str">
            <v>CABLE TRAY (PUNCHED)</v>
          </cell>
          <cell r="C108" t="str">
            <v>W:600xH:100mm</v>
          </cell>
          <cell r="D108" t="str">
            <v>M</v>
          </cell>
          <cell r="E108">
            <v>27420</v>
          </cell>
          <cell r="F108">
            <v>27420</v>
          </cell>
          <cell r="G108" t="str">
            <v>928</v>
          </cell>
          <cell r="H108">
            <v>27420</v>
          </cell>
          <cell r="I108" t="str">
            <v>860</v>
          </cell>
          <cell r="N108" t="str">
            <v>928</v>
          </cell>
          <cell r="O108" t="str">
            <v>물가정보</v>
          </cell>
          <cell r="P108" t="str">
            <v>물가정보928</v>
          </cell>
          <cell r="Q108">
            <v>0.52</v>
          </cell>
          <cell r="AD108" t="str">
            <v>전7-20</v>
          </cell>
          <cell r="AE108">
            <v>1</v>
          </cell>
        </row>
        <row r="109">
          <cell r="B109" t="str">
            <v>VERTICAL ELBOW</v>
          </cell>
          <cell r="C109" t="str">
            <v>W:300xH:100mm</v>
          </cell>
          <cell r="D109" t="str">
            <v>EA</v>
          </cell>
          <cell r="E109">
            <v>24940</v>
          </cell>
          <cell r="H109">
            <v>24940</v>
          </cell>
          <cell r="I109" t="str">
            <v>860</v>
          </cell>
          <cell r="N109" t="str">
            <v>860</v>
          </cell>
          <cell r="O109" t="str">
            <v>물가자료</v>
          </cell>
          <cell r="P109" t="str">
            <v>물가자료860</v>
          </cell>
        </row>
        <row r="110">
          <cell r="B110" t="str">
            <v>VERTICAL ELBOW</v>
          </cell>
          <cell r="C110" t="str">
            <v>W:400xH:100mm</v>
          </cell>
          <cell r="D110" t="str">
            <v>EA</v>
          </cell>
          <cell r="E110">
            <v>26140</v>
          </cell>
          <cell r="H110">
            <v>26140</v>
          </cell>
          <cell r="I110" t="str">
            <v>860</v>
          </cell>
          <cell r="N110" t="str">
            <v>860</v>
          </cell>
          <cell r="O110" t="str">
            <v>물가자료</v>
          </cell>
          <cell r="P110" t="str">
            <v>물가자료860</v>
          </cell>
        </row>
        <row r="111">
          <cell r="B111" t="str">
            <v>VERTICAL ELBOW</v>
          </cell>
          <cell r="C111" t="str">
            <v>W:600xH:100mm</v>
          </cell>
          <cell r="D111" t="str">
            <v>EA</v>
          </cell>
          <cell r="E111">
            <v>29090</v>
          </cell>
          <cell r="H111">
            <v>29090</v>
          </cell>
          <cell r="I111" t="str">
            <v>860</v>
          </cell>
          <cell r="N111" t="str">
            <v>860</v>
          </cell>
          <cell r="O111" t="str">
            <v>물가자료</v>
          </cell>
          <cell r="P111" t="str">
            <v>물가자료860</v>
          </cell>
        </row>
        <row r="112">
          <cell r="B112" t="str">
            <v>BEND 90˚</v>
          </cell>
          <cell r="C112" t="str">
            <v>W:300mm</v>
          </cell>
          <cell r="D112" t="str">
            <v>EA</v>
          </cell>
          <cell r="E112">
            <v>25720</v>
          </cell>
          <cell r="H112">
            <v>25720</v>
          </cell>
          <cell r="I112" t="str">
            <v>860</v>
          </cell>
          <cell r="N112" t="str">
            <v>860</v>
          </cell>
          <cell r="O112" t="str">
            <v>물가자료</v>
          </cell>
          <cell r="P112" t="str">
            <v>물가자료860</v>
          </cell>
        </row>
        <row r="113">
          <cell r="B113" t="str">
            <v>BEND 90˚</v>
          </cell>
          <cell r="C113" t="str">
            <v>W:400mm</v>
          </cell>
          <cell r="D113" t="str">
            <v>EA</v>
          </cell>
          <cell r="E113">
            <v>34240</v>
          </cell>
          <cell r="H113">
            <v>34240</v>
          </cell>
          <cell r="I113" t="str">
            <v>860</v>
          </cell>
          <cell r="N113" t="str">
            <v>860</v>
          </cell>
          <cell r="O113" t="str">
            <v>물가자료</v>
          </cell>
          <cell r="P113" t="str">
            <v>물가자료860</v>
          </cell>
        </row>
        <row r="114">
          <cell r="B114" t="str">
            <v>BEND 90˚</v>
          </cell>
          <cell r="C114" t="str">
            <v>W:600mm</v>
          </cell>
          <cell r="D114" t="str">
            <v>EA</v>
          </cell>
          <cell r="E114">
            <v>52010</v>
          </cell>
          <cell r="H114">
            <v>52010</v>
          </cell>
          <cell r="I114" t="str">
            <v>860</v>
          </cell>
          <cell r="N114" t="str">
            <v>860</v>
          </cell>
          <cell r="O114" t="str">
            <v>물가자료</v>
          </cell>
          <cell r="P114" t="str">
            <v>물가자료860</v>
          </cell>
        </row>
        <row r="115">
          <cell r="B115" t="str">
            <v>TEE</v>
          </cell>
          <cell r="C115" t="str">
            <v>W:400mm</v>
          </cell>
          <cell r="D115" t="str">
            <v>EA</v>
          </cell>
          <cell r="E115">
            <v>42850</v>
          </cell>
          <cell r="H115">
            <v>42850</v>
          </cell>
          <cell r="I115" t="str">
            <v>860</v>
          </cell>
          <cell r="N115" t="str">
            <v>860</v>
          </cell>
          <cell r="O115" t="str">
            <v>물가자료</v>
          </cell>
          <cell r="P115" t="str">
            <v>물가자료860</v>
          </cell>
        </row>
        <row r="116">
          <cell r="B116" t="str">
            <v>TEE</v>
          </cell>
          <cell r="C116" t="str">
            <v>W:600mm</v>
          </cell>
          <cell r="D116" t="str">
            <v>EA</v>
          </cell>
          <cell r="E116">
            <v>63320</v>
          </cell>
          <cell r="H116">
            <v>63320</v>
          </cell>
          <cell r="I116" t="str">
            <v>860</v>
          </cell>
          <cell r="N116" t="str">
            <v>860</v>
          </cell>
          <cell r="O116" t="str">
            <v>물가자료</v>
          </cell>
          <cell r="P116" t="str">
            <v>물가자료860</v>
          </cell>
        </row>
        <row r="117">
          <cell r="B117" t="str">
            <v>CROSS</v>
          </cell>
          <cell r="C117" t="str">
            <v>W:600mm</v>
          </cell>
          <cell r="D117" t="str">
            <v>EA</v>
          </cell>
          <cell r="E117">
            <v>68730</v>
          </cell>
          <cell r="H117">
            <v>68730</v>
          </cell>
          <cell r="I117" t="str">
            <v>861</v>
          </cell>
          <cell r="N117" t="str">
            <v>861</v>
          </cell>
          <cell r="O117" t="str">
            <v>물가자료</v>
          </cell>
          <cell r="P117" t="str">
            <v>물가자료861</v>
          </cell>
        </row>
        <row r="118">
          <cell r="B118" t="str">
            <v>REDUCER</v>
          </cell>
          <cell r="C118" t="str">
            <v>W:600mm</v>
          </cell>
          <cell r="D118" t="str">
            <v>EA</v>
          </cell>
          <cell r="E118">
            <v>4860</v>
          </cell>
          <cell r="H118">
            <v>4860</v>
          </cell>
          <cell r="I118" t="str">
            <v>861</v>
          </cell>
          <cell r="N118" t="str">
            <v>861</v>
          </cell>
          <cell r="O118" t="str">
            <v>물가자료</v>
          </cell>
          <cell r="P118" t="str">
            <v>물가자료861</v>
          </cell>
        </row>
        <row r="119">
          <cell r="B119" t="str">
            <v>END CAP</v>
          </cell>
          <cell r="C119" t="str">
            <v>W:300mm</v>
          </cell>
          <cell r="D119" t="str">
            <v>EA</v>
          </cell>
          <cell r="E119">
            <v>2410</v>
          </cell>
          <cell r="H119">
            <v>2410</v>
          </cell>
          <cell r="I119" t="str">
            <v>861</v>
          </cell>
          <cell r="N119" t="str">
            <v>861</v>
          </cell>
          <cell r="O119" t="str">
            <v>물가자료</v>
          </cell>
          <cell r="P119" t="str">
            <v>물가자료861</v>
          </cell>
        </row>
        <row r="120">
          <cell r="B120" t="str">
            <v>END CAP</v>
          </cell>
          <cell r="C120" t="str">
            <v>W:400mm</v>
          </cell>
          <cell r="D120" t="str">
            <v>EA</v>
          </cell>
          <cell r="E120">
            <v>3060</v>
          </cell>
          <cell r="H120">
            <v>3060</v>
          </cell>
          <cell r="I120" t="str">
            <v>861</v>
          </cell>
          <cell r="N120" t="str">
            <v>861</v>
          </cell>
          <cell r="O120" t="str">
            <v>물가자료</v>
          </cell>
          <cell r="P120" t="str">
            <v>물가자료861</v>
          </cell>
        </row>
        <row r="121">
          <cell r="B121" t="str">
            <v>END CAP</v>
          </cell>
          <cell r="C121" t="str">
            <v>W:600mm</v>
          </cell>
          <cell r="D121" t="str">
            <v>EA</v>
          </cell>
          <cell r="E121">
            <v>4860</v>
          </cell>
          <cell r="H121">
            <v>4860</v>
          </cell>
          <cell r="I121" t="str">
            <v>861</v>
          </cell>
          <cell r="N121" t="str">
            <v>861</v>
          </cell>
          <cell r="O121" t="str">
            <v>물가자료</v>
          </cell>
          <cell r="P121" t="str">
            <v>물가자료861</v>
          </cell>
        </row>
        <row r="122">
          <cell r="B122" t="str">
            <v>JOINER SET</v>
          </cell>
          <cell r="C122" t="str">
            <v>W:300mm</v>
          </cell>
          <cell r="D122" t="str">
            <v>set</v>
          </cell>
          <cell r="E122">
            <v>2880</v>
          </cell>
          <cell r="F122">
            <v>2880</v>
          </cell>
          <cell r="G122" t="str">
            <v>928</v>
          </cell>
          <cell r="H122">
            <v>2880</v>
          </cell>
          <cell r="I122" t="str">
            <v>860</v>
          </cell>
          <cell r="N122" t="str">
            <v>928</v>
          </cell>
          <cell r="O122" t="str">
            <v>물가정보</v>
          </cell>
          <cell r="P122" t="str">
            <v>물가정보928</v>
          </cell>
        </row>
        <row r="123">
          <cell r="B123" t="str">
            <v>JOINER SET</v>
          </cell>
          <cell r="C123" t="str">
            <v>W:400mm</v>
          </cell>
          <cell r="D123" t="str">
            <v>set</v>
          </cell>
          <cell r="E123">
            <v>3460</v>
          </cell>
          <cell r="F123">
            <v>3460</v>
          </cell>
          <cell r="G123" t="str">
            <v>928</v>
          </cell>
          <cell r="H123">
            <v>3460</v>
          </cell>
          <cell r="I123" t="str">
            <v>860</v>
          </cell>
          <cell r="N123" t="str">
            <v>928</v>
          </cell>
          <cell r="O123" t="str">
            <v>물가정보</v>
          </cell>
          <cell r="P123" t="str">
            <v>물가정보928</v>
          </cell>
        </row>
        <row r="124">
          <cell r="B124" t="str">
            <v>JOINER SET</v>
          </cell>
          <cell r="C124" t="str">
            <v>W:600mm</v>
          </cell>
          <cell r="D124" t="str">
            <v>set</v>
          </cell>
          <cell r="E124">
            <v>5710</v>
          </cell>
          <cell r="F124">
            <v>5710</v>
          </cell>
          <cell r="G124" t="str">
            <v>928</v>
          </cell>
          <cell r="H124">
            <v>5710</v>
          </cell>
          <cell r="I124" t="str">
            <v>860</v>
          </cell>
          <cell r="N124" t="str">
            <v>928</v>
          </cell>
          <cell r="O124" t="str">
            <v>물가정보</v>
          </cell>
          <cell r="P124" t="str">
            <v>물가정보928</v>
          </cell>
        </row>
        <row r="125">
          <cell r="B125" t="str">
            <v>GROUNDING JUMPER</v>
          </cell>
          <cell r="C125" t="str">
            <v>WIRE TYPE</v>
          </cell>
          <cell r="D125" t="str">
            <v>EA</v>
          </cell>
          <cell r="E125">
            <v>1800</v>
          </cell>
          <cell r="F125">
            <v>1800</v>
          </cell>
          <cell r="G125" t="str">
            <v>928</v>
          </cell>
          <cell r="H125">
            <v>1800</v>
          </cell>
          <cell r="I125" t="str">
            <v>860</v>
          </cell>
          <cell r="N125" t="str">
            <v>928</v>
          </cell>
          <cell r="O125" t="str">
            <v>물가정보</v>
          </cell>
          <cell r="P125" t="str">
            <v>물가정보928</v>
          </cell>
        </row>
        <row r="126">
          <cell r="B126" t="str">
            <v>SHANK BOLT &amp; NUT</v>
          </cell>
          <cell r="C126" t="str">
            <v>SUS M6 x 12</v>
          </cell>
          <cell r="D126" t="str">
            <v>EA</v>
          </cell>
          <cell r="E126">
            <v>300</v>
          </cell>
          <cell r="F126">
            <v>300</v>
          </cell>
          <cell r="G126" t="str">
            <v>928</v>
          </cell>
          <cell r="H126">
            <v>300</v>
          </cell>
          <cell r="I126" t="str">
            <v>860</v>
          </cell>
          <cell r="N126" t="str">
            <v>928</v>
          </cell>
          <cell r="O126" t="str">
            <v>물가정보</v>
          </cell>
          <cell r="P126" t="str">
            <v>물가정보928</v>
          </cell>
        </row>
        <row r="127">
          <cell r="D127" t="str">
            <v>EA</v>
          </cell>
          <cell r="E127">
            <v>0</v>
          </cell>
          <cell r="N127">
            <v>0</v>
          </cell>
          <cell r="O127" t="str">
            <v>물가정보</v>
          </cell>
          <cell r="P127" t="str">
            <v>물가정보0</v>
          </cell>
        </row>
        <row r="128">
          <cell r="D128" t="str">
            <v>EA</v>
          </cell>
          <cell r="E128">
            <v>0</v>
          </cell>
          <cell r="N128">
            <v>0</v>
          </cell>
          <cell r="O128" t="str">
            <v>물가정보</v>
          </cell>
          <cell r="P128" t="str">
            <v>물가정보0</v>
          </cell>
        </row>
        <row r="129">
          <cell r="D129" t="str">
            <v>EA</v>
          </cell>
          <cell r="E129">
            <v>0</v>
          </cell>
          <cell r="N129">
            <v>0</v>
          </cell>
          <cell r="O129" t="str">
            <v>물가정보</v>
          </cell>
          <cell r="P129" t="str">
            <v>물가정보0</v>
          </cell>
        </row>
        <row r="130">
          <cell r="D130" t="str">
            <v>EA</v>
          </cell>
          <cell r="E130">
            <v>0</v>
          </cell>
          <cell r="N130">
            <v>0</v>
          </cell>
          <cell r="O130" t="str">
            <v>물가정보</v>
          </cell>
          <cell r="P130" t="str">
            <v>물가정보0</v>
          </cell>
        </row>
        <row r="131">
          <cell r="D131" t="str">
            <v>EA</v>
          </cell>
          <cell r="E131">
            <v>0</v>
          </cell>
          <cell r="N131">
            <v>0</v>
          </cell>
          <cell r="O131" t="str">
            <v>물가정보</v>
          </cell>
          <cell r="P131" t="str">
            <v>물가정보0</v>
          </cell>
        </row>
        <row r="132">
          <cell r="D132" t="str">
            <v>EA</v>
          </cell>
          <cell r="E132">
            <v>0</v>
          </cell>
          <cell r="G132" t="str">
            <v>896</v>
          </cell>
          <cell r="I132" t="str">
            <v>830</v>
          </cell>
          <cell r="N132" t="str">
            <v>896</v>
          </cell>
          <cell r="O132" t="str">
            <v>물가정보</v>
          </cell>
          <cell r="P132" t="str">
            <v>물가정보896</v>
          </cell>
        </row>
        <row r="133">
          <cell r="D133" t="str">
            <v>EA</v>
          </cell>
          <cell r="E133">
            <v>0</v>
          </cell>
          <cell r="G133" t="str">
            <v>896</v>
          </cell>
          <cell r="I133" t="str">
            <v>830</v>
          </cell>
          <cell r="N133" t="str">
            <v>896</v>
          </cell>
          <cell r="O133" t="str">
            <v>물가정보</v>
          </cell>
          <cell r="P133" t="str">
            <v>물가정보896</v>
          </cell>
        </row>
        <row r="134">
          <cell r="D134" t="str">
            <v>EA</v>
          </cell>
          <cell r="E134">
            <v>0</v>
          </cell>
          <cell r="G134" t="str">
            <v>896</v>
          </cell>
          <cell r="I134" t="str">
            <v>830</v>
          </cell>
          <cell r="N134" t="str">
            <v>896</v>
          </cell>
          <cell r="O134" t="str">
            <v>물가정보</v>
          </cell>
          <cell r="P134" t="str">
            <v>물가정보896</v>
          </cell>
        </row>
        <row r="135">
          <cell r="D135" t="str">
            <v>EA</v>
          </cell>
          <cell r="E135">
            <v>0</v>
          </cell>
          <cell r="G135" t="str">
            <v>896</v>
          </cell>
          <cell r="I135" t="str">
            <v>830</v>
          </cell>
          <cell r="N135" t="str">
            <v>896</v>
          </cell>
          <cell r="O135" t="str">
            <v>물가정보</v>
          </cell>
          <cell r="P135" t="str">
            <v>물가정보896</v>
          </cell>
        </row>
        <row r="136">
          <cell r="D136" t="str">
            <v>EA</v>
          </cell>
          <cell r="E136">
            <v>0</v>
          </cell>
          <cell r="G136" t="str">
            <v>896</v>
          </cell>
          <cell r="I136" t="str">
            <v>830</v>
          </cell>
          <cell r="N136" t="str">
            <v>896</v>
          </cell>
          <cell r="O136" t="str">
            <v>물가정보</v>
          </cell>
          <cell r="P136" t="str">
            <v>물가정보896</v>
          </cell>
        </row>
        <row r="137">
          <cell r="D137" t="str">
            <v>EA</v>
          </cell>
          <cell r="E137">
            <v>0</v>
          </cell>
          <cell r="G137" t="str">
            <v>896</v>
          </cell>
          <cell r="I137" t="str">
            <v>830</v>
          </cell>
          <cell r="N137" t="str">
            <v>896</v>
          </cell>
          <cell r="O137" t="str">
            <v>물가정보</v>
          </cell>
          <cell r="P137" t="str">
            <v>물가정보896</v>
          </cell>
        </row>
        <row r="139">
          <cell r="B139" t="str">
            <v>매입 접지콘센트</v>
          </cell>
          <cell r="C139" t="str">
            <v>2P 250V 15A 1구</v>
          </cell>
          <cell r="D139" t="str">
            <v>EA</v>
          </cell>
          <cell r="E139">
            <v>834</v>
          </cell>
          <cell r="F139">
            <v>834</v>
          </cell>
          <cell r="G139" t="str">
            <v>979</v>
          </cell>
          <cell r="H139">
            <v>1080</v>
          </cell>
          <cell r="I139" t="str">
            <v>922</v>
          </cell>
          <cell r="N139" t="str">
            <v>979</v>
          </cell>
          <cell r="O139" t="str">
            <v>물가정보</v>
          </cell>
          <cell r="P139" t="str">
            <v>물가정보979</v>
          </cell>
          <cell r="Q139">
            <v>0.08</v>
          </cell>
          <cell r="AD139" t="str">
            <v>전7-14-가</v>
          </cell>
          <cell r="AE139">
            <v>1</v>
          </cell>
        </row>
        <row r="140">
          <cell r="B140" t="str">
            <v>매입 접지콘센트</v>
          </cell>
          <cell r="C140" t="str">
            <v>2P 250V 15A 2구</v>
          </cell>
          <cell r="D140" t="str">
            <v>EA</v>
          </cell>
          <cell r="E140">
            <v>1140</v>
          </cell>
          <cell r="F140">
            <v>1140</v>
          </cell>
          <cell r="G140" t="str">
            <v>979</v>
          </cell>
          <cell r="H140">
            <v>1364</v>
          </cell>
          <cell r="I140" t="str">
            <v>922</v>
          </cell>
          <cell r="N140" t="str">
            <v>979</v>
          </cell>
          <cell r="O140" t="str">
            <v>물가정보</v>
          </cell>
          <cell r="P140" t="str">
            <v>물가정보979</v>
          </cell>
          <cell r="Q140">
            <v>0.08</v>
          </cell>
          <cell r="AD140" t="str">
            <v>전7-14-가</v>
          </cell>
          <cell r="AE140">
            <v>1</v>
          </cell>
        </row>
        <row r="141">
          <cell r="B141" t="str">
            <v>스위치 (WIDE)</v>
          </cell>
          <cell r="C141" t="str">
            <v>250V 15A 1구(단로)</v>
          </cell>
          <cell r="D141" t="str">
            <v>EA</v>
          </cell>
          <cell r="E141">
            <v>1357</v>
          </cell>
          <cell r="F141">
            <v>1440</v>
          </cell>
          <cell r="G141" t="str">
            <v>981</v>
          </cell>
          <cell r="H141">
            <v>1357</v>
          </cell>
          <cell r="I141" t="str">
            <v>922</v>
          </cell>
          <cell r="N141" t="str">
            <v>922</v>
          </cell>
          <cell r="O141" t="str">
            <v>물가자료</v>
          </cell>
          <cell r="P141" t="str">
            <v>물가자료922</v>
          </cell>
          <cell r="Q141">
            <v>6.5000000000000002E-2</v>
          </cell>
          <cell r="AD141" t="str">
            <v>전7-14-나</v>
          </cell>
          <cell r="AE141">
            <v>1</v>
          </cell>
        </row>
        <row r="142">
          <cell r="B142" t="str">
            <v>스위치 (WIDE)</v>
          </cell>
          <cell r="C142" t="str">
            <v>250V 15A 2구(단로)</v>
          </cell>
          <cell r="D142" t="str">
            <v>EA</v>
          </cell>
          <cell r="E142">
            <v>2329</v>
          </cell>
          <cell r="F142">
            <v>2340</v>
          </cell>
          <cell r="G142" t="str">
            <v>981</v>
          </cell>
          <cell r="H142">
            <v>2329</v>
          </cell>
          <cell r="I142" t="str">
            <v>922</v>
          </cell>
          <cell r="N142" t="str">
            <v>922</v>
          </cell>
          <cell r="O142" t="str">
            <v>물가자료</v>
          </cell>
          <cell r="P142" t="str">
            <v>물가자료922</v>
          </cell>
          <cell r="Q142">
            <v>6.5000000000000002E-2</v>
          </cell>
          <cell r="AD142" t="str">
            <v>전7-14-나</v>
          </cell>
          <cell r="AE142">
            <v>1.2</v>
          </cell>
        </row>
        <row r="143">
          <cell r="B143" t="str">
            <v>스위치 (WIDE)</v>
          </cell>
          <cell r="C143" t="str">
            <v>250V 15A 3구(단로)</v>
          </cell>
          <cell r="D143" t="str">
            <v>EA</v>
          </cell>
          <cell r="E143">
            <v>3240</v>
          </cell>
          <cell r="F143">
            <v>3240</v>
          </cell>
          <cell r="G143" t="str">
            <v>981</v>
          </cell>
          <cell r="H143">
            <v>3301</v>
          </cell>
          <cell r="I143" t="str">
            <v>922</v>
          </cell>
          <cell r="N143" t="str">
            <v>981</v>
          </cell>
          <cell r="O143" t="str">
            <v>물가정보</v>
          </cell>
          <cell r="P143" t="str">
            <v>물가정보981</v>
          </cell>
          <cell r="Q143">
            <v>6.5000000000000002E-2</v>
          </cell>
          <cell r="AD143" t="str">
            <v>전7-14-나</v>
          </cell>
          <cell r="AE143">
            <v>1.4</v>
          </cell>
        </row>
        <row r="144">
          <cell r="B144" t="str">
            <v>스위치 (WIDE)</v>
          </cell>
          <cell r="C144" t="str">
            <v>250V 15A 1구(삼로)</v>
          </cell>
          <cell r="D144" t="str">
            <v>EA</v>
          </cell>
          <cell r="E144">
            <v>1542</v>
          </cell>
          <cell r="F144">
            <v>1620</v>
          </cell>
          <cell r="G144" t="str">
            <v>981</v>
          </cell>
          <cell r="H144">
            <v>1542</v>
          </cell>
          <cell r="I144" t="str">
            <v>922</v>
          </cell>
          <cell r="N144" t="str">
            <v>922</v>
          </cell>
          <cell r="O144" t="str">
            <v>물가자료</v>
          </cell>
          <cell r="P144" t="str">
            <v>물가자료922</v>
          </cell>
          <cell r="Q144">
            <v>8.5000000000000006E-2</v>
          </cell>
          <cell r="AD144" t="str">
            <v>전7-14-나</v>
          </cell>
          <cell r="AE144">
            <v>1</v>
          </cell>
        </row>
        <row r="145">
          <cell r="B145" t="str">
            <v>동관단자 (2HOLE)</v>
          </cell>
          <cell r="C145" t="str">
            <v>22sq</v>
          </cell>
          <cell r="D145" t="str">
            <v>EA</v>
          </cell>
          <cell r="E145">
            <v>640</v>
          </cell>
          <cell r="F145">
            <v>640</v>
          </cell>
          <cell r="G145" t="str">
            <v>909</v>
          </cell>
          <cell r="H145">
            <v>700</v>
          </cell>
          <cell r="I145">
            <v>846</v>
          </cell>
          <cell r="N145" t="str">
            <v>909</v>
          </cell>
          <cell r="O145" t="str">
            <v>물가정보</v>
          </cell>
          <cell r="P145" t="str">
            <v>물가정보909</v>
          </cell>
          <cell r="S145">
            <v>0.32</v>
          </cell>
          <cell r="AD145" t="str">
            <v>전5-40</v>
          </cell>
          <cell r="AE145">
            <v>0.3</v>
          </cell>
        </row>
        <row r="146">
          <cell r="B146" t="str">
            <v>동관단자 (2HOLE)</v>
          </cell>
          <cell r="C146" t="str">
            <v>38sq</v>
          </cell>
          <cell r="D146" t="str">
            <v>EA</v>
          </cell>
          <cell r="E146">
            <v>760</v>
          </cell>
          <cell r="F146">
            <v>760</v>
          </cell>
          <cell r="G146" t="str">
            <v>909</v>
          </cell>
          <cell r="H146">
            <v>960</v>
          </cell>
          <cell r="I146">
            <v>846</v>
          </cell>
          <cell r="N146" t="str">
            <v>909</v>
          </cell>
          <cell r="O146" t="str">
            <v>물가정보</v>
          </cell>
          <cell r="P146" t="str">
            <v>물가정보909</v>
          </cell>
          <cell r="S146">
            <v>0.38</v>
          </cell>
          <cell r="AD146" t="str">
            <v>전5-40</v>
          </cell>
          <cell r="AE146">
            <v>0.3</v>
          </cell>
        </row>
        <row r="147">
          <cell r="B147" t="str">
            <v>동관단자 (2HOLE)</v>
          </cell>
          <cell r="C147" t="str">
            <v>60sq</v>
          </cell>
          <cell r="D147" t="str">
            <v>EA</v>
          </cell>
          <cell r="E147">
            <v>1050</v>
          </cell>
          <cell r="F147">
            <v>1050</v>
          </cell>
          <cell r="G147" t="str">
            <v>909</v>
          </cell>
          <cell r="H147">
            <v>1550</v>
          </cell>
          <cell r="I147">
            <v>846</v>
          </cell>
          <cell r="N147" t="str">
            <v>909</v>
          </cell>
          <cell r="O147" t="str">
            <v>물가정보</v>
          </cell>
          <cell r="P147" t="str">
            <v>물가정보909</v>
          </cell>
          <cell r="S147">
            <v>0.46</v>
          </cell>
          <cell r="AD147" t="str">
            <v>전5-40</v>
          </cell>
          <cell r="AE147">
            <v>0.3</v>
          </cell>
        </row>
        <row r="148">
          <cell r="B148" t="str">
            <v>동관단자 (2HOLE)</v>
          </cell>
          <cell r="C148" t="str">
            <v>100sq</v>
          </cell>
          <cell r="D148" t="str">
            <v>EA</v>
          </cell>
          <cell r="E148">
            <v>1870</v>
          </cell>
          <cell r="F148">
            <v>1870</v>
          </cell>
          <cell r="G148" t="str">
            <v>909</v>
          </cell>
          <cell r="H148">
            <v>2500</v>
          </cell>
          <cell r="I148">
            <v>846</v>
          </cell>
          <cell r="N148" t="str">
            <v>909</v>
          </cell>
          <cell r="O148" t="str">
            <v>물가정보</v>
          </cell>
          <cell r="P148" t="str">
            <v>물가정보909</v>
          </cell>
          <cell r="S148">
            <v>0.53</v>
          </cell>
          <cell r="AD148" t="str">
            <v>전5-40</v>
          </cell>
          <cell r="AE148">
            <v>0.3</v>
          </cell>
        </row>
        <row r="149">
          <cell r="B149" t="str">
            <v>동관단자 (2HOLE)</v>
          </cell>
          <cell r="C149" t="str">
            <v>200sq</v>
          </cell>
          <cell r="D149" t="str">
            <v>EA</v>
          </cell>
          <cell r="E149">
            <v>4090</v>
          </cell>
          <cell r="F149">
            <v>4090</v>
          </cell>
          <cell r="G149" t="str">
            <v>909</v>
          </cell>
          <cell r="H149">
            <v>5350</v>
          </cell>
          <cell r="I149">
            <v>846</v>
          </cell>
          <cell r="N149" t="str">
            <v>909</v>
          </cell>
          <cell r="O149" t="str">
            <v>물가정보</v>
          </cell>
          <cell r="P149" t="str">
            <v>물가정보909</v>
          </cell>
          <cell r="S149">
            <v>0.72</v>
          </cell>
          <cell r="AD149" t="str">
            <v>전5-40</v>
          </cell>
          <cell r="AE149">
            <v>0.3</v>
          </cell>
        </row>
        <row r="150">
          <cell r="B150" t="str">
            <v>동관단자 (2HOLE)</v>
          </cell>
          <cell r="C150" t="str">
            <v>400sq</v>
          </cell>
          <cell r="D150" t="str">
            <v>EA</v>
          </cell>
          <cell r="E150">
            <v>9360</v>
          </cell>
          <cell r="F150">
            <v>9360</v>
          </cell>
          <cell r="G150" t="str">
            <v>909</v>
          </cell>
          <cell r="H150">
            <v>13750</v>
          </cell>
          <cell r="I150">
            <v>846</v>
          </cell>
          <cell r="N150" t="str">
            <v>909</v>
          </cell>
          <cell r="O150" t="str">
            <v>물가정보</v>
          </cell>
          <cell r="P150" t="str">
            <v>물가정보909</v>
          </cell>
          <cell r="S150">
            <v>1</v>
          </cell>
          <cell r="AD150" t="str">
            <v>전5-40</v>
          </cell>
          <cell r="AE150">
            <v>0.3</v>
          </cell>
        </row>
        <row r="151">
          <cell r="B151" t="str">
            <v>동 압착슬리브</v>
          </cell>
          <cell r="C151" t="str">
            <v>C형 50sq</v>
          </cell>
          <cell r="D151" t="str">
            <v>EA</v>
          </cell>
          <cell r="E151">
            <v>1180</v>
          </cell>
          <cell r="F151">
            <v>1500</v>
          </cell>
          <cell r="G151" t="str">
            <v>977</v>
          </cell>
          <cell r="H151">
            <v>1180</v>
          </cell>
          <cell r="I151" t="str">
            <v>918</v>
          </cell>
          <cell r="N151" t="str">
            <v>918</v>
          </cell>
          <cell r="O151" t="str">
            <v>물가자료</v>
          </cell>
          <cell r="P151" t="str">
            <v>물가자료918</v>
          </cell>
          <cell r="Q151">
            <v>0.03</v>
          </cell>
          <cell r="AD151" t="str">
            <v>전3-72</v>
          </cell>
          <cell r="AE151">
            <v>1</v>
          </cell>
        </row>
        <row r="152">
          <cell r="B152" t="str">
            <v>동 압착슬리브</v>
          </cell>
          <cell r="C152" t="str">
            <v>C형 50-400sq</v>
          </cell>
          <cell r="D152" t="str">
            <v>EA</v>
          </cell>
          <cell r="E152">
            <v>9400</v>
          </cell>
          <cell r="M152">
            <v>9400</v>
          </cell>
          <cell r="O152" t="str">
            <v>시중가</v>
          </cell>
          <cell r="P152" t="str">
            <v>시중가</v>
          </cell>
          <cell r="Q152">
            <v>0.03</v>
          </cell>
          <cell r="AD152" t="str">
            <v>전3-72</v>
          </cell>
          <cell r="AE152">
            <v>1</v>
          </cell>
        </row>
        <row r="153">
          <cell r="B153" t="str">
            <v>접지동봉</v>
          </cell>
          <cell r="C153" t="str">
            <v>Φ16 x 1800L</v>
          </cell>
          <cell r="D153" t="str">
            <v>EA</v>
          </cell>
          <cell r="E153">
            <v>4500</v>
          </cell>
          <cell r="F153">
            <v>4500</v>
          </cell>
          <cell r="G153" t="str">
            <v>977</v>
          </cell>
          <cell r="H153">
            <v>4900</v>
          </cell>
          <cell r="I153">
            <v>918</v>
          </cell>
          <cell r="N153" t="str">
            <v>977</v>
          </cell>
          <cell r="O153" t="str">
            <v>물가정보</v>
          </cell>
          <cell r="P153" t="str">
            <v>물가정보977</v>
          </cell>
          <cell r="Q153">
            <v>0.2</v>
          </cell>
          <cell r="U153">
            <v>0.1</v>
          </cell>
          <cell r="AD153" t="str">
            <v>전3-72</v>
          </cell>
          <cell r="AE153">
            <v>1</v>
          </cell>
        </row>
        <row r="154">
          <cell r="B154" t="str">
            <v>접지저항 저감제</v>
          </cell>
          <cell r="C154" t="str">
            <v>아스판-M</v>
          </cell>
          <cell r="D154" t="str">
            <v>포</v>
          </cell>
          <cell r="E154">
            <v>25000</v>
          </cell>
          <cell r="F154">
            <v>25000</v>
          </cell>
          <cell r="G154" t="str">
            <v>977</v>
          </cell>
          <cell r="H154">
            <v>25000</v>
          </cell>
          <cell r="I154">
            <v>918</v>
          </cell>
          <cell r="N154" t="str">
            <v>977</v>
          </cell>
          <cell r="O154" t="str">
            <v>물가정보</v>
          </cell>
          <cell r="P154" t="str">
            <v>물가정보977</v>
          </cell>
        </row>
        <row r="155">
          <cell r="B155" t="str">
            <v>BUS BAR</v>
          </cell>
          <cell r="C155" t="str">
            <v>10t x 100mm/8.9Kg</v>
          </cell>
          <cell r="D155" t="str">
            <v>M</v>
          </cell>
          <cell r="E155">
            <v>31150</v>
          </cell>
          <cell r="H155">
            <v>31150</v>
          </cell>
          <cell r="I155">
            <v>839</v>
          </cell>
          <cell r="N155">
            <v>839</v>
          </cell>
          <cell r="O155" t="str">
            <v>물가자료</v>
          </cell>
          <cell r="P155" t="str">
            <v>물가자료839</v>
          </cell>
          <cell r="T155">
            <v>0.21</v>
          </cell>
          <cell r="U155">
            <v>0.15</v>
          </cell>
          <cell r="AD155" t="str">
            <v>전3-39</v>
          </cell>
          <cell r="AE155">
            <v>1</v>
          </cell>
        </row>
        <row r="156">
          <cell r="B156" t="str">
            <v>옥내 에폭시 지지애자</v>
          </cell>
          <cell r="C156" t="str">
            <v>7.2KV 55 x 80mm</v>
          </cell>
          <cell r="D156" t="str">
            <v>EA</v>
          </cell>
          <cell r="E156">
            <v>5000</v>
          </cell>
          <cell r="F156">
            <v>5000</v>
          </cell>
          <cell r="G156" t="str">
            <v>1000</v>
          </cell>
          <cell r="H156">
            <v>5000</v>
          </cell>
          <cell r="I156">
            <v>946</v>
          </cell>
          <cell r="N156" t="str">
            <v>1000</v>
          </cell>
          <cell r="O156" t="str">
            <v>물가정보</v>
          </cell>
          <cell r="P156" t="str">
            <v>물가정보1000</v>
          </cell>
        </row>
        <row r="157">
          <cell r="B157" t="str">
            <v>통신용 접지함</v>
          </cell>
          <cell r="C157" t="str">
            <v>아크릴 5t</v>
          </cell>
          <cell r="D157" t="str">
            <v>EA</v>
          </cell>
          <cell r="E157">
            <v>15000</v>
          </cell>
          <cell r="M157">
            <v>15000</v>
          </cell>
          <cell r="O157" t="str">
            <v>시중가</v>
          </cell>
          <cell r="P157" t="str">
            <v>시중가</v>
          </cell>
        </row>
        <row r="158">
          <cell r="B158" t="str">
            <v>볼트&amp;너트</v>
          </cell>
          <cell r="C158" t="str">
            <v>M10x40L (황동)</v>
          </cell>
          <cell r="D158" t="str">
            <v>EA</v>
          </cell>
          <cell r="E158">
            <v>77</v>
          </cell>
          <cell r="F158">
            <v>77</v>
          </cell>
          <cell r="G158">
            <v>73</v>
          </cell>
          <cell r="H158">
            <v>85.8</v>
          </cell>
          <cell r="I158">
            <v>91</v>
          </cell>
          <cell r="N158">
            <v>73</v>
          </cell>
          <cell r="O158" t="str">
            <v>물가정보</v>
          </cell>
          <cell r="P158" t="str">
            <v>물가정보73</v>
          </cell>
        </row>
        <row r="159">
          <cell r="B159" t="str">
            <v>평와셔</v>
          </cell>
          <cell r="C159" t="str">
            <v>3/8" x 0.5mm (황동)</v>
          </cell>
          <cell r="D159" t="str">
            <v>EA</v>
          </cell>
          <cell r="E159">
            <v>7.67</v>
          </cell>
          <cell r="H159">
            <v>7.67</v>
          </cell>
          <cell r="I159">
            <v>97</v>
          </cell>
          <cell r="N159">
            <v>97</v>
          </cell>
          <cell r="O159" t="str">
            <v>물가자료</v>
          </cell>
          <cell r="P159" t="str">
            <v>물가자료97</v>
          </cell>
        </row>
        <row r="160">
          <cell r="B160" t="str">
            <v>셋트앵커</v>
          </cell>
          <cell r="C160" t="str">
            <v>1/2" x 100mm</v>
          </cell>
          <cell r="D160" t="str">
            <v>EA</v>
          </cell>
          <cell r="E160">
            <v>163</v>
          </cell>
          <cell r="F160">
            <v>163</v>
          </cell>
          <cell r="G160">
            <v>77</v>
          </cell>
          <cell r="N160">
            <v>77</v>
          </cell>
          <cell r="O160" t="str">
            <v>물가정보</v>
          </cell>
          <cell r="P160" t="str">
            <v>물가정보77</v>
          </cell>
          <cell r="Q160">
            <v>0.08</v>
          </cell>
          <cell r="AD160" t="str">
            <v>전7-18</v>
          </cell>
          <cell r="AE160">
            <v>1</v>
          </cell>
        </row>
        <row r="161">
          <cell r="B161" t="str">
            <v>접지시험 단자함</v>
          </cell>
          <cell r="C161" t="str">
            <v>2회로용(SUS)</v>
          </cell>
          <cell r="D161" t="str">
            <v>면</v>
          </cell>
          <cell r="E161">
            <v>72000</v>
          </cell>
          <cell r="F161">
            <v>78000</v>
          </cell>
          <cell r="G161" t="str">
            <v>977</v>
          </cell>
          <cell r="H161">
            <v>72000</v>
          </cell>
          <cell r="I161">
            <v>918</v>
          </cell>
          <cell r="N161">
            <v>918</v>
          </cell>
          <cell r="O161" t="str">
            <v>물가자료</v>
          </cell>
          <cell r="P161" t="str">
            <v>물가자료918</v>
          </cell>
          <cell r="Q161">
            <v>0.66</v>
          </cell>
          <cell r="AD161" t="str">
            <v>전7-3</v>
          </cell>
          <cell r="AE161">
            <v>1</v>
          </cell>
        </row>
        <row r="162">
          <cell r="B162" t="str">
            <v>감지기</v>
          </cell>
          <cell r="C162" t="str">
            <v>차동식</v>
          </cell>
          <cell r="D162" t="str">
            <v>EA</v>
          </cell>
          <cell r="E162">
            <v>5000</v>
          </cell>
          <cell r="F162">
            <v>5000</v>
          </cell>
          <cell r="G162" t="str">
            <v>1053</v>
          </cell>
          <cell r="H162">
            <v>5000</v>
          </cell>
          <cell r="I162">
            <v>730</v>
          </cell>
          <cell r="N162" t="str">
            <v>1053</v>
          </cell>
          <cell r="O162" t="str">
            <v>물가정보</v>
          </cell>
          <cell r="P162" t="str">
            <v>물가정보1053</v>
          </cell>
          <cell r="Q162">
            <v>0.13</v>
          </cell>
          <cell r="AD162" t="str">
            <v>전7-19</v>
          </cell>
          <cell r="AE162">
            <v>1</v>
          </cell>
        </row>
        <row r="163">
          <cell r="B163" t="str">
            <v>리미트 스위치</v>
          </cell>
          <cell r="C163" t="str">
            <v>250V 15A 로라레바형</v>
          </cell>
          <cell r="D163" t="str">
            <v>EA</v>
          </cell>
          <cell r="E163">
            <v>7500</v>
          </cell>
          <cell r="F163">
            <v>7500</v>
          </cell>
          <cell r="G163" t="str">
            <v>967</v>
          </cell>
          <cell r="N163" t="str">
            <v>967</v>
          </cell>
          <cell r="O163" t="str">
            <v>물가정보</v>
          </cell>
          <cell r="P163" t="str">
            <v>물가정보967</v>
          </cell>
          <cell r="Q163">
            <v>6.5000000000000002E-2</v>
          </cell>
          <cell r="AD163" t="str">
            <v>전7-14-나</v>
          </cell>
          <cell r="AE163">
            <v>1</v>
          </cell>
        </row>
        <row r="164">
          <cell r="B164" t="str">
            <v>24시간 TIMER</v>
          </cell>
          <cell r="C164" t="str">
            <v>220V/40A (최소15분)</v>
          </cell>
          <cell r="D164" t="str">
            <v>EA</v>
          </cell>
          <cell r="E164">
            <v>36000</v>
          </cell>
          <cell r="F164">
            <v>36000</v>
          </cell>
          <cell r="G164" t="str">
            <v>966</v>
          </cell>
          <cell r="H164">
            <v>36000</v>
          </cell>
          <cell r="I164">
            <v>910</v>
          </cell>
          <cell r="N164" t="str">
            <v>966</v>
          </cell>
          <cell r="O164" t="str">
            <v>물가정보</v>
          </cell>
          <cell r="P164" t="str">
            <v>물가정보966</v>
          </cell>
        </row>
        <row r="165">
          <cell r="B165" t="str">
            <v>조명기구 (RACE WAY)</v>
          </cell>
          <cell r="C165" t="str">
            <v>FL 2/32W (전자식,고조도)</v>
          </cell>
          <cell r="D165" t="str">
            <v>EA</v>
          </cell>
          <cell r="E165">
            <v>48000</v>
          </cell>
          <cell r="M165">
            <v>48000</v>
          </cell>
          <cell r="O165" t="str">
            <v>시중가</v>
          </cell>
          <cell r="P165" t="str">
            <v>시중가</v>
          </cell>
          <cell r="Q165">
            <v>0.30499999999999999</v>
          </cell>
          <cell r="AD165" t="str">
            <v>전7-16</v>
          </cell>
          <cell r="AE165">
            <v>1</v>
          </cell>
        </row>
        <row r="166">
          <cell r="B166" t="str">
            <v>조명기구 (직부등)</v>
          </cell>
          <cell r="C166" t="str">
            <v>IL 60W (방습형)</v>
          </cell>
          <cell r="D166" t="str">
            <v>EA</v>
          </cell>
          <cell r="E166">
            <v>5000</v>
          </cell>
          <cell r="M166">
            <v>5000</v>
          </cell>
          <cell r="O166" t="str">
            <v>시중가</v>
          </cell>
          <cell r="P166" t="str">
            <v>시중가</v>
          </cell>
          <cell r="Q166">
            <v>0.18</v>
          </cell>
          <cell r="AD166" t="str">
            <v>전7-15</v>
          </cell>
          <cell r="AE166">
            <v>1</v>
          </cell>
        </row>
        <row r="167">
          <cell r="B167" t="str">
            <v>조명기구 (벽부등)</v>
          </cell>
          <cell r="C167" t="str">
            <v>IL 60W (방습형)</v>
          </cell>
          <cell r="D167" t="str">
            <v>EA</v>
          </cell>
          <cell r="E167">
            <v>6500</v>
          </cell>
          <cell r="M167">
            <v>6500</v>
          </cell>
          <cell r="O167" t="str">
            <v>시중가</v>
          </cell>
          <cell r="P167" t="str">
            <v>시중가</v>
          </cell>
          <cell r="Q167">
            <v>0.15</v>
          </cell>
          <cell r="AD167" t="str">
            <v>전7-15</v>
          </cell>
          <cell r="AE167">
            <v>1</v>
          </cell>
        </row>
        <row r="168">
          <cell r="B168" t="str">
            <v>핸드홀</v>
          </cell>
          <cell r="C168" t="str">
            <v>600x600x600mm</v>
          </cell>
          <cell r="D168" t="str">
            <v>식</v>
          </cell>
          <cell r="E168">
            <v>125000</v>
          </cell>
          <cell r="H168">
            <v>125000</v>
          </cell>
          <cell r="I168">
            <v>179</v>
          </cell>
          <cell r="N168">
            <v>179</v>
          </cell>
          <cell r="O168" t="str">
            <v>물가자료</v>
          </cell>
          <cell r="P168" t="str">
            <v>물가자료179</v>
          </cell>
        </row>
        <row r="169">
          <cell r="B169" t="str">
            <v>터파고되메우기</v>
          </cell>
          <cell r="C169" t="str">
            <v>1M이하</v>
          </cell>
          <cell r="D169" t="str">
            <v>㎥</v>
          </cell>
          <cell r="E169">
            <v>0</v>
          </cell>
          <cell r="N169">
            <v>0</v>
          </cell>
          <cell r="O169" t="str">
            <v>물가정보</v>
          </cell>
          <cell r="P169" t="str">
            <v>물가정보0</v>
          </cell>
          <cell r="Q169">
            <v>0.3</v>
          </cell>
          <cell r="AD169" t="str">
            <v>건3-1-나</v>
          </cell>
          <cell r="AE169">
            <v>1</v>
          </cell>
        </row>
        <row r="170">
          <cell r="B170" t="str">
            <v>스트롱 앵커</v>
          </cell>
          <cell r="C170" t="str">
            <v>1/2"</v>
          </cell>
          <cell r="D170" t="str">
            <v>EA</v>
          </cell>
          <cell r="E170">
            <v>117</v>
          </cell>
          <cell r="F170">
            <v>117</v>
          </cell>
          <cell r="G170">
            <v>77</v>
          </cell>
          <cell r="N170">
            <v>77</v>
          </cell>
          <cell r="O170" t="str">
            <v>물가정보</v>
          </cell>
          <cell r="P170" t="str">
            <v>물가정보77</v>
          </cell>
        </row>
        <row r="171">
          <cell r="B171" t="str">
            <v>행거볼트</v>
          </cell>
          <cell r="C171" t="str">
            <v>D:9mm x 1000L</v>
          </cell>
          <cell r="D171" t="str">
            <v>EA</v>
          </cell>
          <cell r="E171">
            <v>1890</v>
          </cell>
          <cell r="F171">
            <v>1890</v>
          </cell>
          <cell r="G171">
            <v>78</v>
          </cell>
          <cell r="N171">
            <v>78</v>
          </cell>
          <cell r="O171" t="str">
            <v>물가정보</v>
          </cell>
          <cell r="P171" t="str">
            <v>물가정보78</v>
          </cell>
          <cell r="Q171">
            <v>0.08</v>
          </cell>
          <cell r="AD171" t="str">
            <v>전7-18</v>
          </cell>
          <cell r="AE171">
            <v>1</v>
          </cell>
        </row>
        <row r="172">
          <cell r="B172" t="str">
            <v>U-CHANNEL</v>
          </cell>
          <cell r="C172" t="str">
            <v>42x42x2.3t</v>
          </cell>
          <cell r="D172" t="str">
            <v>M</v>
          </cell>
          <cell r="E172">
            <v>3000</v>
          </cell>
          <cell r="F172">
            <v>3000</v>
          </cell>
          <cell r="G172" t="str">
            <v>925</v>
          </cell>
          <cell r="H172">
            <v>3500</v>
          </cell>
          <cell r="I172" t="str">
            <v>864</v>
          </cell>
          <cell r="N172" t="str">
            <v>925</v>
          </cell>
          <cell r="O172" t="str">
            <v>물가정보</v>
          </cell>
          <cell r="P172" t="str">
            <v>물가정보925</v>
          </cell>
        </row>
        <row r="173">
          <cell r="B173" t="str">
            <v>파이프 행거</v>
          </cell>
          <cell r="C173" t="str">
            <v>ST 22C</v>
          </cell>
          <cell r="D173" t="str">
            <v>EA</v>
          </cell>
          <cell r="E173">
            <v>465</v>
          </cell>
          <cell r="F173">
            <v>465</v>
          </cell>
          <cell r="G173" t="str">
            <v>919</v>
          </cell>
          <cell r="H173">
            <v>475</v>
          </cell>
          <cell r="I173">
            <v>851</v>
          </cell>
          <cell r="N173" t="str">
            <v>919</v>
          </cell>
          <cell r="O173" t="str">
            <v>물가정보</v>
          </cell>
          <cell r="P173" t="str">
            <v>물가정보919</v>
          </cell>
        </row>
        <row r="174">
          <cell r="B174" t="str">
            <v>파이프 크램프</v>
          </cell>
          <cell r="C174" t="str">
            <v>ST 22C</v>
          </cell>
          <cell r="D174" t="str">
            <v>EA</v>
          </cell>
          <cell r="E174">
            <v>270</v>
          </cell>
          <cell r="H174">
            <v>270</v>
          </cell>
          <cell r="I174">
            <v>851</v>
          </cell>
          <cell r="N174">
            <v>851</v>
          </cell>
          <cell r="O174" t="str">
            <v>물가자료</v>
          </cell>
          <cell r="P174" t="str">
            <v>물가자료851</v>
          </cell>
        </row>
        <row r="175">
          <cell r="B175" t="str">
            <v>파이프 크램프</v>
          </cell>
          <cell r="C175" t="str">
            <v>ST 36C</v>
          </cell>
          <cell r="D175" t="str">
            <v>EA</v>
          </cell>
          <cell r="E175">
            <v>378</v>
          </cell>
          <cell r="H175">
            <v>378</v>
          </cell>
          <cell r="I175">
            <v>851</v>
          </cell>
          <cell r="N175">
            <v>851</v>
          </cell>
          <cell r="O175" t="str">
            <v>물가자료</v>
          </cell>
          <cell r="P175" t="str">
            <v>물가자료851</v>
          </cell>
        </row>
        <row r="176">
          <cell r="B176" t="str">
            <v>파이프 크램프</v>
          </cell>
          <cell r="C176" t="str">
            <v>ST 54C</v>
          </cell>
          <cell r="D176" t="str">
            <v>EA</v>
          </cell>
          <cell r="E176">
            <v>495</v>
          </cell>
          <cell r="H176">
            <v>495</v>
          </cell>
          <cell r="I176">
            <v>851</v>
          </cell>
          <cell r="N176">
            <v>851</v>
          </cell>
          <cell r="O176" t="str">
            <v>물가자료</v>
          </cell>
          <cell r="P176" t="str">
            <v>물가자료851</v>
          </cell>
        </row>
        <row r="177">
          <cell r="B177" t="str">
            <v>너트</v>
          </cell>
          <cell r="C177" t="str">
            <v>D:10mm</v>
          </cell>
          <cell r="D177" t="str">
            <v>EA</v>
          </cell>
          <cell r="E177">
            <v>13.9</v>
          </cell>
          <cell r="F177">
            <v>15.3</v>
          </cell>
          <cell r="G177">
            <v>79</v>
          </cell>
          <cell r="H177">
            <v>13.9</v>
          </cell>
          <cell r="I177">
            <v>95</v>
          </cell>
          <cell r="N177">
            <v>95</v>
          </cell>
          <cell r="O177" t="str">
            <v>물가자료</v>
          </cell>
          <cell r="P177" t="str">
            <v>물가자료95</v>
          </cell>
        </row>
        <row r="178">
          <cell r="B178" t="str">
            <v>와샤</v>
          </cell>
          <cell r="C178" t="str">
            <v>D:10mm</v>
          </cell>
          <cell r="D178" t="str">
            <v>EA</v>
          </cell>
          <cell r="E178">
            <v>7.67</v>
          </cell>
          <cell r="F178">
            <v>20</v>
          </cell>
          <cell r="G178">
            <v>79</v>
          </cell>
          <cell r="H178">
            <v>7.67</v>
          </cell>
          <cell r="I178">
            <v>97</v>
          </cell>
          <cell r="N178">
            <v>97</v>
          </cell>
          <cell r="O178" t="str">
            <v>물가자료</v>
          </cell>
          <cell r="P178" t="str">
            <v>물가자료97</v>
          </cell>
        </row>
        <row r="179">
          <cell r="B179" t="str">
            <v>작은나사</v>
          </cell>
          <cell r="C179" t="str">
            <v>1/8" x 1mm (황동)</v>
          </cell>
          <cell r="D179" t="str">
            <v>EA</v>
          </cell>
          <cell r="E179">
            <v>4.8</v>
          </cell>
          <cell r="F179">
            <v>4.8</v>
          </cell>
          <cell r="G179">
            <v>80</v>
          </cell>
          <cell r="H179">
            <v>5</v>
          </cell>
          <cell r="I179">
            <v>98</v>
          </cell>
          <cell r="N179">
            <v>80</v>
          </cell>
          <cell r="O179" t="str">
            <v>물가정보</v>
          </cell>
          <cell r="P179" t="str">
            <v>물가정보80</v>
          </cell>
        </row>
        <row r="180">
          <cell r="B180" t="str">
            <v>분전반외함 (ALL SUS)</v>
          </cell>
          <cell r="C180" t="str">
            <v>200Wx300Hx150D</v>
          </cell>
          <cell r="D180" t="str">
            <v>면</v>
          </cell>
          <cell r="E180">
            <v>23500</v>
          </cell>
          <cell r="M180">
            <v>23500</v>
          </cell>
          <cell r="O180" t="str">
            <v>시중가</v>
          </cell>
          <cell r="P180" t="str">
            <v>시중가</v>
          </cell>
        </row>
        <row r="181">
          <cell r="B181" t="str">
            <v>분전반외함 (ALL SUS)</v>
          </cell>
          <cell r="C181" t="str">
            <v>500Wx500Hx150D</v>
          </cell>
          <cell r="D181" t="str">
            <v>면</v>
          </cell>
          <cell r="E181">
            <v>97500</v>
          </cell>
          <cell r="M181">
            <v>97500</v>
          </cell>
          <cell r="O181" t="str">
            <v>시중가</v>
          </cell>
          <cell r="P181" t="str">
            <v>시중가</v>
          </cell>
        </row>
        <row r="182">
          <cell r="B182" t="str">
            <v>분전반외함 (DOOR SUS)</v>
          </cell>
          <cell r="C182" t="str">
            <v>400Wx400Hx150D</v>
          </cell>
          <cell r="D182" t="str">
            <v>면</v>
          </cell>
          <cell r="E182">
            <v>45000</v>
          </cell>
          <cell r="M182">
            <v>45000</v>
          </cell>
          <cell r="O182" t="str">
            <v>시중가</v>
          </cell>
          <cell r="P182" t="str">
            <v>시중가</v>
          </cell>
        </row>
        <row r="183">
          <cell r="B183" t="str">
            <v>분전반외함 (DOOR SUS)</v>
          </cell>
          <cell r="C183" t="str">
            <v>400Wx400Hx180D</v>
          </cell>
          <cell r="D183" t="str">
            <v>면</v>
          </cell>
          <cell r="E183">
            <v>47500</v>
          </cell>
          <cell r="M183">
            <v>47500</v>
          </cell>
          <cell r="O183" t="str">
            <v>시중가</v>
          </cell>
          <cell r="P183" t="str">
            <v>시중가</v>
          </cell>
        </row>
        <row r="184">
          <cell r="B184" t="str">
            <v>DOOR HANDLE</v>
          </cell>
          <cell r="C184" t="str">
            <v>PUSH (S)</v>
          </cell>
          <cell r="D184" t="str">
            <v>EA</v>
          </cell>
          <cell r="E184">
            <v>2000</v>
          </cell>
          <cell r="M184">
            <v>2000</v>
          </cell>
          <cell r="O184" t="str">
            <v>시중가</v>
          </cell>
          <cell r="P184" t="str">
            <v>시중가</v>
          </cell>
        </row>
        <row r="185">
          <cell r="B185" t="str">
            <v>NAME PLATE</v>
          </cell>
          <cell r="C185" t="str">
            <v>아크릴(M)</v>
          </cell>
          <cell r="D185" t="str">
            <v>EA</v>
          </cell>
          <cell r="E185">
            <v>2500</v>
          </cell>
          <cell r="M185">
            <v>2500</v>
          </cell>
          <cell r="O185" t="str">
            <v>시중가</v>
          </cell>
          <cell r="P185" t="str">
            <v>시중가</v>
          </cell>
        </row>
        <row r="186">
          <cell r="B186" t="str">
            <v>NAME PLATE</v>
          </cell>
          <cell r="C186" t="str">
            <v>CARD HOLDER</v>
          </cell>
          <cell r="D186" t="str">
            <v>EA</v>
          </cell>
          <cell r="E186">
            <v>300</v>
          </cell>
          <cell r="M186">
            <v>300</v>
          </cell>
          <cell r="O186" t="str">
            <v>시중가</v>
          </cell>
          <cell r="P186" t="str">
            <v>시중가</v>
          </cell>
        </row>
        <row r="187">
          <cell r="B187" t="str">
            <v>BUS BAR</v>
          </cell>
          <cell r="C187" t="str">
            <v>3t x 25mm/0.67Kg</v>
          </cell>
          <cell r="D187" t="str">
            <v>M</v>
          </cell>
          <cell r="E187">
            <v>2345</v>
          </cell>
          <cell r="H187">
            <v>2345</v>
          </cell>
          <cell r="I187">
            <v>839</v>
          </cell>
          <cell r="N187">
            <v>839</v>
          </cell>
          <cell r="O187" t="str">
            <v>물가자료</v>
          </cell>
          <cell r="P187" t="str">
            <v>물가자료839</v>
          </cell>
          <cell r="T187">
            <v>0.12</v>
          </cell>
          <cell r="U187">
            <v>0.08</v>
          </cell>
          <cell r="AD187" t="str">
            <v>전3-39</v>
          </cell>
          <cell r="AE187">
            <v>1</v>
          </cell>
        </row>
        <row r="188">
          <cell r="B188" t="str">
            <v>칼라 수축 튜브</v>
          </cell>
          <cell r="C188" t="str">
            <v>적,청,흑 20mm</v>
          </cell>
          <cell r="D188" t="str">
            <v>EA</v>
          </cell>
          <cell r="E188">
            <v>500</v>
          </cell>
          <cell r="M188">
            <v>500</v>
          </cell>
          <cell r="O188" t="str">
            <v>시중가</v>
          </cell>
          <cell r="P188" t="str">
            <v>시중가</v>
          </cell>
        </row>
        <row r="189">
          <cell r="B189" t="str">
            <v>E.T</v>
          </cell>
          <cell r="C189" t="str">
            <v>5P</v>
          </cell>
          <cell r="D189" t="str">
            <v>EA</v>
          </cell>
          <cell r="E189">
            <v>2500</v>
          </cell>
          <cell r="M189">
            <v>2500</v>
          </cell>
          <cell r="O189" t="str">
            <v>시중가</v>
          </cell>
          <cell r="P189" t="str">
            <v>시중가</v>
          </cell>
        </row>
        <row r="190">
          <cell r="B190" t="str">
            <v>RACE WAY (BODY)</v>
          </cell>
          <cell r="C190" t="str">
            <v>40x40mm</v>
          </cell>
          <cell r="D190" t="str">
            <v>M</v>
          </cell>
          <cell r="E190">
            <v>2100</v>
          </cell>
          <cell r="F190">
            <v>2100</v>
          </cell>
          <cell r="G190" t="str">
            <v>929</v>
          </cell>
          <cell r="H190">
            <v>2100</v>
          </cell>
          <cell r="I190" t="str">
            <v>862</v>
          </cell>
          <cell r="N190" t="str">
            <v>929</v>
          </cell>
          <cell r="O190" t="str">
            <v>물가정보</v>
          </cell>
          <cell r="P190" t="str">
            <v>물가정보929</v>
          </cell>
          <cell r="Q190">
            <v>0.3</v>
          </cell>
          <cell r="AD190" t="str">
            <v>전7-7</v>
          </cell>
          <cell r="AE190">
            <v>1</v>
          </cell>
        </row>
        <row r="191">
          <cell r="B191" t="str">
            <v>RACE WAY (COVER)</v>
          </cell>
          <cell r="C191" t="str">
            <v>40x40mm</v>
          </cell>
          <cell r="D191" t="str">
            <v>M</v>
          </cell>
          <cell r="E191">
            <v>810</v>
          </cell>
          <cell r="F191">
            <v>810</v>
          </cell>
          <cell r="G191" t="str">
            <v>929</v>
          </cell>
          <cell r="H191">
            <v>810</v>
          </cell>
          <cell r="I191" t="str">
            <v>862</v>
          </cell>
          <cell r="N191" t="str">
            <v>929</v>
          </cell>
          <cell r="O191" t="str">
            <v>물가정보</v>
          </cell>
          <cell r="P191" t="str">
            <v>물가정보929</v>
          </cell>
        </row>
        <row r="192">
          <cell r="B192" t="str">
            <v>JUNCTION BOX</v>
          </cell>
          <cell r="C192" t="str">
            <v>T형 40x40mm</v>
          </cell>
          <cell r="D192" t="str">
            <v>EA</v>
          </cell>
          <cell r="E192">
            <v>3800</v>
          </cell>
          <cell r="F192">
            <v>3800</v>
          </cell>
          <cell r="G192" t="str">
            <v>929</v>
          </cell>
          <cell r="H192">
            <v>3800</v>
          </cell>
          <cell r="I192" t="str">
            <v>862</v>
          </cell>
          <cell r="N192" t="str">
            <v>929</v>
          </cell>
          <cell r="O192" t="str">
            <v>물가정보</v>
          </cell>
          <cell r="P192" t="str">
            <v>물가정보929</v>
          </cell>
        </row>
        <row r="193">
          <cell r="B193" t="str">
            <v>HANGER</v>
          </cell>
          <cell r="C193" t="str">
            <v>A형 40x40mm</v>
          </cell>
          <cell r="D193" t="str">
            <v>EA</v>
          </cell>
          <cell r="E193">
            <v>760</v>
          </cell>
          <cell r="F193">
            <v>760</v>
          </cell>
          <cell r="G193" t="str">
            <v>929</v>
          </cell>
          <cell r="H193">
            <v>760</v>
          </cell>
          <cell r="I193" t="str">
            <v>862</v>
          </cell>
          <cell r="N193" t="str">
            <v>929</v>
          </cell>
          <cell r="O193" t="str">
            <v>물가정보</v>
          </cell>
          <cell r="P193" t="str">
            <v>물가정보929</v>
          </cell>
        </row>
        <row r="194">
          <cell r="B194" t="str">
            <v>JUNCTION BOX</v>
          </cell>
          <cell r="C194" t="str">
            <v>+형 40x40mm</v>
          </cell>
          <cell r="D194" t="str">
            <v>EA</v>
          </cell>
          <cell r="E194">
            <v>4560</v>
          </cell>
          <cell r="F194">
            <v>4880</v>
          </cell>
          <cell r="G194" t="str">
            <v>929</v>
          </cell>
          <cell r="H194">
            <v>4560</v>
          </cell>
          <cell r="I194" t="str">
            <v>862</v>
          </cell>
          <cell r="N194" t="str">
            <v>862</v>
          </cell>
          <cell r="O194" t="str">
            <v>물가자료</v>
          </cell>
          <cell r="P194" t="str">
            <v>물가자료862</v>
          </cell>
        </row>
        <row r="195">
          <cell r="B195" t="str">
            <v>JOINER</v>
          </cell>
          <cell r="C195" t="str">
            <v>40x40mm</v>
          </cell>
          <cell r="D195" t="str">
            <v>EA</v>
          </cell>
          <cell r="E195">
            <v>860</v>
          </cell>
          <cell r="F195">
            <v>860</v>
          </cell>
          <cell r="G195" t="str">
            <v>929</v>
          </cell>
          <cell r="H195">
            <v>860</v>
          </cell>
          <cell r="I195" t="str">
            <v>862</v>
          </cell>
          <cell r="N195" t="str">
            <v>929</v>
          </cell>
          <cell r="O195" t="str">
            <v>물가정보</v>
          </cell>
          <cell r="P195" t="str">
            <v>물가정보929</v>
          </cell>
        </row>
        <row r="196">
          <cell r="B196" t="str">
            <v>END CAP</v>
          </cell>
          <cell r="C196" t="str">
            <v>40x40mm</v>
          </cell>
          <cell r="D196" t="str">
            <v>EA</v>
          </cell>
          <cell r="E196">
            <v>480</v>
          </cell>
          <cell r="F196">
            <v>480</v>
          </cell>
          <cell r="G196" t="str">
            <v>929</v>
          </cell>
          <cell r="H196">
            <v>480</v>
          </cell>
          <cell r="I196" t="str">
            <v>862</v>
          </cell>
          <cell r="N196" t="str">
            <v>929</v>
          </cell>
          <cell r="O196" t="str">
            <v>물가정보</v>
          </cell>
          <cell r="P196" t="str">
            <v>물가정보929</v>
          </cell>
        </row>
        <row r="197">
          <cell r="B197" t="str">
            <v>기구용금구</v>
          </cell>
          <cell r="C197" t="str">
            <v>40x40mm</v>
          </cell>
          <cell r="D197" t="str">
            <v>EA</v>
          </cell>
          <cell r="E197">
            <v>480</v>
          </cell>
          <cell r="F197">
            <v>480</v>
          </cell>
          <cell r="G197" t="str">
            <v>929</v>
          </cell>
          <cell r="H197">
            <v>480</v>
          </cell>
          <cell r="I197" t="str">
            <v>862</v>
          </cell>
          <cell r="N197" t="str">
            <v>929</v>
          </cell>
          <cell r="O197" t="str">
            <v>물가정보</v>
          </cell>
          <cell r="P197" t="str">
            <v>물가정보929</v>
          </cell>
        </row>
        <row r="198">
          <cell r="A198" t="str">
            <v>a096</v>
          </cell>
          <cell r="B198" t="str">
            <v>WIRE DUCT</v>
          </cell>
          <cell r="C198" t="str">
            <v>70x40mm</v>
          </cell>
          <cell r="D198" t="str">
            <v>M</v>
          </cell>
          <cell r="E198">
            <v>6000</v>
          </cell>
          <cell r="F198">
            <v>6000</v>
          </cell>
          <cell r="G198" t="str">
            <v>920</v>
          </cell>
          <cell r="N198" t="str">
            <v>920</v>
          </cell>
          <cell r="O198" t="str">
            <v>물가정보</v>
          </cell>
          <cell r="P198" t="str">
            <v>물가정보920</v>
          </cell>
          <cell r="Q198">
            <v>0.15</v>
          </cell>
          <cell r="AD198" t="str">
            <v>전7-5</v>
          </cell>
          <cell r="AE198">
            <v>1</v>
          </cell>
        </row>
        <row r="199">
          <cell r="A199" t="str">
            <v>a097</v>
          </cell>
          <cell r="B199" t="str">
            <v>JUNCTION BOX</v>
          </cell>
          <cell r="C199" t="str">
            <v>100x100x50mm</v>
          </cell>
          <cell r="D199" t="str">
            <v>EA</v>
          </cell>
          <cell r="E199">
            <v>1400</v>
          </cell>
          <cell r="F199">
            <v>1400</v>
          </cell>
          <cell r="G199" t="str">
            <v>929</v>
          </cell>
          <cell r="H199">
            <v>1411</v>
          </cell>
          <cell r="I199" t="str">
            <v>856</v>
          </cell>
          <cell r="N199" t="str">
            <v>929</v>
          </cell>
          <cell r="O199" t="str">
            <v>물가정보</v>
          </cell>
          <cell r="P199" t="str">
            <v>물가정보929</v>
          </cell>
          <cell r="Q199">
            <v>0.3</v>
          </cell>
          <cell r="AD199" t="str">
            <v>전7-18</v>
          </cell>
          <cell r="AE199">
            <v>1</v>
          </cell>
        </row>
        <row r="200">
          <cell r="A200" t="str">
            <v>a098</v>
          </cell>
          <cell r="B200" t="str">
            <v>파이프 행거</v>
          </cell>
          <cell r="C200" t="str">
            <v>ST 16C</v>
          </cell>
          <cell r="D200" t="str">
            <v>EA</v>
          </cell>
          <cell r="E200">
            <v>425</v>
          </cell>
          <cell r="F200">
            <v>425</v>
          </cell>
          <cell r="G200" t="str">
            <v>919</v>
          </cell>
          <cell r="H200">
            <v>435</v>
          </cell>
          <cell r="I200">
            <v>851</v>
          </cell>
          <cell r="N200" t="str">
            <v>919</v>
          </cell>
          <cell r="O200" t="str">
            <v>물가정보</v>
          </cell>
          <cell r="P200" t="str">
            <v>물가정보919</v>
          </cell>
        </row>
        <row r="201">
          <cell r="A201" t="str">
            <v>a099</v>
          </cell>
          <cell r="B201" t="str">
            <v>MCCB (표준형)</v>
          </cell>
          <cell r="C201" t="str">
            <v>600V 2P 30AF</v>
          </cell>
          <cell r="D201" t="str">
            <v>EA</v>
          </cell>
          <cell r="E201">
            <v>17300</v>
          </cell>
          <cell r="F201">
            <v>17300</v>
          </cell>
          <cell r="G201" t="str">
            <v>957</v>
          </cell>
          <cell r="H201">
            <v>18200</v>
          </cell>
          <cell r="I201" t="str">
            <v>901</v>
          </cell>
          <cell r="N201" t="str">
            <v>957</v>
          </cell>
          <cell r="O201" t="str">
            <v>물가정보</v>
          </cell>
          <cell r="P201" t="str">
            <v>물가정보957</v>
          </cell>
          <cell r="Q201">
            <v>0.19</v>
          </cell>
          <cell r="AD201" t="str">
            <v>전7-12</v>
          </cell>
          <cell r="AE201">
            <v>0.7</v>
          </cell>
        </row>
        <row r="202">
          <cell r="A202" t="str">
            <v>a100</v>
          </cell>
          <cell r="B202" t="str">
            <v>MCCB (표준형)</v>
          </cell>
          <cell r="C202" t="str">
            <v>600V 4P 50AF</v>
          </cell>
          <cell r="D202" t="str">
            <v>EA</v>
          </cell>
          <cell r="E202">
            <v>40900</v>
          </cell>
          <cell r="F202">
            <v>40900</v>
          </cell>
          <cell r="G202" t="str">
            <v>957</v>
          </cell>
          <cell r="H202">
            <v>43100</v>
          </cell>
          <cell r="I202" t="str">
            <v>901</v>
          </cell>
          <cell r="N202" t="str">
            <v>957</v>
          </cell>
          <cell r="O202" t="str">
            <v>물가정보</v>
          </cell>
          <cell r="P202" t="str">
            <v>물가정보957</v>
          </cell>
          <cell r="Q202">
            <v>0.26</v>
          </cell>
          <cell r="AD202" t="str">
            <v>전7-12</v>
          </cell>
          <cell r="AE202">
            <v>1.3</v>
          </cell>
        </row>
        <row r="203">
          <cell r="A203" t="str">
            <v>a101</v>
          </cell>
          <cell r="B203" t="str">
            <v>MCCB (표준형)</v>
          </cell>
          <cell r="C203" t="str">
            <v>600V 4P 225AF</v>
          </cell>
          <cell r="D203" t="str">
            <v>EA</v>
          </cell>
          <cell r="E203">
            <v>155300</v>
          </cell>
          <cell r="F203">
            <v>155300</v>
          </cell>
          <cell r="G203" t="str">
            <v>957</v>
          </cell>
          <cell r="H203">
            <v>163800</v>
          </cell>
          <cell r="I203" t="str">
            <v>901</v>
          </cell>
          <cell r="N203" t="str">
            <v>957</v>
          </cell>
          <cell r="O203" t="str">
            <v>물가정보</v>
          </cell>
          <cell r="P203" t="str">
            <v>물가정보957</v>
          </cell>
          <cell r="Q203">
            <v>0.57999999999999996</v>
          </cell>
          <cell r="AD203" t="str">
            <v>전7-12</v>
          </cell>
          <cell r="AE203">
            <v>1.3</v>
          </cell>
        </row>
        <row r="204">
          <cell r="A204" t="str">
            <v>a102</v>
          </cell>
          <cell r="B204" t="str">
            <v>발전차 전원접속용</v>
          </cell>
          <cell r="C204" t="str">
            <v>콘넥타 (켑포함)</v>
          </cell>
          <cell r="D204" t="str">
            <v>EA</v>
          </cell>
          <cell r="E204">
            <v>250000</v>
          </cell>
          <cell r="M204">
            <v>250000</v>
          </cell>
          <cell r="O204" t="str">
            <v>시중가</v>
          </cell>
          <cell r="P204" t="str">
            <v>시중가</v>
          </cell>
        </row>
        <row r="205">
          <cell r="A205" t="str">
            <v>a103</v>
          </cell>
          <cell r="B205" t="str">
            <v>연동연선</v>
          </cell>
          <cell r="C205" t="str">
            <v>AS 100sq</v>
          </cell>
          <cell r="D205" t="str">
            <v>M</v>
          </cell>
          <cell r="E205">
            <v>3157</v>
          </cell>
          <cell r="F205">
            <v>3219</v>
          </cell>
          <cell r="G205" t="str">
            <v>904</v>
          </cell>
          <cell r="H205">
            <v>3157</v>
          </cell>
          <cell r="I205">
            <v>842</v>
          </cell>
          <cell r="N205">
            <v>842</v>
          </cell>
          <cell r="O205" t="str">
            <v>물가자료</v>
          </cell>
          <cell r="P205" t="str">
            <v>물가자료842</v>
          </cell>
          <cell r="Q205">
            <v>0.02</v>
          </cell>
          <cell r="AD205" t="str">
            <v>전3-72(옥외)</v>
          </cell>
          <cell r="AE205">
            <v>1</v>
          </cell>
        </row>
        <row r="206">
          <cell r="A206" t="str">
            <v>a104</v>
          </cell>
          <cell r="B206" t="str">
            <v>접지동판</v>
          </cell>
          <cell r="C206" t="str">
            <v>500x500x1.5</v>
          </cell>
          <cell r="D206" t="str">
            <v>EA</v>
          </cell>
          <cell r="E206">
            <v>22000</v>
          </cell>
          <cell r="F206">
            <v>22000</v>
          </cell>
          <cell r="G206" t="str">
            <v>977</v>
          </cell>
          <cell r="H206">
            <v>30000</v>
          </cell>
          <cell r="I206" t="str">
            <v>918</v>
          </cell>
          <cell r="N206" t="str">
            <v>977</v>
          </cell>
          <cell r="O206" t="str">
            <v>물가정보</v>
          </cell>
          <cell r="P206" t="str">
            <v>물가정보977</v>
          </cell>
          <cell r="Q206">
            <v>0.5</v>
          </cell>
          <cell r="U206">
            <v>0.5</v>
          </cell>
          <cell r="AD206" t="str">
            <v>전3-72</v>
          </cell>
          <cell r="AE206">
            <v>1</v>
          </cell>
        </row>
        <row r="207">
          <cell r="A207" t="str">
            <v>a105</v>
          </cell>
          <cell r="B207" t="str">
            <v>ELB</v>
          </cell>
          <cell r="C207" t="str">
            <v>600V 2P 30AF</v>
          </cell>
          <cell r="D207" t="str">
            <v>EA</v>
          </cell>
          <cell r="E207">
            <v>8100</v>
          </cell>
          <cell r="F207">
            <v>8100</v>
          </cell>
          <cell r="G207" t="str">
            <v>959</v>
          </cell>
          <cell r="H207">
            <v>8875</v>
          </cell>
          <cell r="I207" t="str">
            <v>895</v>
          </cell>
          <cell r="N207" t="str">
            <v>959</v>
          </cell>
          <cell r="O207" t="str">
            <v>물가정보</v>
          </cell>
          <cell r="P207" t="str">
            <v>물가정보959</v>
          </cell>
          <cell r="Q207">
            <v>0.19</v>
          </cell>
          <cell r="AD207" t="str">
            <v>전7-12</v>
          </cell>
          <cell r="AE207">
            <v>0.7</v>
          </cell>
        </row>
        <row r="208">
          <cell r="A208" t="str">
            <v>a106</v>
          </cell>
          <cell r="B208" t="str">
            <v>칼부럭</v>
          </cell>
          <cell r="C208" t="str">
            <v>M6</v>
          </cell>
          <cell r="D208" t="str">
            <v>EA</v>
          </cell>
          <cell r="E208">
            <v>8</v>
          </cell>
          <cell r="F208">
            <v>8</v>
          </cell>
          <cell r="G208" t="str">
            <v>77</v>
          </cell>
          <cell r="N208" t="str">
            <v>77</v>
          </cell>
          <cell r="O208" t="str">
            <v>물가정보</v>
          </cell>
          <cell r="P208" t="str">
            <v>물가정보77</v>
          </cell>
          <cell r="Q208">
            <v>2.8000000000000001E-2</v>
          </cell>
          <cell r="AD208" t="str">
            <v>전7-18</v>
          </cell>
          <cell r="AE208">
            <v>1</v>
          </cell>
        </row>
        <row r="209">
          <cell r="A209" t="str">
            <v>a107</v>
          </cell>
          <cell r="B209" t="str">
            <v>파이프 크램프</v>
          </cell>
          <cell r="C209" t="str">
            <v>ST 16C</v>
          </cell>
          <cell r="D209" t="str">
            <v>EA</v>
          </cell>
          <cell r="E209">
            <v>243</v>
          </cell>
          <cell r="H209">
            <v>243</v>
          </cell>
          <cell r="I209" t="str">
            <v>851</v>
          </cell>
          <cell r="N209" t="str">
            <v>851</v>
          </cell>
          <cell r="O209" t="str">
            <v>물가자료</v>
          </cell>
          <cell r="P209" t="str">
            <v>물가자료851</v>
          </cell>
        </row>
        <row r="210">
          <cell r="A210" t="str">
            <v>a108</v>
          </cell>
          <cell r="B210" t="str">
            <v>E.T</v>
          </cell>
          <cell r="C210" t="str">
            <v>1P</v>
          </cell>
          <cell r="D210" t="str">
            <v>EA</v>
          </cell>
          <cell r="E210">
            <v>1500</v>
          </cell>
          <cell r="M210">
            <v>1500</v>
          </cell>
          <cell r="O210" t="str">
            <v>시중가</v>
          </cell>
          <cell r="P210" t="str">
            <v>시중가</v>
          </cell>
        </row>
        <row r="211">
          <cell r="A211" t="str">
            <v>a109</v>
          </cell>
          <cell r="B211" t="str">
            <v>전선 (녹색)</v>
          </cell>
          <cell r="C211" t="str">
            <v>IV 2.0mm</v>
          </cell>
          <cell r="D211" t="str">
            <v>M</v>
          </cell>
          <cell r="E211">
            <v>110</v>
          </cell>
          <cell r="F211">
            <v>112</v>
          </cell>
          <cell r="G211" t="str">
            <v>889</v>
          </cell>
          <cell r="H211">
            <v>110</v>
          </cell>
          <cell r="I211" t="str">
            <v>826</v>
          </cell>
          <cell r="N211" t="str">
            <v>826</v>
          </cell>
          <cell r="O211" t="str">
            <v>물가자료</v>
          </cell>
          <cell r="P211" t="str">
            <v>물가자료826</v>
          </cell>
          <cell r="Q211">
            <v>0.01</v>
          </cell>
          <cell r="AD211" t="str">
            <v>전7-8</v>
          </cell>
          <cell r="AE211">
            <v>1</v>
          </cell>
        </row>
        <row r="217">
          <cell r="A217" t="str">
            <v>Q01</v>
          </cell>
          <cell r="B217" t="str">
            <v>노 무 비</v>
          </cell>
          <cell r="C217" t="str">
            <v>내선전공</v>
          </cell>
          <cell r="D217" t="str">
            <v>인</v>
          </cell>
          <cell r="E217">
            <v>51165</v>
          </cell>
          <cell r="M217">
            <v>51165</v>
          </cell>
          <cell r="O217" t="str">
            <v>정부노임단가</v>
          </cell>
          <cell r="P217" t="str">
            <v>정부노임단가</v>
          </cell>
        </row>
        <row r="218">
          <cell r="A218" t="str">
            <v>Q02</v>
          </cell>
          <cell r="B218" t="str">
            <v>노 무 비</v>
          </cell>
          <cell r="C218" t="str">
            <v>저압케이블공</v>
          </cell>
          <cell r="D218" t="str">
            <v>인</v>
          </cell>
          <cell r="E218">
            <v>66313</v>
          </cell>
          <cell r="M218">
            <v>66313</v>
          </cell>
          <cell r="O218" t="str">
            <v>정부노임단가</v>
          </cell>
          <cell r="P218" t="str">
            <v>정부노임단가</v>
          </cell>
        </row>
        <row r="219">
          <cell r="A219" t="str">
            <v>Q03</v>
          </cell>
          <cell r="B219" t="str">
            <v>노 무 비</v>
          </cell>
          <cell r="C219" t="str">
            <v>플랜트전공</v>
          </cell>
          <cell r="D219" t="str">
            <v>인</v>
          </cell>
          <cell r="E219">
            <v>56509</v>
          </cell>
          <cell r="M219">
            <v>56509</v>
          </cell>
          <cell r="O219" t="str">
            <v>정부노임단가</v>
          </cell>
          <cell r="P219" t="str">
            <v>정부노임단가</v>
          </cell>
        </row>
        <row r="220">
          <cell r="A220" t="str">
            <v>Q04</v>
          </cell>
          <cell r="B220" t="str">
            <v>노 무 비</v>
          </cell>
          <cell r="C220" t="str">
            <v>보통인부</v>
          </cell>
          <cell r="D220" t="str">
            <v>인</v>
          </cell>
          <cell r="E220">
            <v>37483</v>
          </cell>
          <cell r="M220">
            <v>37483</v>
          </cell>
          <cell r="O220" t="str">
            <v>정부노임단가</v>
          </cell>
          <cell r="P220" t="str">
            <v>정부노임단가</v>
          </cell>
        </row>
        <row r="221">
          <cell r="A221" t="str">
            <v>Q05</v>
          </cell>
          <cell r="B221" t="str">
            <v>노 무 비</v>
          </cell>
          <cell r="C221" t="str">
            <v>목도공</v>
          </cell>
          <cell r="D221" t="str">
            <v>인</v>
          </cell>
          <cell r="E221">
            <v>65769</v>
          </cell>
          <cell r="M221">
            <v>65769</v>
          </cell>
          <cell r="O221" t="str">
            <v>정부노임단가</v>
          </cell>
          <cell r="P221" t="str">
            <v>정부노임단가</v>
          </cell>
        </row>
        <row r="222">
          <cell r="A222" t="str">
            <v>Q06</v>
          </cell>
          <cell r="B222" t="str">
            <v>노 무 비</v>
          </cell>
          <cell r="C222" t="str">
            <v>건축목공</v>
          </cell>
          <cell r="D222" t="str">
            <v>인</v>
          </cell>
          <cell r="E222">
            <v>63257</v>
          </cell>
          <cell r="M222">
            <v>63257</v>
          </cell>
          <cell r="O222" t="str">
            <v>정부노임단가</v>
          </cell>
          <cell r="P222" t="str">
            <v>정부노임단가</v>
          </cell>
        </row>
        <row r="223">
          <cell r="A223" t="str">
            <v>Q07</v>
          </cell>
          <cell r="B223" t="str">
            <v>노 무 비</v>
          </cell>
          <cell r="C223" t="str">
            <v>비계공</v>
          </cell>
          <cell r="D223" t="str">
            <v>인</v>
          </cell>
          <cell r="E223">
            <v>68645</v>
          </cell>
          <cell r="M223">
            <v>68645</v>
          </cell>
          <cell r="O223" t="str">
            <v>정부노임단가</v>
          </cell>
          <cell r="P223" t="str">
            <v>정부노임단가</v>
          </cell>
        </row>
        <row r="224">
          <cell r="A224" t="str">
            <v>Q08</v>
          </cell>
          <cell r="B224" t="str">
            <v>노 무 비</v>
          </cell>
          <cell r="C224" t="str">
            <v>통신설비공</v>
          </cell>
          <cell r="D224" t="str">
            <v>인</v>
          </cell>
          <cell r="E224">
            <v>73094</v>
          </cell>
          <cell r="M224">
            <v>73094</v>
          </cell>
          <cell r="O224" t="str">
            <v>정부노임단가</v>
          </cell>
          <cell r="P224" t="str">
            <v>정부노임단가</v>
          </cell>
        </row>
        <row r="225">
          <cell r="A225" t="str">
            <v>Q09</v>
          </cell>
          <cell r="B225" t="str">
            <v>노 무 비</v>
          </cell>
          <cell r="C225" t="str">
            <v>철골공</v>
          </cell>
          <cell r="D225" t="str">
            <v>인</v>
          </cell>
          <cell r="E225">
            <v>64609</v>
          </cell>
          <cell r="M225">
            <v>64609</v>
          </cell>
          <cell r="O225" t="str">
            <v>정부노임단가</v>
          </cell>
          <cell r="P225" t="str">
            <v>정부노임단가</v>
          </cell>
        </row>
        <row r="226">
          <cell r="A226" t="str">
            <v>Q10</v>
          </cell>
          <cell r="B226" t="str">
            <v>노 무 비</v>
          </cell>
          <cell r="C226" t="str">
            <v>콘크리트공</v>
          </cell>
          <cell r="D226" t="str">
            <v>인</v>
          </cell>
          <cell r="E226">
            <v>63355</v>
          </cell>
          <cell r="M226">
            <v>63355</v>
          </cell>
          <cell r="O226" t="str">
            <v>정부노임단가</v>
          </cell>
          <cell r="P226" t="str">
            <v>정부노임단가</v>
          </cell>
        </row>
        <row r="227">
          <cell r="A227" t="str">
            <v>Q11</v>
          </cell>
          <cell r="B227" t="str">
            <v>노 무 비</v>
          </cell>
          <cell r="C227" t="str">
            <v>형틀목공</v>
          </cell>
          <cell r="D227" t="str">
            <v>인</v>
          </cell>
          <cell r="E227">
            <v>64943</v>
          </cell>
          <cell r="M227">
            <v>64943</v>
          </cell>
          <cell r="O227" t="str">
            <v>정부노임단가</v>
          </cell>
          <cell r="P227" t="str">
            <v>정부노임단가</v>
          </cell>
        </row>
        <row r="228">
          <cell r="A228" t="str">
            <v>Q12</v>
          </cell>
          <cell r="B228" t="str">
            <v>노 무 비</v>
          </cell>
          <cell r="C228" t="str">
            <v>특별인부</v>
          </cell>
          <cell r="D228" t="str">
            <v>인</v>
          </cell>
          <cell r="E228">
            <v>52232</v>
          </cell>
          <cell r="M228">
            <v>52232</v>
          </cell>
          <cell r="O228" t="str">
            <v>정부노임단가</v>
          </cell>
          <cell r="P228" t="str">
            <v>정부노임단가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MOTOR"/>
      <sheetName val="제잡비"/>
      <sheetName val="환률"/>
      <sheetName val="실행철강하도"/>
      <sheetName val="1.설계조건"/>
      <sheetName val="우각부보강"/>
      <sheetName val="데이타"/>
      <sheetName val="식재인부"/>
      <sheetName val="내역서"/>
      <sheetName val="터파기및재료"/>
      <sheetName val="사다리"/>
      <sheetName val="#REF"/>
      <sheetName val="일위대가"/>
      <sheetName val="상수도공-간지"/>
      <sheetName val="1.설계기준"/>
      <sheetName val="전기일위대가"/>
      <sheetName val="날개벽(시점좌측)"/>
      <sheetName val="수량(남촌)"/>
      <sheetName val="재료집계"/>
      <sheetName val="투찰금액"/>
      <sheetName val="9GNG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(1)"/>
      <sheetName val="전기(1)"/>
      <sheetName val="수량이동"/>
      <sheetName val="증감표"/>
      <sheetName val="설계개요"/>
      <sheetName val="총괄"/>
      <sheetName val="전기"/>
      <sheetName val="하남내역"/>
      <sheetName val="재료값"/>
      <sheetName val="국공유지및사유지"/>
      <sheetName val="입상내역"/>
      <sheetName val="단가일람표"/>
      <sheetName val="노임단가"/>
      <sheetName val="공성변경"/>
      <sheetName val="요율"/>
      <sheetName val="일위대가(계측기설치)"/>
      <sheetName val="내역"/>
      <sheetName val="부대공사"/>
      <sheetName val="INPUT"/>
      <sheetName val="IMPEADENCE MAP 취수장"/>
      <sheetName val="자재일람"/>
      <sheetName val="Sheet17"/>
      <sheetName val="1호맨홀토공"/>
      <sheetName val="Macro1"/>
      <sheetName val="ABUT수량-A1"/>
      <sheetName val="工관리비율"/>
      <sheetName val="工완성공사율"/>
      <sheetName val="설계내역서"/>
      <sheetName val="배수통관(좌)"/>
      <sheetName val="98지급계획"/>
      <sheetName val="토적"/>
      <sheetName val="직재"/>
      <sheetName val="사통"/>
      <sheetName val="수량산출서 (2)"/>
      <sheetName val="내역서"/>
      <sheetName val="4.장비손료"/>
      <sheetName val="6PILE  (돌출)"/>
      <sheetName val="좌측"/>
      <sheetName val="4-3 보온 기본물량집계"/>
      <sheetName val="최적단면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세대"/>
      <sheetName val="부하산출-단위세대"/>
      <sheetName val="공동주택"/>
      <sheetName val="부하산출"/>
      <sheetName val="데이타"/>
      <sheetName val="면적표"/>
      <sheetName val="간선계산서"/>
      <sheetName val="간선자료"/>
      <sheetName val="수량산출"/>
      <sheetName val="일위대가목차"/>
      <sheetName val="단가"/>
      <sheetName val="전기일위대가"/>
      <sheetName val="수전기기DATA"/>
      <sheetName val="GEN"/>
      <sheetName val="1단계"/>
      <sheetName val="배선DATA"/>
      <sheetName val="전등,전열 및 전력간선계산서-논산"/>
      <sheetName val="Macro(발전기)"/>
      <sheetName val="MCC제원"/>
      <sheetName val="허용전류-IEC DATA"/>
      <sheetName val="DATA"/>
      <sheetName val="참조(X)"/>
      <sheetName val="CABLE"/>
      <sheetName val="1.3 건축전기부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단가"/>
      <sheetName val="기기"/>
      <sheetName val="실행철강하도"/>
      <sheetName val="관급현황"/>
      <sheetName val="여과지동"/>
      <sheetName val="화재 탐지 설비"/>
      <sheetName val="공사비집계"/>
      <sheetName val="터파기및재료"/>
      <sheetName val="전기단가조사서"/>
      <sheetName val="일위대가목차"/>
      <sheetName val="견적정보"/>
      <sheetName val="일위대가"/>
      <sheetName val="2공구산출내역"/>
      <sheetName val="단위세대"/>
      <sheetName val="토공개요"/>
      <sheetName val="부시자재"/>
      <sheetName val="교각계산"/>
      <sheetName val="일위대가(1)"/>
      <sheetName val="터널조도"/>
      <sheetName val="토목(대안)"/>
      <sheetName val="원하대비"/>
      <sheetName val="원도급"/>
      <sheetName val="하도급"/>
      <sheetName val="데이타"/>
      <sheetName val="DATA"/>
      <sheetName val="FAN중량"/>
      <sheetName val="하우징(12초)"/>
      <sheetName val="하우징(15초)"/>
      <sheetName val="하우징(18초)"/>
      <sheetName val="하우징(9초)"/>
      <sheetName val="깨기"/>
      <sheetName val="기초자료"/>
      <sheetName val="약품공급2"/>
      <sheetName val="조명율표"/>
      <sheetName val="집계표"/>
      <sheetName val="노임단가"/>
      <sheetName val="DATE"/>
      <sheetName val="기계시공"/>
      <sheetName val="6호기"/>
      <sheetName val="대비2"/>
      <sheetName val="자재단가"/>
      <sheetName val="직재"/>
      <sheetName val="신천3호용수로"/>
      <sheetName val="안양동교 1안"/>
      <sheetName val="시운전연료비"/>
      <sheetName val="내역서"/>
      <sheetName val="기초"/>
      <sheetName val="개요"/>
      <sheetName val="국산화"/>
      <sheetName val="ABUT수량-A1"/>
      <sheetName val="입찰안"/>
      <sheetName val="산근#1(설계비)"/>
      <sheetName val="대비"/>
      <sheetName val="내역서(총)"/>
      <sheetName val="I一般比"/>
      <sheetName val="N賃率-職"/>
      <sheetName val="단위수량"/>
      <sheetName val="맨홀수량산출"/>
      <sheetName val="자재단가비교표"/>
      <sheetName val="요율표"/>
      <sheetName val="1.2 동력설비 부하계산서"/>
      <sheetName val="1.1 부하집계표"/>
      <sheetName val="전기일위대가"/>
      <sheetName val="원가서"/>
      <sheetName val="3ND 64M"/>
      <sheetName val="산출내역서집계표"/>
      <sheetName val="20관리비율"/>
      <sheetName val="산출근거"/>
      <sheetName val="집계표결과"/>
      <sheetName val="내역서을지"/>
      <sheetName val="투자비"/>
      <sheetName val="조성원가DATA"/>
      <sheetName val="사업비"/>
      <sheetName val="CABLE SIZE-1"/>
      <sheetName val="기계경비"/>
      <sheetName val="내역"/>
      <sheetName val="토량산출서"/>
      <sheetName val="전기"/>
      <sheetName val="unit 4"/>
      <sheetName val="통신집계표1"/>
      <sheetName val="원가"/>
      <sheetName val="단가산출"/>
      <sheetName val="금액내역서"/>
      <sheetName val="I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곡-1"/>
      <sheetName val="산곡-2"/>
      <sheetName val="000000"/>
      <sheetName val="Macro(발전기)"/>
    </sheetNames>
    <sheetDataSet>
      <sheetData sheetId="0"/>
      <sheetData sheetId="1"/>
      <sheetData sheetId="2"/>
      <sheetData sheetId="3" refreshError="1">
        <row r="1">
          <cell r="A1" t="str">
            <v>발전기(KW)</v>
          </cell>
          <cell r="B1" t="str">
            <v>발전기(KVA)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RAHMEN"/>
      <sheetName val="노임단가"/>
      <sheetName val="BID"/>
      <sheetName val="토공계산서(부체도로)"/>
      <sheetName val="기초공"/>
      <sheetName val="기둥(원형)"/>
      <sheetName val="TEL"/>
      <sheetName val="type-F"/>
      <sheetName val="조명시설"/>
      <sheetName val="내역서"/>
      <sheetName val="설 계"/>
      <sheetName val="입출재고현황 (2)"/>
      <sheetName val="공사개요"/>
      <sheetName val="공사내역"/>
      <sheetName val="설계명세서"/>
      <sheetName val="1단계"/>
      <sheetName val="Customer Databas"/>
      <sheetName val="노원열병합  건축공사기성내역서"/>
      <sheetName val="Total"/>
      <sheetName val="98지급계획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공사비집계"/>
      <sheetName val="대비"/>
      <sheetName val="견적서"/>
      <sheetName val="영업.일"/>
      <sheetName val="일위대가목차"/>
      <sheetName val="내역"/>
      <sheetName val="을"/>
      <sheetName val="Sheet2"/>
      <sheetName val="데이타"/>
      <sheetName val="DATA"/>
      <sheetName val="말뚝물량"/>
      <sheetName val="협조전"/>
      <sheetName val="1.우편집중내역서"/>
      <sheetName val="터파기및재료"/>
      <sheetName val="공사비예산서(토목분)"/>
      <sheetName val="단가조건"/>
      <sheetName val="BSD (2)"/>
      <sheetName val="정보매체A동"/>
      <sheetName val="ITB COST"/>
      <sheetName val="일위대가"/>
      <sheetName val="8공구투찰내역서"/>
      <sheetName val="총괄"/>
      <sheetName val="EKOG10건축"/>
      <sheetName val="인사자료총집계"/>
      <sheetName val="Macro1"/>
      <sheetName val="수량산출"/>
      <sheetName val="시멘트"/>
      <sheetName val="전체"/>
      <sheetName val="조명율표"/>
      <sheetName val="경비2내역"/>
      <sheetName val="hvac내역서(제어동)"/>
      <sheetName val="예산변경사항"/>
      <sheetName val="산출기준(파견전산실)"/>
      <sheetName val="본부소개"/>
      <sheetName val="지급자재"/>
      <sheetName val="DATE"/>
      <sheetName val="청천내"/>
      <sheetName val="2000.05"/>
      <sheetName val="단위중기"/>
      <sheetName val="2.대외공문"/>
      <sheetName val="BSD _2_"/>
      <sheetName val="M1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설계조건"/>
      <sheetName val="단면검토"/>
      <sheetName val="soil bearing check"/>
      <sheetName val="기계내역"/>
      <sheetName val="FRT_O"/>
      <sheetName val="FAB_I"/>
      <sheetName val="부대내역"/>
      <sheetName val=" 견적서"/>
      <sheetName val="1.설계조건"/>
      <sheetName val="6.OUTPUT"/>
      <sheetName val="전기일위대가"/>
      <sheetName val="말뚝지지력산정"/>
      <sheetName val="계약내역서"/>
      <sheetName val="코드표"/>
      <sheetName val="출력표"/>
      <sheetName val="단면가정"/>
      <sheetName val="설계예산"/>
      <sheetName val="연결임시"/>
      <sheetName val="CTEMCOST"/>
      <sheetName val="#REF"/>
      <sheetName val="수량산출서"/>
      <sheetName val="danga"/>
      <sheetName val="ilch"/>
      <sheetName val="Y-WORK"/>
      <sheetName val="내역(입찰)"/>
      <sheetName val="날개벽(좌,우=45도,75도)"/>
      <sheetName val="정부노임단가"/>
      <sheetName val="예산M12A"/>
      <sheetName val="ABUT수량-A1"/>
      <sheetName val="I.설계조건"/>
      <sheetName val="구미4단2"/>
      <sheetName val="CODE"/>
      <sheetName val="1. 설계조건 2.단면가정 3. 하중계산"/>
      <sheetName val="DATA 입력란"/>
      <sheetName val="표지"/>
      <sheetName val="보도경계블럭"/>
      <sheetName val="공통(20-91)"/>
      <sheetName val="포장공"/>
      <sheetName val="토공"/>
      <sheetName val="기계"/>
      <sheetName val="토공(완충)"/>
      <sheetName val="물가"/>
      <sheetName val="EACT10"/>
      <sheetName val="UNIT"/>
      <sheetName val="공틀공사"/>
      <sheetName val="6PILE  (돌출)"/>
      <sheetName val="Proposal"/>
      <sheetName val="관리비"/>
      <sheetName val="날개벽"/>
      <sheetName val="토목내역"/>
      <sheetName val="안정검토"/>
      <sheetName val="포장복구집계"/>
      <sheetName val="일집"/>
      <sheetName val="일위"/>
      <sheetName val="첨부파일"/>
      <sheetName val="가격조사서"/>
      <sheetName val="2002상반기노임기준"/>
      <sheetName val="결과조달"/>
      <sheetName val="직노"/>
      <sheetName val="가정급수관"/>
      <sheetName val="11"/>
      <sheetName val="음료실행"/>
      <sheetName val="환률"/>
      <sheetName val="안정계산"/>
      <sheetName val="FOB발"/>
      <sheetName val="품종코드"/>
      <sheetName val="기초자료"/>
      <sheetName val="견적집계표"/>
      <sheetName val="손익(10월)"/>
      <sheetName val="항목"/>
      <sheetName val="소업1교"/>
      <sheetName val="일위대가표(DEEP)"/>
      <sheetName val="내역서(총)"/>
      <sheetName val="Budget 2004(DW)"/>
      <sheetName val="첨"/>
      <sheetName val="9-1차이내역"/>
      <sheetName val="1호맨홀토공"/>
      <sheetName val="TB-내역서"/>
      <sheetName val="교각1"/>
      <sheetName val="PUMP"/>
      <sheetName val="집계표"/>
      <sheetName val="MOTOR"/>
      <sheetName val="일위목록"/>
      <sheetName val="공통가설"/>
      <sheetName val="산출근거"/>
      <sheetName val="sheets"/>
      <sheetName val="CAPVC"/>
      <sheetName val="단면 (2)"/>
      <sheetName val="재1"/>
      <sheetName val="인건비"/>
      <sheetName val="현장"/>
      <sheetName val="일위대가표"/>
      <sheetName val="F4-F7"/>
      <sheetName val="세부내역"/>
      <sheetName val="TEST1"/>
      <sheetName val="통합"/>
      <sheetName val="4)유동표"/>
      <sheetName val="45,46"/>
      <sheetName val="123"/>
      <sheetName val="CAL"/>
      <sheetName val="대대터널 설계서"/>
      <sheetName val="내역표지"/>
      <sheetName val="Discount Group"/>
      <sheetName val="부표총괄"/>
      <sheetName val="건축내역"/>
      <sheetName val="노임이"/>
      <sheetName val="소비자가"/>
      <sheetName val="기성내역서표지"/>
      <sheetName val="전기"/>
      <sheetName val="깨기"/>
      <sheetName val="골조시행"/>
      <sheetName val="COVER"/>
      <sheetName val="설비내역서"/>
      <sheetName val="건축내역서"/>
      <sheetName val="전기내역서"/>
      <sheetName val="본장"/>
      <sheetName val="교량전기"/>
      <sheetName val="WORK"/>
      <sheetName val="바닥판"/>
      <sheetName val="입력DATA"/>
      <sheetName val="옹벽"/>
      <sheetName val="진주방향"/>
      <sheetName val="담장산출"/>
      <sheetName val="2000년1차"/>
      <sheetName val="토목"/>
      <sheetName val="건축공사"/>
      <sheetName val="사용성검토"/>
      <sheetName val="적용환율"/>
      <sheetName val="Main"/>
      <sheetName val="접속 SLAB,BRACKET 설계"/>
      <sheetName val="J直材4"/>
      <sheetName val="2000전체분"/>
      <sheetName val="20관리비율"/>
      <sheetName val="내역서 "/>
      <sheetName val="통계연보"/>
      <sheetName val="중기사용료"/>
      <sheetName val="공사개요설명서"/>
      <sheetName val="1련박스"/>
      <sheetName val="요율"/>
      <sheetName val="소방"/>
      <sheetName val="산출"/>
      <sheetName val="정렬"/>
      <sheetName val="산출내역서집계표"/>
      <sheetName val="소운반"/>
      <sheetName val="98수문일위"/>
      <sheetName val="반중력식옹벽3.5"/>
      <sheetName val="일위(설)"/>
      <sheetName val="Macro(발전기)"/>
      <sheetName val="투찰금액"/>
      <sheetName val="배수통관(좌)"/>
      <sheetName val="6호기"/>
      <sheetName val="유출부"/>
      <sheetName val="도"/>
      <sheetName val="PROJECT BRIEF(EX.NEW)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Sheet4"/>
      <sheetName val="재무가정"/>
      <sheetName val="hvac(제어동)"/>
      <sheetName val="견적조건"/>
      <sheetName val="Budget 2005(DW)"/>
      <sheetName val="보일러"/>
      <sheetName val="노무단가"/>
      <sheetName val="단가조사"/>
      <sheetName val="분류작업"/>
      <sheetName val="냉천부속동"/>
      <sheetName val="대로근거"/>
      <sheetName val="중로근거"/>
      <sheetName val="1.관로"/>
      <sheetName val="첨부1"/>
      <sheetName val="퇴비산출근거"/>
      <sheetName val="99노임기준"/>
      <sheetName val="분석"/>
      <sheetName val="BREAKDOWN(철거설치)"/>
      <sheetName val="1.설계기준"/>
      <sheetName val="재집"/>
      <sheetName val="직재"/>
      <sheetName val="갑지1"/>
      <sheetName val="공내역"/>
      <sheetName val="INPUT"/>
      <sheetName val="설비원가"/>
      <sheetName val="설계내역서"/>
      <sheetName val="dtxl"/>
      <sheetName val="Macro(전선)"/>
      <sheetName val="건축원가계산서"/>
      <sheetName val="부재예실"/>
      <sheetName val="SUMMARY(S)"/>
      <sheetName val="계약내력"/>
      <sheetName val="Sheet1 (2)"/>
      <sheetName val="삼성전기"/>
      <sheetName val="자재단가비교표"/>
      <sheetName val="보온자재단가표"/>
      <sheetName val="조경"/>
      <sheetName val="Front"/>
      <sheetName val="wall"/>
      <sheetName val="DESCRIPTION"/>
      <sheetName val="예산M5A"/>
      <sheetName val="VENDOR LIST"/>
      <sheetName val="공통비"/>
      <sheetName val="Piping(Methanol)"/>
      <sheetName val="견적가 검토"/>
      <sheetName val="FUND"/>
      <sheetName val="12용지"/>
      <sheetName val="토적"/>
      <sheetName val="숙소"/>
      <sheetName val="마산월령동골조물량변경"/>
      <sheetName val="간접경상비"/>
      <sheetName val="근고 블록 유형별 수량"/>
      <sheetName val="당진생산팀"/>
      <sheetName val="대차대조표"/>
      <sheetName val="하도급기성_(2)"/>
      <sheetName val="하도급단가산출_(2)"/>
      <sheetName val="단면치수"/>
      <sheetName val="3련 BOX"/>
      <sheetName val="건축(충일분)"/>
      <sheetName val="건축집계표"/>
      <sheetName val="입출재고현황_(2)"/>
      <sheetName val="갑지(추정)"/>
      <sheetName val="CAT_5"/>
      <sheetName val="개요"/>
      <sheetName val="FB25JN"/>
      <sheetName val="SLAB&quot;1&quot;"/>
      <sheetName val="COPING"/>
      <sheetName val="단가조사서"/>
      <sheetName val="DATA1"/>
      <sheetName val="6-2차"/>
      <sheetName val="좌측"/>
      <sheetName val="노임"/>
      <sheetName val="원가계산서"/>
      <sheetName val="계수시트"/>
      <sheetName val="간접재료비산출표-27-30"/>
      <sheetName val="공종별 집계"/>
      <sheetName val="UR2-Calculation"/>
      <sheetName val="3본사"/>
      <sheetName val="조도계산서 (도서)"/>
      <sheetName val="실행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eq_data"/>
      <sheetName val="영업소실적"/>
      <sheetName val="차수"/>
      <sheetName val="현금"/>
      <sheetName val="수량산출서 갑지"/>
      <sheetName val="OD"/>
      <sheetName val="토적1"/>
      <sheetName val="인건비 "/>
      <sheetName val="갑지"/>
      <sheetName val="건축"/>
      <sheetName val="공문"/>
      <sheetName val="8.PILE  (돌출)"/>
      <sheetName val="입력값"/>
      <sheetName val="간선계산"/>
      <sheetName val="맨홀수량산출"/>
      <sheetName val="가감수량"/>
      <sheetName val="가로등기초"/>
      <sheetName val="설계"/>
      <sheetName val="전신환매도율"/>
      <sheetName val="5사남"/>
      <sheetName val="변경내역대비표(2)"/>
      <sheetName val="ERECTION"/>
      <sheetName val="POL설치공정"/>
      <sheetName val="공정양식"/>
      <sheetName val="1-1"/>
      <sheetName val="전체도급"/>
      <sheetName val="AP1"/>
      <sheetName val="96수출"/>
      <sheetName val="Sheet5"/>
      <sheetName val="기본"/>
      <sheetName val="물가자료"/>
      <sheetName val="FAB별"/>
      <sheetName val="날개벽수량표"/>
      <sheetName val="Material Specification"/>
      <sheetName val="토사(PE)"/>
      <sheetName val="내역서2안"/>
      <sheetName val="원가계산서구조조정"/>
      <sheetName val="도대하도변경최종정산조경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내역(전체)"/>
      <sheetName val="물량표"/>
      <sheetName val="J"/>
      <sheetName val="진행 DATA (2)"/>
      <sheetName val="경비_원본"/>
      <sheetName val="6공구(당초)"/>
      <sheetName val="crude.SLAB RE-bar"/>
      <sheetName val="woo(mac)"/>
      <sheetName val="기기리스트"/>
      <sheetName val="SG"/>
      <sheetName val="오억미만"/>
      <sheetName val="품셈1-17"/>
      <sheetName val="총괄표"/>
      <sheetName val="대전21토목내역서"/>
      <sheetName val="방송(체육관)"/>
      <sheetName val="신우"/>
      <sheetName val="설계개요"/>
      <sheetName val="배수공 시멘트 및 골재량 산출"/>
      <sheetName val="금액내역서"/>
      <sheetName val="교각계산"/>
      <sheetName val="한강운반비"/>
      <sheetName val="36+45-113-18+19+20I"/>
      <sheetName val="일위대가(계측기설치)"/>
      <sheetName val="combi(wall)"/>
      <sheetName val="당진1,2호기전선관설치및접지4차공사내역서-을지"/>
      <sheetName val="예가표"/>
      <sheetName val="예산내역서"/>
      <sheetName val="설계예산서"/>
      <sheetName val="총계"/>
      <sheetName val="수문일1"/>
      <sheetName val="하중계산"/>
      <sheetName val="자단"/>
      <sheetName val="인공산출"/>
      <sheetName val="서울산업대(토)"/>
      <sheetName val="신규일위대가"/>
      <sheetName val="터널조도"/>
      <sheetName val="실행내역서 "/>
      <sheetName val="설계서"/>
      <sheetName val="9811"/>
      <sheetName val="9509"/>
      <sheetName val="내역서(당초변경)"/>
      <sheetName val="3차준공"/>
      <sheetName val="A-4"/>
      <sheetName val="토 적 표"/>
      <sheetName val="투찰"/>
      <sheetName val="참조"/>
      <sheetName val="P&amp;L01-02GR"/>
      <sheetName val="기본입력표"/>
      <sheetName val="흄관기초"/>
      <sheetName val="3BL공동구 수량"/>
      <sheetName val="시설물"/>
      <sheetName val="모델링"/>
      <sheetName val="000000"/>
      <sheetName val="자재표"/>
      <sheetName val="1"/>
      <sheetName val="부대공자재집계표"/>
      <sheetName val="설산1.나"/>
      <sheetName val="본사S"/>
      <sheetName val="MAT_N048"/>
      <sheetName val="바.한일양산"/>
      <sheetName val="토공정보"/>
      <sheetName val="기성내역서"/>
      <sheetName val="수량 산출서(당초)"/>
      <sheetName val="상가지급현황"/>
      <sheetName val="유림골조"/>
      <sheetName val="금액집계"/>
      <sheetName val="가시설단위수량"/>
      <sheetName val="전기공사"/>
      <sheetName val="계산근거"/>
      <sheetName val="건축공사 집계표"/>
      <sheetName val="골조"/>
      <sheetName val="자료"/>
      <sheetName val="대림경상68억"/>
      <sheetName val="방식총괄"/>
      <sheetName val="Ⅴ-2.공종별내역"/>
      <sheetName val="기본DATA"/>
      <sheetName val="ITEM"/>
      <sheetName val="전기BOX내역서"/>
      <sheetName val="원형1호맨홀토공수량"/>
      <sheetName val="직접기초설계"/>
      <sheetName val="자재단가"/>
      <sheetName val="변화치수"/>
      <sheetName val="케이블및전선관규격표"/>
      <sheetName val="Ext. Stone-P"/>
      <sheetName val="수목데이타 "/>
      <sheetName val="Breakdown"/>
      <sheetName val="변경비교-을"/>
      <sheetName val="간접비"/>
      <sheetName val="역T형"/>
      <sheetName val="SLAB근거-1"/>
      <sheetName val="3.공통공사대비"/>
      <sheetName val="예산서"/>
      <sheetName val="AABS내역"/>
      <sheetName val="SIL98"/>
      <sheetName val="자판실행"/>
      <sheetName val="토공(우물통,기타) "/>
      <sheetName val="Sheet10"/>
      <sheetName val="soil_bearing_check"/>
      <sheetName val="손익분석"/>
      <sheetName val="노원열병합__건축공사기성내역서"/>
      <sheetName val="TABLE"/>
      <sheetName val="NS"/>
      <sheetName val="1근거"/>
      <sheetName val="GAEYO"/>
      <sheetName val="별표집계"/>
      <sheetName val="실행내역"/>
      <sheetName val="단가비교"/>
      <sheetName val="수목표준대가"/>
      <sheetName val="정읍농소"/>
      <sheetName val="빈"/>
      <sheetName val="기초목"/>
      <sheetName val="비용"/>
      <sheetName val="1월"/>
      <sheetName val="VXXXXXXX"/>
      <sheetName val="#3E1_GCR"/>
      <sheetName val="가공비"/>
      <sheetName val="과거교육훈련비"/>
      <sheetName val="총 원가계산"/>
      <sheetName val="2.하자처리현황(CS)"/>
      <sheetName val="실행견적"/>
      <sheetName val="APT내역"/>
      <sheetName val="입력"/>
      <sheetName val="960318-1"/>
      <sheetName val="주식"/>
      <sheetName val="수량명세서"/>
      <sheetName val="내역서(기성청구)"/>
      <sheetName val="3.현장배치"/>
      <sheetName val="현장배치"/>
      <sheetName val="h-013211-2"/>
      <sheetName val="9GNG운반"/>
      <sheetName val="일위_파일"/>
      <sheetName val="여과지동"/>
      <sheetName val="일위대가표 (2)"/>
      <sheetName val="투자양식"/>
      <sheetName val="96까지"/>
      <sheetName val="97년"/>
      <sheetName val="98이후"/>
      <sheetName val="TYPE별집계"/>
      <sheetName val="Sheet14"/>
      <sheetName val="Sheet13"/>
      <sheetName val="T13(P68~72,78)"/>
      <sheetName val="F-Assump"/>
      <sheetName val="2.단면가정"/>
      <sheetName val="4.말뚝설계"/>
      <sheetName val="산출근거1"/>
      <sheetName val="N賃率-職"/>
      <sheetName val="원형맨홀수량"/>
      <sheetName val="LinerWt"/>
      <sheetName val="플랜트 설치"/>
      <sheetName val="외주비"/>
      <sheetName val="설계내역(2001)"/>
      <sheetName val="예정공정표(도급)"/>
      <sheetName val="guard(mac)"/>
      <sheetName val="하조서"/>
      <sheetName val="KMT물량"/>
      <sheetName val="2F 회의실견적(5_14 일대)"/>
      <sheetName val="페이징 배관배선"/>
      <sheetName val="TYPE-A"/>
      <sheetName val="TAIHAN"/>
      <sheetName val="AILC004"/>
      <sheetName val="총집계표"/>
      <sheetName val="2000년 임금추정"/>
      <sheetName val="PO-BOQ"/>
      <sheetName val="unitpric"/>
      <sheetName val="재료집계"/>
      <sheetName val="내역을"/>
      <sheetName val="3.하중산정4.지지력"/>
      <sheetName val="일위대가(1)"/>
      <sheetName val="갑지(비계타입)"/>
      <sheetName val="산출내역서"/>
      <sheetName val="견적3"/>
      <sheetName val="실정보고내역서"/>
      <sheetName val="설계예시"/>
      <sheetName val="물량표S"/>
      <sheetName val="저판(버림100)"/>
      <sheetName val="REINF."/>
      <sheetName val="CHECK1"/>
      <sheetName val="지주목시비량산출서"/>
      <sheetName val="구분자"/>
      <sheetName val="내역(2000년)"/>
      <sheetName val="단가"/>
      <sheetName val="회사기본자료"/>
      <sheetName val="VOR"/>
      <sheetName val="노임,재료비"/>
      <sheetName val="교통시설 표지판"/>
      <sheetName val="가로등내역서"/>
      <sheetName val="초기화면"/>
      <sheetName val="이름정의"/>
      <sheetName val="원가계산서(건축)"/>
      <sheetName val="보고서"/>
      <sheetName val="주관사업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약품설비"/>
      <sheetName val="준검 내역서"/>
      <sheetName val="일위대가목록"/>
      <sheetName val="깨기집계"/>
      <sheetName val="추가예산"/>
      <sheetName val="라멘수량"/>
      <sheetName val="가도공"/>
      <sheetName val="static.cal"/>
      <sheetName val="Sheet9"/>
      <sheetName val="매크로"/>
      <sheetName val="직접비"/>
      <sheetName val="INPUT(덕도방향-시점)"/>
      <sheetName val="외자배분"/>
      <sheetName val="횡배수관토공수량"/>
      <sheetName val="LOADS"/>
      <sheetName val="유화"/>
      <sheetName val="NEYOK"/>
      <sheetName val="CAUDIT"/>
      <sheetName val="품의"/>
      <sheetName val="전체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손익분석"/>
      <sheetName val="수량산출"/>
      <sheetName val="Macro(발전기)"/>
      <sheetName val="외자배분"/>
      <sheetName val="외자내역"/>
      <sheetName val="깨기"/>
      <sheetName val="설계조건"/>
      <sheetName val="안정계산"/>
      <sheetName val="단면검토"/>
      <sheetName val="N賃率-職"/>
      <sheetName val="견적내용입력"/>
      <sheetName val="발신정보"/>
      <sheetName val="DATA"/>
      <sheetName val="데이타"/>
      <sheetName val="Sheet1"/>
      <sheetName val="내역서1"/>
      <sheetName val="차수공개요"/>
      <sheetName val="건축내역"/>
      <sheetName val="단가표 "/>
      <sheetName val="내역서"/>
      <sheetName val="3BL공동구 수량"/>
      <sheetName val="TEL"/>
      <sheetName val="목차"/>
      <sheetName val="부대대비"/>
      <sheetName val="냉연집계"/>
      <sheetName val="부하계산서"/>
      <sheetName val="한일양산"/>
      <sheetName val="200"/>
      <sheetName val="내역"/>
      <sheetName val="일위대가"/>
      <sheetName val="#REF"/>
      <sheetName val="공량산출서"/>
      <sheetName val="설비"/>
      <sheetName val="1단계"/>
      <sheetName val="I一般比"/>
      <sheetName val="토공(우물통,기타) "/>
      <sheetName val="송중자재"/>
      <sheetName val="BLOCK(1)"/>
      <sheetName val="전체현황"/>
      <sheetName val="재1"/>
      <sheetName val="전신환매도율"/>
      <sheetName val="48전력선로일위"/>
      <sheetName val="요율"/>
      <sheetName val="______________E__My_Documents_2"/>
      <sheetName val="980226_패션MESA빌딩"/>
      <sheetName val="3BL공동구_수량"/>
      <sheetName val="단가표_"/>
      <sheetName val="980226_패션MESA빌딩1"/>
      <sheetName val="980226_패션MESA빌딩2"/>
      <sheetName val="980226_패션MESA빌딩3"/>
      <sheetName val="______________E__My_Documents_3"/>
      <sheetName val="______________E__My_Documents_4"/>
      <sheetName val="\\류화숙\로컬 디스크 (E)\My Documents\2"/>
      <sheetName val="변화치수"/>
      <sheetName val="DATA(BAC)"/>
      <sheetName val="Macro(전선)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/>
      <sheetData sheetId="52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Between"/>
      <sheetName val="Overhung"/>
      <sheetName val="BalancingHole"/>
      <sheetName val="Balance"/>
      <sheetName val="Module3"/>
      <sheetName val="비속도"/>
      <sheetName val="설계계산서"/>
      <sheetName val="Br_Data"/>
      <sheetName val="Hes_Data"/>
      <sheetName val="Htm_Data"/>
      <sheetName val="Hdr_Data"/>
      <sheetName val="Etc_Data"/>
      <sheetName val="Chart3"/>
      <sheetName val="kso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G6">
            <v>25</v>
          </cell>
        </row>
        <row r="7">
          <cell r="G7">
            <v>25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Y-WORK"/>
      <sheetName val="단가대비표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LOPCALC"/>
      <sheetName val="Macro2"/>
      <sheetName val="REP-NG"/>
      <sheetName val="내역서"/>
      <sheetName val="을지"/>
      <sheetName val="Y-WORK"/>
      <sheetName val="토목내역"/>
      <sheetName val="단가대비표"/>
      <sheetName val="N賃率-職"/>
      <sheetName val="부대내역"/>
      <sheetName val="견적사양비교표"/>
      <sheetName val="수량산출"/>
      <sheetName val="차액보증"/>
      <sheetName val="물가"/>
      <sheetName val="원형맨홀수량"/>
      <sheetName val="공사원가계산서"/>
      <sheetName val="단면(RW1)"/>
      <sheetName val="물가대비표"/>
      <sheetName val="3BL공동구 수량"/>
      <sheetName val="Sheet1"/>
      <sheetName val="경비2내역"/>
      <sheetName val="보도경계블럭"/>
      <sheetName val="XL4Poppy"/>
      <sheetName val="변화치수"/>
      <sheetName val="옹벽"/>
      <sheetName val="#REF"/>
      <sheetName val="깨기"/>
      <sheetName val="쌍송교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2000년1차"/>
      <sheetName val="저"/>
      <sheetName val="내역"/>
      <sheetName val="단가"/>
      <sheetName val="Baby일위대가"/>
      <sheetName val="Sheet1"/>
      <sheetName val="차액보증"/>
      <sheetName val="KKK"/>
      <sheetName val="2공구산출내역"/>
      <sheetName val="일위대가"/>
      <sheetName val="입찰안"/>
      <sheetName val="교각계산"/>
      <sheetName val="수량산출근거(본선)"/>
      <sheetName val="공내역"/>
      <sheetName val="부하(성남)"/>
      <sheetName val="내역서 (1차)"/>
      <sheetName val="TABLE"/>
      <sheetName val="경산"/>
      <sheetName val="설계조건"/>
      <sheetName val="안정계산"/>
      <sheetName val="단면검토"/>
      <sheetName val="일위대가표"/>
      <sheetName val="내역서"/>
      <sheetName val="200"/>
      <sheetName val="단가조사"/>
      <sheetName val="자재비"/>
      <sheetName val="부안변전"/>
      <sheetName val="MOTOR"/>
      <sheetName val="계화배수"/>
      <sheetName val="데이타"/>
      <sheetName val="DATA"/>
      <sheetName val="설산1.나"/>
      <sheetName val="본사S"/>
      <sheetName val="구천"/>
      <sheetName val="1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완자의견"/>
      <sheetName val="사업개요"/>
      <sheetName val="공사내용"/>
      <sheetName val="수지예산"/>
      <sheetName val="수지예산증감"/>
      <sheetName val="계획보완증감"/>
      <sheetName val="년도별공사비"/>
      <sheetName val="이동조서"/>
      <sheetName val="공사원가 (2)"/>
      <sheetName val="공사원가"/>
      <sheetName val="공사비명세서"/>
      <sheetName val="관급자재대"/>
      <sheetName val="사급자재대"/>
      <sheetName val="자재집계표"/>
      <sheetName val="재료집계표"/>
      <sheetName val="토적계산서"/>
      <sheetName val="재료계산서"/>
      <sheetName val="단가일람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설명"/>
      <sheetName val="단락전류"/>
      <sheetName val="CT과전류 강도"/>
      <sheetName val="Sheet2"/>
      <sheetName val="IMP(MAIN)"/>
      <sheetName val="IMP (REACTOR)"/>
      <sheetName val="참조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>
        <row r="26">
          <cell r="E26" t="str">
            <v>FT</v>
          </cell>
          <cell r="K26" t="str">
            <v>TR</v>
          </cell>
          <cell r="L26">
            <v>1000</v>
          </cell>
          <cell r="Q26">
            <v>0.498</v>
          </cell>
          <cell r="S26">
            <v>5.9790000000000001</v>
          </cell>
          <cell r="T26" t="str">
            <v>0.498+5.979i</v>
          </cell>
          <cell r="AO26">
            <v>1.264146</v>
          </cell>
          <cell r="AP26">
            <v>7.7557460000000003</v>
          </cell>
          <cell r="AQ26">
            <v>7.86</v>
          </cell>
          <cell r="AR26">
            <v>19330.02544529262</v>
          </cell>
          <cell r="AS26">
            <v>0.35911007736967598</v>
          </cell>
          <cell r="AT26">
            <v>1.3108089695830403</v>
          </cell>
          <cell r="AU26">
            <v>25337.97073595797</v>
          </cell>
          <cell r="AV26">
            <v>1.1609851363692101</v>
          </cell>
          <cell r="AW26">
            <v>22441.872227623353</v>
          </cell>
        </row>
        <row r="27">
          <cell r="E27">
            <v>1</v>
          </cell>
          <cell r="G27" t="str">
            <v>600V CV 250 1C-4</v>
          </cell>
          <cell r="H27">
            <v>90</v>
          </cell>
          <cell r="K27" t="str">
            <v>MCC-100</v>
          </cell>
          <cell r="L27">
            <v>169.233</v>
          </cell>
          <cell r="O27" t="str">
            <v>R=0.0972   X=0.117</v>
          </cell>
          <cell r="P27" t="str">
            <v>0.0972x90x100/0.144/1000=</v>
          </cell>
          <cell r="Q27">
            <v>6.0750000000000002</v>
          </cell>
          <cell r="R27" t="str">
            <v>1000/169.233x25+0.117x90x100/0.144/1000=</v>
          </cell>
          <cell r="S27">
            <v>155.03799999999998</v>
          </cell>
          <cell r="T27" t="str">
            <v>6.075+155.038i</v>
          </cell>
          <cell r="Y27">
            <v>6.0750000000000002</v>
          </cell>
          <cell r="Z27">
            <v>155.03799999999998</v>
          </cell>
          <cell r="AA27" t="str">
            <v>6.075+155.038i</v>
          </cell>
          <cell r="AC27" t="str">
            <v/>
          </cell>
          <cell r="AE27">
            <v>2.5000000000000001E-4</v>
          </cell>
          <cell r="AF27">
            <v>6.4000000000000003E-3</v>
          </cell>
          <cell r="AG27" t="str">
            <v>2.5E-004+6.4E-003i</v>
          </cell>
          <cell r="AJ27">
            <v>2.5000000000000001E-4</v>
          </cell>
          <cell r="AK27">
            <v>6.4000000000000003E-3</v>
          </cell>
          <cell r="AL27" t="str">
            <v>2.5E-004+6.4E-003i</v>
          </cell>
          <cell r="AM27">
            <v>0.22800000000000001</v>
          </cell>
          <cell r="AN27">
            <v>0.13700000000000001</v>
          </cell>
          <cell r="AO27">
            <v>4.4870000000000001</v>
          </cell>
          <cell r="AP27">
            <v>9.6920000000000002</v>
          </cell>
          <cell r="AQ27">
            <v>10.68</v>
          </cell>
          <cell r="AR27">
            <v>14226.029962546814</v>
          </cell>
          <cell r="AS27">
            <v>5.4537972539916151E-2</v>
          </cell>
          <cell r="AT27">
            <v>1.0531267469207266</v>
          </cell>
          <cell r="AU27">
            <v>14981.812656053713</v>
          </cell>
          <cell r="AV27">
            <v>1.0267374420138689</v>
          </cell>
          <cell r="AW27">
            <v>14606.39761375797</v>
          </cell>
        </row>
        <row r="28">
          <cell r="E28">
            <v>2</v>
          </cell>
          <cell r="G28" t="str">
            <v>600V CV 250 1C-4</v>
          </cell>
          <cell r="H28">
            <v>120</v>
          </cell>
          <cell r="K28" t="str">
            <v>MCC-200</v>
          </cell>
          <cell r="L28">
            <v>246.0813</v>
          </cell>
          <cell r="O28" t="str">
            <v>R=0.0972   X=0.117</v>
          </cell>
          <cell r="P28" t="str">
            <v>0.0972x120x100/0.144/1000=</v>
          </cell>
          <cell r="Q28">
            <v>8.1</v>
          </cell>
          <cell r="R28" t="str">
            <v>1000/246.0813x25+0.117x120x100/0.144/1000=</v>
          </cell>
          <cell r="S28">
            <v>111.342</v>
          </cell>
          <cell r="T28" t="str">
            <v>8.1+111.342i</v>
          </cell>
          <cell r="Y28">
            <v>8.1</v>
          </cell>
          <cell r="Z28">
            <v>111.342</v>
          </cell>
          <cell r="AA28" t="str">
            <v>8.1+111.342i</v>
          </cell>
          <cell r="AC28" t="str">
            <v/>
          </cell>
          <cell r="AE28">
            <v>6.4999999999999997E-4</v>
          </cell>
          <cell r="AF28">
            <v>8.8999999999999999E-3</v>
          </cell>
          <cell r="AG28" t="str">
            <v>6.5E-004+8.9E-003i</v>
          </cell>
          <cell r="AJ28">
            <v>6.4999999999999997E-4</v>
          </cell>
          <cell r="AK28">
            <v>8.8999999999999999E-3</v>
          </cell>
          <cell r="AL28" t="str">
            <v>6.5E-004+8.9E-003i</v>
          </cell>
          <cell r="AM28">
            <v>0.22800000000000001</v>
          </cell>
          <cell r="AN28">
            <v>0.13400000000000001</v>
          </cell>
          <cell r="AO28">
            <v>4.524</v>
          </cell>
          <cell r="AP28">
            <v>9.6720000000000006</v>
          </cell>
          <cell r="AQ28">
            <v>10.678000000000001</v>
          </cell>
          <cell r="AR28">
            <v>14228.694512080912</v>
          </cell>
          <cell r="AS28">
            <v>5.2923423143079788E-2</v>
          </cell>
          <cell r="AT28">
            <v>1.0515925286374754</v>
          </cell>
          <cell r="AU28">
            <v>14962.788841169337</v>
          </cell>
          <cell r="AV28">
            <v>1.0259604877296837</v>
          </cell>
          <cell r="AW28">
            <v>14598.078361371206</v>
          </cell>
        </row>
        <row r="29">
          <cell r="E29">
            <v>3</v>
          </cell>
          <cell r="G29" t="str">
            <v>600V CV 38 4C</v>
          </cell>
          <cell r="H29">
            <v>70</v>
          </cell>
          <cell r="K29" t="str">
            <v>MCC-300</v>
          </cell>
          <cell r="L29">
            <v>28.541899999999998</v>
          </cell>
          <cell r="O29" t="str">
            <v>R=0.627   X=0.0925</v>
          </cell>
          <cell r="P29" t="str">
            <v>0.627x70x100/0.144/1000=</v>
          </cell>
          <cell r="Q29">
            <v>30.478999999999999</v>
          </cell>
          <cell r="R29" t="str">
            <v>1000/28.5419x25+0.0925x70x100/0.144/1000=</v>
          </cell>
          <cell r="S29">
            <v>880.40199999999993</v>
          </cell>
          <cell r="T29" t="str">
            <v>30.479+880.402i</v>
          </cell>
          <cell r="Y29">
            <v>30.478999999999999</v>
          </cell>
          <cell r="Z29">
            <v>880.40199999999993</v>
          </cell>
          <cell r="AA29" t="str">
            <v>30.479+880.402i</v>
          </cell>
          <cell r="AC29" t="str">
            <v/>
          </cell>
          <cell r="AE29">
            <v>4.0000000000000003E-5</v>
          </cell>
          <cell r="AF29">
            <v>1.1000000000000001E-3</v>
          </cell>
          <cell r="AG29" t="str">
            <v>4E-005+1.1E-003i</v>
          </cell>
          <cell r="AJ29">
            <v>4.0000000000000003E-5</v>
          </cell>
          <cell r="AK29">
            <v>1.1000000000000001E-3</v>
          </cell>
          <cell r="AL29" t="str">
            <v>4E-005+1.1E-003i</v>
          </cell>
          <cell r="AM29">
            <v>0.22800000000000001</v>
          </cell>
          <cell r="AN29">
            <v>0.14199999999999999</v>
          </cell>
          <cell r="AO29">
            <v>4.4240000000000004</v>
          </cell>
          <cell r="AP29">
            <v>9.7240000000000002</v>
          </cell>
          <cell r="AQ29">
            <v>10.683</v>
          </cell>
          <cell r="AR29">
            <v>14222.035008892632</v>
          </cell>
          <cell r="AS29">
            <v>5.7350258340585672E-2</v>
          </cell>
          <cell r="AT29">
            <v>1.0557937851120225</v>
          </cell>
          <cell r="AU29">
            <v>15015.536174034449</v>
          </cell>
          <cell r="AV29">
            <v>1.028088748017594</v>
          </cell>
          <cell r="AW29">
            <v>14621.514166554816</v>
          </cell>
        </row>
        <row r="30">
          <cell r="E30">
            <v>4</v>
          </cell>
          <cell r="G30" t="str">
            <v>600V CV 150 1C-4</v>
          </cell>
          <cell r="H30">
            <v>200</v>
          </cell>
          <cell r="K30" t="str">
            <v>MCC-500</v>
          </cell>
          <cell r="L30">
            <v>64.05</v>
          </cell>
          <cell r="O30" t="str">
            <v>R=0.157   X=0.119</v>
          </cell>
          <cell r="P30" t="str">
            <v>0.157x200x100/0.144/1000=</v>
          </cell>
          <cell r="Q30">
            <v>21.806000000000001</v>
          </cell>
          <cell r="R30" t="str">
            <v>1000/64.05x25+0.119x200x100/0.144/1000=</v>
          </cell>
          <cell r="S30">
            <v>406.84800000000001</v>
          </cell>
          <cell r="T30" t="str">
            <v>21.806+406.848i</v>
          </cell>
          <cell r="Y30">
            <v>21.806000000000001</v>
          </cell>
          <cell r="Z30">
            <v>406.84800000000001</v>
          </cell>
          <cell r="AA30" t="str">
            <v>21.806+406.848i</v>
          </cell>
          <cell r="AC30" t="str">
            <v/>
          </cell>
          <cell r="AE30">
            <v>1.2999999999999999E-4</v>
          </cell>
          <cell r="AF30">
            <v>2.5000000000000001E-3</v>
          </cell>
          <cell r="AG30" t="str">
            <v>1.3E-004+2.5E-003i</v>
          </cell>
          <cell r="AJ30">
            <v>1.2999999999999999E-4</v>
          </cell>
          <cell r="AK30">
            <v>2.5000000000000001E-3</v>
          </cell>
          <cell r="AL30" t="str">
            <v>1.3E-004+2.5E-003i</v>
          </cell>
          <cell r="AM30">
            <v>0.22800000000000001</v>
          </cell>
          <cell r="AN30">
            <v>0.14000000000000001</v>
          </cell>
          <cell r="AO30">
            <v>4.4489999999999998</v>
          </cell>
          <cell r="AP30">
            <v>9.7110000000000003</v>
          </cell>
          <cell r="AQ30">
            <v>10.682</v>
          </cell>
          <cell r="AR30">
            <v>14223.366410784496</v>
          </cell>
          <cell r="AS30">
            <v>5.6214524731533974E-2</v>
          </cell>
          <cell r="AT30">
            <v>1.0547175211700373</v>
          </cell>
          <cell r="AU30">
            <v>15001.633763475793</v>
          </cell>
          <cell r="AV30">
            <v>1.0275433356073289</v>
          </cell>
          <cell r="AW30">
            <v>14615.125365302743</v>
          </cell>
        </row>
        <row r="31">
          <cell r="E31">
            <v>5</v>
          </cell>
          <cell r="G31" t="str">
            <v>600V CV 325 1C-4</v>
          </cell>
          <cell r="H31">
            <v>250</v>
          </cell>
          <cell r="K31" t="str">
            <v>MCC-600</v>
          </cell>
          <cell r="L31">
            <v>151.56</v>
          </cell>
          <cell r="O31" t="str">
            <v>R=0.0764   X=0.114</v>
          </cell>
          <cell r="P31" t="str">
            <v>0.0764x250x100/0.144/1000=</v>
          </cell>
          <cell r="Q31">
            <v>13.263999999999999</v>
          </cell>
          <cell r="R31" t="str">
            <v>1000/151.56x25+0.114x250x100/0.144/1000=</v>
          </cell>
          <cell r="S31">
            <v>184.74299999999999</v>
          </cell>
          <cell r="T31" t="str">
            <v>13.264+184.743i</v>
          </cell>
          <cell r="Y31">
            <v>13.263999999999999</v>
          </cell>
          <cell r="Z31">
            <v>184.74299999999999</v>
          </cell>
          <cell r="AA31" t="str">
            <v>13.264+184.743i</v>
          </cell>
          <cell r="AC31" t="str">
            <v/>
          </cell>
          <cell r="AE31">
            <v>3.8999999999999999E-4</v>
          </cell>
          <cell r="AF31">
            <v>5.4000000000000003E-3</v>
          </cell>
          <cell r="AG31" t="str">
            <v>3.9E-004+5.4E-003i</v>
          </cell>
          <cell r="AJ31">
            <v>3.8999999999999999E-4</v>
          </cell>
          <cell r="AK31">
            <v>5.4000000000000003E-3</v>
          </cell>
          <cell r="AL31" t="str">
            <v>3.9E-004+5.4E-003i</v>
          </cell>
          <cell r="AM31">
            <v>0.22800000000000001</v>
          </cell>
          <cell r="AN31">
            <v>0.13800000000000001</v>
          </cell>
          <cell r="AO31">
            <v>4.4740000000000002</v>
          </cell>
          <cell r="AP31">
            <v>9.6989999999999998</v>
          </cell>
          <cell r="AQ31">
            <v>10.680999999999999</v>
          </cell>
          <cell r="AR31">
            <v>14224.698061979218</v>
          </cell>
          <cell r="AS31">
            <v>5.5114796950039832E-2</v>
          </cell>
          <cell r="AT31">
            <v>1.0536743300944935</v>
          </cell>
          <cell r="AU31">
            <v>14988.199201252392</v>
          </cell>
          <cell r="AV31">
            <v>1.0270148159115349</v>
          </cell>
          <cell r="AW31">
            <v>14608.975661520753</v>
          </cell>
        </row>
        <row r="32">
          <cell r="E32">
            <v>6</v>
          </cell>
          <cell r="G32" t="str">
            <v>600V CV 250 1C-4</v>
          </cell>
          <cell r="H32">
            <v>210</v>
          </cell>
          <cell r="K32" t="str">
            <v>LP-AD1</v>
          </cell>
          <cell r="L32">
            <v>300.00099999999998</v>
          </cell>
          <cell r="O32" t="str">
            <v>R=0.0972   X=0.117</v>
          </cell>
          <cell r="P32" t="str">
            <v>0.0972x210x100/0.144/1000=</v>
          </cell>
          <cell r="Q32">
            <v>14.175000000000001</v>
          </cell>
          <cell r="R32" t="str">
            <v>0.117x210x100/0.144/1000=</v>
          </cell>
          <cell r="S32">
            <v>17.062999999999999</v>
          </cell>
          <cell r="T32" t="str">
            <v>14.175+17.063i</v>
          </cell>
          <cell r="Y32">
            <v>14.175000000000001</v>
          </cell>
          <cell r="Z32">
            <v>17.062999999999999</v>
          </cell>
          <cell r="AA32" t="str">
            <v>14.175+17.063i</v>
          </cell>
          <cell r="AC32" t="str">
            <v/>
          </cell>
          <cell r="AE32">
            <v>2.8809999999999999E-2</v>
          </cell>
          <cell r="AF32">
            <v>3.4700000000000002E-2</v>
          </cell>
          <cell r="AG32" t="str">
            <v>2.881E-002+3.47E-002i</v>
          </cell>
          <cell r="AJ32">
            <v>2.8809999999999999E-2</v>
          </cell>
          <cell r="AK32">
            <v>3.4700000000000002E-2</v>
          </cell>
          <cell r="AL32" t="str">
            <v>2.881E-002+3.47E-002i</v>
          </cell>
          <cell r="AM32">
            <v>0.19900000000000001</v>
          </cell>
          <cell r="AN32">
            <v>0.108</v>
          </cell>
          <cell r="AO32">
            <v>5.1459999999999999</v>
          </cell>
          <cell r="AP32">
            <v>9.8620000000000001</v>
          </cell>
          <cell r="AQ32">
            <v>11.124000000000001</v>
          </cell>
          <cell r="AR32">
            <v>13658.21646889608</v>
          </cell>
          <cell r="AS32">
            <v>3.7682049254569853E-2</v>
          </cell>
          <cell r="AT32">
            <v>1.0369976366940956</v>
          </cell>
          <cell r="AU32">
            <v>14163.53819970161</v>
          </cell>
          <cell r="AV32">
            <v>1.0185835805285375</v>
          </cell>
          <cell r="AW32">
            <v>13912.035034522007</v>
          </cell>
        </row>
        <row r="33">
          <cell r="E33">
            <v>7</v>
          </cell>
          <cell r="G33" t="str">
            <v>600V CV 38 4C</v>
          </cell>
          <cell r="H33">
            <v>20</v>
          </cell>
          <cell r="K33" t="str">
            <v>LP-SS1</v>
          </cell>
          <cell r="L33">
            <v>26.9</v>
          </cell>
          <cell r="O33" t="str">
            <v>R=0.627   X=0.0925</v>
          </cell>
          <cell r="P33" t="str">
            <v>0.627x20x100/0.144/1000=</v>
          </cell>
          <cell r="Q33">
            <v>8.7080000000000002</v>
          </cell>
          <cell r="R33" t="str">
            <v>0.0925x20x100/0.144/1000=</v>
          </cell>
          <cell r="S33">
            <v>1.2849999999999999</v>
          </cell>
          <cell r="T33" t="str">
            <v>8.708+1.285i</v>
          </cell>
          <cell r="Y33">
            <v>8.7080000000000002</v>
          </cell>
          <cell r="Z33">
            <v>1.2849999999999999</v>
          </cell>
          <cell r="AA33" t="str">
            <v>8.708+1.285i</v>
          </cell>
          <cell r="AC33" t="str">
            <v/>
          </cell>
          <cell r="AE33">
            <v>0.11239</v>
          </cell>
          <cell r="AF33">
            <v>1.66E-2</v>
          </cell>
          <cell r="AG33" t="str">
            <v>0.11239+1.66E-002i</v>
          </cell>
          <cell r="AJ33">
            <v>0.11239</v>
          </cell>
          <cell r="AK33">
            <v>1.66E-2</v>
          </cell>
          <cell r="AL33" t="str">
            <v>0.11239+1.66E-002i</v>
          </cell>
          <cell r="AM33">
            <v>0.11600000000000001</v>
          </cell>
          <cell r="AN33">
            <v>0.126</v>
          </cell>
          <cell r="AO33">
            <v>5.2190000000000003</v>
          </cell>
          <cell r="AP33">
            <v>12.051</v>
          </cell>
          <cell r="AQ33">
            <v>13.132999999999999</v>
          </cell>
          <cell r="AR33">
            <v>11568.872306403717</v>
          </cell>
          <cell r="AS33">
            <v>6.5802506667449134E-2</v>
          </cell>
          <cell r="AT33">
            <v>1.0637692481618832</v>
          </cell>
          <cell r="AU33">
            <v>12306.610595463913</v>
          </cell>
          <cell r="AV33">
            <v>1.0321347469364444</v>
          </cell>
          <cell r="AW33">
            <v>11940.635090310039</v>
          </cell>
        </row>
        <row r="34">
          <cell r="E34">
            <v>8</v>
          </cell>
          <cell r="G34" t="str">
            <v>600V CV 60 1C-2</v>
          </cell>
          <cell r="H34">
            <v>210</v>
          </cell>
          <cell r="K34" t="str">
            <v>UPS-M</v>
          </cell>
          <cell r="L34">
            <v>5</v>
          </cell>
          <cell r="O34" t="str">
            <v>R=0.397   X=0.0922</v>
          </cell>
          <cell r="P34" t="str">
            <v>0.397x210x100/0.144/1000=</v>
          </cell>
          <cell r="Q34">
            <v>57.896000000000001</v>
          </cell>
          <cell r="R34" t="str">
            <v>0.0922x210x100/0.144/1000=</v>
          </cell>
          <cell r="S34">
            <v>13.446</v>
          </cell>
          <cell r="T34" t="str">
            <v>57.896+13.446i</v>
          </cell>
          <cell r="Y34">
            <v>57.896000000000001</v>
          </cell>
          <cell r="Z34">
            <v>13.446</v>
          </cell>
          <cell r="AA34" t="str">
            <v>57.896+13.446i</v>
          </cell>
          <cell r="AC34" t="str">
            <v/>
          </cell>
          <cell r="AE34">
            <v>1.6389999999999998E-2</v>
          </cell>
          <cell r="AF34">
            <v>3.8E-3</v>
          </cell>
          <cell r="AG34" t="str">
            <v>1.639E-002+3.8E-003i</v>
          </cell>
          <cell r="AJ34">
            <v>1.6389999999999998E-2</v>
          </cell>
          <cell r="AK34">
            <v>3.8E-3</v>
          </cell>
          <cell r="AL34" t="str">
            <v>1.639E-002+3.8E-003i</v>
          </cell>
          <cell r="AM34">
            <v>0.21199999999999999</v>
          </cell>
          <cell r="AN34">
            <v>0.13900000000000001</v>
          </cell>
          <cell r="AO34">
            <v>4.5629999999999997</v>
          </cell>
          <cell r="AP34">
            <v>9.9190000000000005</v>
          </cell>
          <cell r="AQ34">
            <v>10.917999999999999</v>
          </cell>
          <cell r="AR34">
            <v>13915.918666422422</v>
          </cell>
          <cell r="AS34">
            <v>5.5552323412412286E-2</v>
          </cell>
          <cell r="AT34">
            <v>1.054089487104783</v>
          </cell>
          <cell r="AU34">
            <v>14668.623569681087</v>
          </cell>
          <cell r="AV34">
            <v>1.0272251343734615</v>
          </cell>
          <cell r="AW34">
            <v>14294.781422045933</v>
          </cell>
        </row>
        <row r="35">
          <cell r="E35">
            <v>9</v>
          </cell>
          <cell r="G35" t="str">
            <v>600V CV 38 3C</v>
          </cell>
          <cell r="H35">
            <v>120</v>
          </cell>
          <cell r="K35" t="str">
            <v>REC</v>
          </cell>
          <cell r="L35">
            <v>10</v>
          </cell>
          <cell r="O35" t="str">
            <v>R=0.627   X=0.0925</v>
          </cell>
          <cell r="P35" t="str">
            <v>0.627x120x100/0.144/1000=</v>
          </cell>
          <cell r="Q35">
            <v>52.25</v>
          </cell>
          <cell r="R35" t="str">
            <v>0.0925x120x100/0.144/1000=</v>
          </cell>
          <cell r="S35">
            <v>7.7080000000000002</v>
          </cell>
          <cell r="T35" t="str">
            <v>52.25+7.708i</v>
          </cell>
          <cell r="Y35">
            <v>52.25</v>
          </cell>
          <cell r="Z35">
            <v>7.7080000000000002</v>
          </cell>
          <cell r="AA35" t="str">
            <v>52.25+7.708i</v>
          </cell>
          <cell r="AC35" t="str">
            <v/>
          </cell>
          <cell r="AE35">
            <v>1.873E-2</v>
          </cell>
          <cell r="AF35">
            <v>2.8E-3</v>
          </cell>
          <cell r="AG35" t="str">
            <v>1.873E-002+2.8E-003i</v>
          </cell>
          <cell r="AJ35">
            <v>1.873E-2</v>
          </cell>
          <cell r="AK35">
            <v>2.8E-3</v>
          </cell>
          <cell r="AL35" t="str">
            <v>1.873E-002+2.8E-003i</v>
          </cell>
          <cell r="AM35">
            <v>0.20899999999999999</v>
          </cell>
          <cell r="AN35">
            <v>0.14000000000000001</v>
          </cell>
          <cell r="AO35">
            <v>4.5670000000000002</v>
          </cell>
          <cell r="AP35">
            <v>9.968</v>
          </cell>
          <cell r="AQ35">
            <v>10.964</v>
          </cell>
          <cell r="AR35">
            <v>13857.533746807732</v>
          </cell>
          <cell r="AS35">
            <v>5.6205385096555101E-2</v>
          </cell>
          <cell r="AT35">
            <v>1.0547088556531183</v>
          </cell>
          <cell r="AU35">
            <v>14615.663560270053</v>
          </cell>
          <cell r="AV35">
            <v>1.0275389447940699</v>
          </cell>
          <cell r="AW35">
            <v>14239.155603643032</v>
          </cell>
        </row>
        <row r="36">
          <cell r="E36">
            <v>10</v>
          </cell>
          <cell r="G36" t="str">
            <v>600V CV 250 1C-4</v>
          </cell>
          <cell r="H36">
            <v>120</v>
          </cell>
          <cell r="K36" t="str">
            <v>LV-S1</v>
          </cell>
          <cell r="L36">
            <v>266.56</v>
          </cell>
          <cell r="O36" t="str">
            <v>R=0.0972   X=0.117</v>
          </cell>
          <cell r="P36" t="str">
            <v>0.0972x120x100/0.144/1000=</v>
          </cell>
          <cell r="Q36">
            <v>8.1</v>
          </cell>
          <cell r="R36" t="str">
            <v>0.117x120x100/0.144/1000=</v>
          </cell>
          <cell r="S36">
            <v>9.75</v>
          </cell>
          <cell r="T36" t="str">
            <v>8.1+9.75i</v>
          </cell>
          <cell r="Y36">
            <v>0</v>
          </cell>
          <cell r="Z36">
            <v>0</v>
          </cell>
          <cell r="AA36" t="str">
            <v>0</v>
          </cell>
          <cell r="AC36">
            <v>10</v>
          </cell>
          <cell r="AE36">
            <v>0</v>
          </cell>
          <cell r="AF36">
            <v>0</v>
          </cell>
          <cell r="AG36" t="str">
            <v>0</v>
          </cell>
          <cell r="AJ36">
            <v>5.0410000000000003E-2</v>
          </cell>
          <cell r="AK36">
            <v>6.0699999999999997E-2</v>
          </cell>
          <cell r="AL36" t="str">
            <v>5.041E-002+6.07E-002i</v>
          </cell>
          <cell r="AM36">
            <v>0.17799999999999999</v>
          </cell>
          <cell r="AN36">
            <v>8.2000000000000003E-2</v>
          </cell>
          <cell r="AO36">
            <v>5.899</v>
          </cell>
          <cell r="AP36">
            <v>9.891</v>
          </cell>
          <cell r="AQ36">
            <v>11.516999999999999</v>
          </cell>
          <cell r="AR36">
            <v>13192.150733698012</v>
          </cell>
          <cell r="AS36">
            <v>2.3581411041750006E-2</v>
          </cell>
          <cell r="AT36">
            <v>1.0233097390739032</v>
          </cell>
          <cell r="AU36">
            <v>13499.656325124113</v>
          </cell>
          <cell r="AV36">
            <v>1.0116886309357096</v>
          </cell>
          <cell r="AW36">
            <v>13346.348914872458</v>
          </cell>
        </row>
        <row r="49">
          <cell r="AD49" t="str">
            <v>계</v>
          </cell>
          <cell r="AE49">
            <v>0.17799999999999999</v>
          </cell>
          <cell r="AF49">
            <v>8.2000000000000003E-2</v>
          </cell>
          <cell r="AG49" t="str">
            <v>0.178+8.2E-002i</v>
          </cell>
        </row>
        <row r="51">
          <cell r="G51" t="str">
            <v>변압기 1차측 (고장점)에서의 고장전류</v>
          </cell>
        </row>
        <row r="52">
          <cell r="G52" t="str">
            <v>전원측 임피던스14.5% 환산치( 14.5x1000/40000 = 0.363=3.0146E-002+0.361746i )와 선로임피던스를 합성하면</v>
          </cell>
          <cell r="Y52" t="str">
            <v>F10 (고장점)에서의 고장전류</v>
          </cell>
        </row>
        <row r="53">
          <cell r="G53" t="str">
            <v>% RESISTANCE</v>
          </cell>
          <cell r="H53" t="str">
            <v>% REACTANCE</v>
          </cell>
          <cell r="L53" t="str">
            <v>% IMPEDANCE</v>
          </cell>
          <cell r="AD53" t="str">
            <v>% ADMITTANCE 합성값</v>
          </cell>
          <cell r="AE53">
            <v>0.17799999999999999</v>
          </cell>
          <cell r="AF53">
            <v>8.2000000000000003E-2</v>
          </cell>
          <cell r="AG53" t="str">
            <v>0.178+8.2E-002i</v>
          </cell>
        </row>
        <row r="54">
          <cell r="G54" t="str">
            <v>0.030146+0.736= 0.766146</v>
          </cell>
          <cell r="H54" t="str">
            <v>0.361746+1.415= 1.776746</v>
          </cell>
          <cell r="L54">
            <v>1.9350000000000001</v>
          </cell>
          <cell r="O54" t="str">
            <v>Is = 1000/1.732/22.9/1.935x100 =1302.936[A]</v>
          </cell>
          <cell r="AD54" t="str">
            <v>% IMPEDANCE 병렬분 합</v>
          </cell>
          <cell r="AE54">
            <v>4.6340000000000003</v>
          </cell>
          <cell r="AF54">
            <v>2.1349999999999998</v>
          </cell>
          <cell r="AG54" t="str">
            <v>4.634+2.135i</v>
          </cell>
        </row>
        <row r="55">
          <cell r="R55">
            <v>1302.9359999999999</v>
          </cell>
          <cell r="Y55" t="str">
            <v>% RESISTANCE</v>
          </cell>
          <cell r="Z55" t="str">
            <v>% REACTANCE</v>
          </cell>
          <cell r="AA55" t="str">
            <v>% IMPEDANCE</v>
          </cell>
        </row>
        <row r="56">
          <cell r="H56">
            <v>6.6579675660969881E-2</v>
          </cell>
          <cell r="Y56" t="str">
            <v>1.264146+4.634=  5.899</v>
          </cell>
          <cell r="Z56" t="str">
            <v>7.755746+2.135=  9.891</v>
          </cell>
          <cell r="AA56">
            <v>11.516999999999999</v>
          </cell>
          <cell r="AD56" t="str">
            <v>Is = 1519.34/11.517x100= 13192.15[A]</v>
          </cell>
          <cell r="AG56">
            <v>13192.15</v>
          </cell>
        </row>
        <row r="57">
          <cell r="G57" t="str">
            <v>K1 =</v>
          </cell>
          <cell r="L57">
            <v>1.0644995778871591</v>
          </cell>
        </row>
        <row r="58">
          <cell r="G58" t="str">
            <v>최대치 =</v>
          </cell>
          <cell r="H58" t="str">
            <v>1.06449957788716 x 1302.936 =</v>
          </cell>
          <cell r="P58">
            <v>1386.9748220139834</v>
          </cell>
          <cell r="Q58" t="str">
            <v>[A]</v>
          </cell>
          <cell r="Z58">
            <v>2.3581411041750006E-2</v>
          </cell>
        </row>
        <row r="59">
          <cell r="Y59" t="str">
            <v>K1 =</v>
          </cell>
          <cell r="AD59">
            <v>1.0233097390739032</v>
          </cell>
        </row>
        <row r="60">
          <cell r="G60" t="str">
            <v>K3 =</v>
          </cell>
          <cell r="Q60">
            <v>1.0325056267184587</v>
          </cell>
          <cell r="Y60" t="str">
            <v>최대치 =</v>
          </cell>
          <cell r="Z60" t="str">
            <v>1.0233097390739 x 13192.15 =</v>
          </cell>
          <cell r="AD60">
            <v>13499.656325124113</v>
          </cell>
          <cell r="AE60" t="str">
            <v>[A]</v>
          </cell>
        </row>
        <row r="61">
          <cell r="G61" t="str">
            <v>비대칭치 =</v>
          </cell>
          <cell r="H61" t="str">
            <v>1.03250562671846 x  =</v>
          </cell>
          <cell r="P61">
            <v>1345.2887512540417</v>
          </cell>
          <cell r="Q61" t="str">
            <v>[A]</v>
          </cell>
        </row>
        <row r="62">
          <cell r="Y62" t="str">
            <v>K3 =</v>
          </cell>
          <cell r="AD62">
            <v>1.0116886309357096</v>
          </cell>
        </row>
        <row r="63">
          <cell r="Y63" t="str">
            <v>비대칭치 =</v>
          </cell>
          <cell r="Z63" t="str">
            <v>1.01168863093571 x 13192.15 =</v>
          </cell>
          <cell r="AD63">
            <v>13346.348914872458</v>
          </cell>
          <cell r="AE63" t="str">
            <v>[A]</v>
          </cell>
        </row>
        <row r="64">
          <cell r="G64" t="str">
            <v>FT (고장점)에서의 고장전류</v>
          </cell>
        </row>
        <row r="65">
          <cell r="G65" t="str">
            <v>% RESISTANCE</v>
          </cell>
          <cell r="H65" t="str">
            <v>% REACTANCE</v>
          </cell>
          <cell r="L65" t="str">
            <v>% IMPEDANCE</v>
          </cell>
        </row>
        <row r="66">
          <cell r="G66" t="str">
            <v>0.736+0.498=  1.264146</v>
          </cell>
          <cell r="H66" t="str">
            <v>1.415+5.979=  7.755746</v>
          </cell>
          <cell r="L66">
            <v>7.86</v>
          </cell>
          <cell r="O66" t="str">
            <v>Is = 1519.34/7.86x100= 19330.03[A]</v>
          </cell>
        </row>
        <row r="68">
          <cell r="H68">
            <v>0.35911007736967598</v>
          </cell>
        </row>
        <row r="69">
          <cell r="G69" t="str">
            <v>K1 =</v>
          </cell>
          <cell r="L69">
            <v>1.3108089695830403</v>
          </cell>
        </row>
        <row r="70">
          <cell r="G70" t="str">
            <v>최대치 =</v>
          </cell>
          <cell r="H70" t="str">
            <v>1.31080896958304 x 19330.0254452926 =</v>
          </cell>
          <cell r="P70">
            <v>25337.97073595797</v>
          </cell>
          <cell r="Q70" t="str">
            <v>[A]</v>
          </cell>
        </row>
        <row r="72">
          <cell r="G72" t="str">
            <v>K3 =</v>
          </cell>
          <cell r="Q72">
            <v>1.1609851363692101</v>
          </cell>
        </row>
        <row r="73">
          <cell r="G73" t="str">
            <v>비대칭치 =</v>
          </cell>
          <cell r="H73" t="str">
            <v>1.16098513636921 x 19330.0254452926 =</v>
          </cell>
          <cell r="P73">
            <v>22441.872227623353</v>
          </cell>
          <cell r="Q73" t="str">
            <v>[A]</v>
          </cell>
        </row>
      </sheetData>
      <sheetData sheetId="6" refreshError="1">
        <row r="27">
          <cell r="E27">
            <v>15</v>
          </cell>
          <cell r="G27" t="str">
            <v>600V CV 60 1C-3</v>
          </cell>
          <cell r="H27">
            <v>80</v>
          </cell>
          <cell r="K27" t="str">
            <v>M-603A</v>
          </cell>
          <cell r="L27">
            <v>79.64</v>
          </cell>
          <cell r="O27" t="str">
            <v>R=0.397   X=0.0922</v>
          </cell>
          <cell r="P27" t="str">
            <v>0.397x80x100/0.144/1000=</v>
          </cell>
          <cell r="Q27">
            <v>22.056000000000001</v>
          </cell>
          <cell r="R27" t="str">
            <v>1000/79.64x25+0.0922x80x100/0.144/1000=</v>
          </cell>
          <cell r="S27">
            <v>319.03500000000003</v>
          </cell>
          <cell r="T27" t="str">
            <v>22.056+319.035i</v>
          </cell>
          <cell r="Y27">
            <v>22.056000000000001</v>
          </cell>
          <cell r="Z27">
            <v>319.03500000000003</v>
          </cell>
          <cell r="AA27" t="str">
            <v>22.056+319.035i</v>
          </cell>
          <cell r="AC27" t="str">
            <v/>
          </cell>
          <cell r="AE27">
            <v>2.2000000000000001E-4</v>
          </cell>
          <cell r="AF27">
            <v>3.0999999999999999E-3</v>
          </cell>
          <cell r="AG27" t="str">
            <v>2.2E-004+3.1E-003i</v>
          </cell>
          <cell r="AJ27">
            <v>2.2000000000000001E-4</v>
          </cell>
          <cell r="AK27">
            <v>3.0999999999999999E-3</v>
          </cell>
          <cell r="AL27" t="str">
            <v>2.2E-004+3.1E-003i</v>
          </cell>
          <cell r="AM27">
            <v>5.0999999999999997E-2</v>
          </cell>
          <cell r="AN27">
            <v>7.4999999999999997E-2</v>
          </cell>
          <cell r="AO27">
            <v>6.2</v>
          </cell>
          <cell r="AP27">
            <v>9.1170000000000009</v>
          </cell>
          <cell r="AQ27">
            <v>11.025</v>
          </cell>
          <cell r="AR27">
            <v>13780.861678004532</v>
          </cell>
          <cell r="AS27">
            <v>1.3941723493201996E-2</v>
          </cell>
          <cell r="AT27">
            <v>1.0138458694428873</v>
          </cell>
          <cell r="AU27">
            <v>13971.669689608672</v>
          </cell>
          <cell r="AV27">
            <v>1.0069348750397824</v>
          </cell>
          <cell r="AW27">
            <v>13876.430231682019</v>
          </cell>
        </row>
        <row r="28">
          <cell r="E28">
            <v>16</v>
          </cell>
          <cell r="G28" t="str">
            <v>600V CV 60 1C-3</v>
          </cell>
          <cell r="H28">
            <v>80</v>
          </cell>
          <cell r="K28" t="str">
            <v>M-603B</v>
          </cell>
          <cell r="L28">
            <v>79.64</v>
          </cell>
          <cell r="O28" t="str">
            <v>R=0.397   X=0.0922</v>
          </cell>
          <cell r="P28" t="str">
            <v>0.397x80x100/0.144/1000=</v>
          </cell>
          <cell r="Q28">
            <v>22.056000000000001</v>
          </cell>
          <cell r="R28" t="str">
            <v>1000/79.64x25+0.0922x80x100/0.144/1000=</v>
          </cell>
          <cell r="S28">
            <v>319.03500000000003</v>
          </cell>
          <cell r="T28" t="str">
            <v>22.056+319.035i</v>
          </cell>
          <cell r="Y28">
            <v>22.056000000000001</v>
          </cell>
          <cell r="Z28">
            <v>319.03500000000003</v>
          </cell>
          <cell r="AA28" t="str">
            <v>22.056+319.035i</v>
          </cell>
          <cell r="AC28" t="str">
            <v/>
          </cell>
          <cell r="AE28">
            <v>2.2000000000000001E-4</v>
          </cell>
          <cell r="AF28">
            <v>3.0999999999999999E-3</v>
          </cell>
          <cell r="AG28" t="str">
            <v>2.2E-004+3.1E-003i</v>
          </cell>
          <cell r="AJ28">
            <v>2.2000000000000001E-4</v>
          </cell>
          <cell r="AK28">
            <v>3.0999999999999999E-3</v>
          </cell>
          <cell r="AL28" t="str">
            <v>2.2E-004+3.1E-003i</v>
          </cell>
          <cell r="AM28">
            <v>5.0999999999999997E-2</v>
          </cell>
          <cell r="AN28">
            <v>7.4999999999999997E-2</v>
          </cell>
          <cell r="AO28">
            <v>6.2</v>
          </cell>
          <cell r="AP28">
            <v>9.1170000000000009</v>
          </cell>
          <cell r="AQ28">
            <v>11.025</v>
          </cell>
          <cell r="AR28">
            <v>13780.861678004532</v>
          </cell>
          <cell r="AS28">
            <v>1.3941723493201996E-2</v>
          </cell>
          <cell r="AT28">
            <v>1.0138458694428873</v>
          </cell>
          <cell r="AU28">
            <v>13971.669689608672</v>
          </cell>
          <cell r="AV28">
            <v>1.0069348750397824</v>
          </cell>
          <cell r="AW28">
            <v>13876.430231682019</v>
          </cell>
        </row>
        <row r="29">
          <cell r="E29">
            <v>17</v>
          </cell>
          <cell r="G29" t="str">
            <v>600V CV 60 1C-3</v>
          </cell>
          <cell r="H29">
            <v>80</v>
          </cell>
          <cell r="K29" t="str">
            <v>M-603C</v>
          </cell>
          <cell r="L29">
            <v>79.64</v>
          </cell>
          <cell r="O29" t="str">
            <v>R=0.397   X=0.0922</v>
          </cell>
          <cell r="P29" t="str">
            <v>0.397x80x100/0.144/1000=</v>
          </cell>
          <cell r="Q29">
            <v>22.056000000000001</v>
          </cell>
          <cell r="R29" t="str">
            <v>1000/79.64x25+0.0922x80x100/0.144/1000=</v>
          </cell>
          <cell r="S29">
            <v>319.03500000000003</v>
          </cell>
          <cell r="T29" t="str">
            <v>22.056+319.035i</v>
          </cell>
          <cell r="Y29">
            <v>22.056000000000001</v>
          </cell>
          <cell r="Z29">
            <v>319.03500000000003</v>
          </cell>
          <cell r="AA29" t="str">
            <v>22.056+319.035i</v>
          </cell>
          <cell r="AC29" t="str">
            <v/>
          </cell>
          <cell r="AE29">
            <v>2.2000000000000001E-4</v>
          </cell>
          <cell r="AF29">
            <v>3.0999999999999999E-3</v>
          </cell>
          <cell r="AG29" t="str">
            <v>2.2E-004+3.1E-003i</v>
          </cell>
          <cell r="AJ29">
            <v>2.2000000000000001E-4</v>
          </cell>
          <cell r="AK29">
            <v>3.0999999999999999E-3</v>
          </cell>
          <cell r="AL29" t="str">
            <v>2.2E-004+3.1E-003i</v>
          </cell>
          <cell r="AM29">
            <v>5.0999999999999997E-2</v>
          </cell>
          <cell r="AN29">
            <v>7.4999999999999997E-2</v>
          </cell>
          <cell r="AO29">
            <v>6.2</v>
          </cell>
          <cell r="AP29">
            <v>9.1170000000000009</v>
          </cell>
          <cell r="AQ29">
            <v>11.025</v>
          </cell>
          <cell r="AR29">
            <v>13780.861678004532</v>
          </cell>
          <cell r="AS29">
            <v>1.3941723493201996E-2</v>
          </cell>
          <cell r="AT29">
            <v>1.0138458694428873</v>
          </cell>
          <cell r="AU29">
            <v>13971.669689608672</v>
          </cell>
          <cell r="AV29">
            <v>1.0069348750397824</v>
          </cell>
          <cell r="AW29">
            <v>13876.430231682019</v>
          </cell>
        </row>
        <row r="30">
          <cell r="E30">
            <v>18</v>
          </cell>
          <cell r="G30" t="str">
            <v>600V CV 100 1C-4</v>
          </cell>
          <cell r="H30">
            <v>80</v>
          </cell>
          <cell r="K30" t="str">
            <v>M-609A</v>
          </cell>
          <cell r="L30">
            <v>107.28</v>
          </cell>
          <cell r="O30" t="str">
            <v>R=0.234   X=0.124</v>
          </cell>
          <cell r="P30" t="str">
            <v>0.234x80x100/0.144/1000=</v>
          </cell>
          <cell r="Q30">
            <v>13</v>
          </cell>
          <cell r="R30" t="str">
            <v>1000/107.28x25+0.124x80x100/0.144/1000=</v>
          </cell>
          <cell r="S30">
            <v>239.92400000000001</v>
          </cell>
          <cell r="T30" t="str">
            <v>13+239.924i</v>
          </cell>
          <cell r="Y30">
            <v>13</v>
          </cell>
          <cell r="Z30">
            <v>239.92400000000001</v>
          </cell>
          <cell r="AA30" t="str">
            <v>13+239.924i</v>
          </cell>
          <cell r="AC30" t="str">
            <v/>
          </cell>
          <cell r="AE30">
            <v>2.3000000000000001E-4</v>
          </cell>
          <cell r="AF30">
            <v>4.1999999999999997E-3</v>
          </cell>
          <cell r="AG30" t="str">
            <v>2.3E-004+4.2E-003i</v>
          </cell>
          <cell r="AJ30">
            <v>2.3000000000000001E-4</v>
          </cell>
          <cell r="AK30">
            <v>4.1999999999999997E-3</v>
          </cell>
          <cell r="AL30" t="str">
            <v>2.3E-004+4.2E-003i</v>
          </cell>
          <cell r="AM30">
            <v>5.0999999999999997E-2</v>
          </cell>
          <cell r="AN30">
            <v>7.3999999999999996E-2</v>
          </cell>
          <cell r="AO30">
            <v>6.3140000000000001</v>
          </cell>
          <cell r="AP30">
            <v>9.1620000000000008</v>
          </cell>
          <cell r="AQ30">
            <v>11.127000000000001</v>
          </cell>
          <cell r="AR30">
            <v>13654.534016356609</v>
          </cell>
          <cell r="AS30">
            <v>1.3166725399827113E-2</v>
          </cell>
          <cell r="AT30">
            <v>1.0130811669356283</v>
          </cell>
          <cell r="AU30">
            <v>13833.151255252786</v>
          </cell>
          <cell r="AV30">
            <v>1.0065512433297561</v>
          </cell>
          <cell r="AW30">
            <v>13743.988191252192</v>
          </cell>
        </row>
        <row r="31">
          <cell r="E31">
            <v>19</v>
          </cell>
          <cell r="G31" t="str">
            <v>600V CV 100 1C-4</v>
          </cell>
          <cell r="H31">
            <v>80</v>
          </cell>
          <cell r="K31" t="str">
            <v>M-609B</v>
          </cell>
          <cell r="L31">
            <v>107.28</v>
          </cell>
          <cell r="O31" t="str">
            <v>R=0.234   X=0.124</v>
          </cell>
          <cell r="P31" t="str">
            <v>0.234x80x100/0.144/1000=</v>
          </cell>
          <cell r="Q31">
            <v>13</v>
          </cell>
          <cell r="R31" t="str">
            <v>1000/107.28x25+0.124x80x100/0.144/1000=</v>
          </cell>
          <cell r="S31">
            <v>239.92400000000001</v>
          </cell>
          <cell r="T31" t="str">
            <v>13+239.924i</v>
          </cell>
          <cell r="Y31">
            <v>0</v>
          </cell>
          <cell r="Z31">
            <v>0</v>
          </cell>
          <cell r="AA31" t="str">
            <v>0</v>
          </cell>
          <cell r="AC31">
            <v>19</v>
          </cell>
          <cell r="AE31">
            <v>0</v>
          </cell>
          <cell r="AF31">
            <v>0</v>
          </cell>
          <cell r="AG31" t="str">
            <v>0</v>
          </cell>
          <cell r="AJ31">
            <v>2.3000000000000001E-4</v>
          </cell>
          <cell r="AK31">
            <v>4.1999999999999997E-3</v>
          </cell>
          <cell r="AL31" t="str">
            <v>2.3E-004+4.2E-003i</v>
          </cell>
          <cell r="AM31">
            <v>5.0999999999999997E-2</v>
          </cell>
          <cell r="AN31">
            <v>7.3999999999999996E-2</v>
          </cell>
          <cell r="AO31">
            <v>6.3140000000000001</v>
          </cell>
          <cell r="AP31">
            <v>9.1620000000000008</v>
          </cell>
          <cell r="AQ31">
            <v>11.127000000000001</v>
          </cell>
          <cell r="AR31">
            <v>13654.534016356609</v>
          </cell>
          <cell r="AS31">
            <v>1.3166725399827113E-2</v>
          </cell>
          <cell r="AT31">
            <v>1.0130811669356283</v>
          </cell>
          <cell r="AU31">
            <v>13833.151255252786</v>
          </cell>
          <cell r="AV31">
            <v>1.0065512433297561</v>
          </cell>
          <cell r="AW31">
            <v>13743.988191252192</v>
          </cell>
        </row>
        <row r="48">
          <cell r="AD48" t="str">
            <v>계</v>
          </cell>
          <cell r="AE48">
            <v>5.0999999999999997E-2</v>
          </cell>
          <cell r="AF48">
            <v>7.3999999999999996E-2</v>
          </cell>
          <cell r="AG48" t="str">
            <v>5.1E-002+7.4E-002i</v>
          </cell>
        </row>
        <row r="51">
          <cell r="G51" t="str">
            <v>변압기 1차측 (고장점)에서의 고장전류</v>
          </cell>
        </row>
        <row r="52">
          <cell r="G52" t="str">
            <v>전원측 임피던스14.5% 환산치( 14.5x1000/40000 = 0.363=3.0146E-002+0.361746i )와 선로임피던스를 합성하면</v>
          </cell>
          <cell r="Y52" t="str">
            <v>F19 (고장점)에서의 고장전류</v>
          </cell>
        </row>
        <row r="53">
          <cell r="G53" t="str">
            <v>% RESISTANCE</v>
          </cell>
          <cell r="H53" t="str">
            <v>% REACTANCE</v>
          </cell>
          <cell r="L53" t="str">
            <v>% IMPEDANCE</v>
          </cell>
          <cell r="AD53" t="str">
            <v>% ADMITTANCE 합성값</v>
          </cell>
          <cell r="AE53">
            <v>5.0999999999999997E-2</v>
          </cell>
          <cell r="AF53">
            <v>7.3999999999999996E-2</v>
          </cell>
          <cell r="AG53" t="str">
            <v>5.1E-002+7.4E-002i</v>
          </cell>
        </row>
        <row r="54">
          <cell r="G54" t="str">
            <v>0.030146+0= 0</v>
          </cell>
          <cell r="H54" t="str">
            <v>0.361746+0= 0</v>
          </cell>
          <cell r="L54">
            <v>0</v>
          </cell>
          <cell r="O54" t="e">
            <v>#DIV/0!</v>
          </cell>
          <cell r="AD54" t="str">
            <v>% IMPEDANCE 병렬분 합</v>
          </cell>
          <cell r="AE54">
            <v>6.3140000000000001</v>
          </cell>
          <cell r="AF54">
            <v>9.1620000000000008</v>
          </cell>
          <cell r="AG54" t="str">
            <v>6.314+9.162i</v>
          </cell>
        </row>
        <row r="55">
          <cell r="R55" t="e">
            <v>#DIV/0!</v>
          </cell>
          <cell r="Y55" t="str">
            <v>% RESISTANCE</v>
          </cell>
          <cell r="Z55" t="str">
            <v>% REACTANCE</v>
          </cell>
          <cell r="AA55" t="str">
            <v>% IMPEDANCE</v>
          </cell>
        </row>
        <row r="56">
          <cell r="H56" t="e">
            <v>#DIV/0!</v>
          </cell>
          <cell r="Y56" t="str">
            <v>0.030146+6.314=  6.314</v>
          </cell>
          <cell r="Z56" t="str">
            <v>0.361746+9.162=  9.162</v>
          </cell>
          <cell r="AA56">
            <v>11.127000000000001</v>
          </cell>
          <cell r="AD56" t="str">
            <v>Is = 1519.34/11.127x100= 13654.53[A]</v>
          </cell>
          <cell r="AG56">
            <v>13654.53</v>
          </cell>
        </row>
        <row r="57">
          <cell r="G57" t="str">
            <v>K1 =</v>
          </cell>
          <cell r="L57" t="e">
            <v>#DIV/0!</v>
          </cell>
        </row>
        <row r="58">
          <cell r="G58" t="str">
            <v>최대치 =</v>
          </cell>
          <cell r="H58" t="e">
            <v>#DIV/0!</v>
          </cell>
          <cell r="P58" t="e">
            <v>#DIV/0!</v>
          </cell>
          <cell r="Q58" t="str">
            <v>[A]</v>
          </cell>
          <cell r="Z58">
            <v>1.3166725399827113E-2</v>
          </cell>
        </row>
        <row r="59">
          <cell r="Y59" t="str">
            <v>K1 =</v>
          </cell>
          <cell r="AD59">
            <v>1.0130811669356283</v>
          </cell>
        </row>
        <row r="60">
          <cell r="G60" t="str">
            <v>K3 =</v>
          </cell>
          <cell r="Q60" t="e">
            <v>#DIV/0!</v>
          </cell>
          <cell r="Y60" t="str">
            <v>최대치 =</v>
          </cell>
          <cell r="Z60" t="str">
            <v>1.01308116693563 x 13654.53 =</v>
          </cell>
          <cell r="AD60">
            <v>13833.151255252786</v>
          </cell>
          <cell r="AE60" t="str">
            <v>[A]</v>
          </cell>
        </row>
        <row r="61">
          <cell r="G61" t="str">
            <v>비대칭치 =</v>
          </cell>
          <cell r="H61" t="e">
            <v>#DIV/0!</v>
          </cell>
          <cell r="P61" t="e">
            <v>#DIV/0!</v>
          </cell>
          <cell r="Q61" t="str">
            <v>[A]</v>
          </cell>
        </row>
        <row r="62">
          <cell r="Y62" t="str">
            <v>K3 =</v>
          </cell>
          <cell r="AD62">
            <v>1.0065512433297561</v>
          </cell>
        </row>
        <row r="63">
          <cell r="Y63" t="str">
            <v>비대칭치 =</v>
          </cell>
          <cell r="Z63" t="str">
            <v>1.00655124332976 x 13654.53 =</v>
          </cell>
          <cell r="AD63">
            <v>13743.988191252192</v>
          </cell>
          <cell r="AE63" t="str">
            <v>[A]</v>
          </cell>
        </row>
        <row r="64">
          <cell r="G64" t="str">
            <v>FT (고장점)에서의 고장전류</v>
          </cell>
        </row>
        <row r="65">
          <cell r="G65" t="str">
            <v>% RESISTANCE</v>
          </cell>
          <cell r="H65" t="str">
            <v>% REACTANCE</v>
          </cell>
          <cell r="L65" t="str">
            <v>% IMPEDANCE</v>
          </cell>
        </row>
        <row r="66">
          <cell r="G66" t="e">
            <v>#REF!</v>
          </cell>
          <cell r="H66" t="e">
            <v>#REF!</v>
          </cell>
          <cell r="L66" t="e">
            <v>#REF!</v>
          </cell>
          <cell r="O66" t="e">
            <v>#REF!</v>
          </cell>
        </row>
        <row r="68">
          <cell r="H68" t="e">
            <v>#REF!</v>
          </cell>
        </row>
        <row r="69">
          <cell r="G69" t="str">
            <v>K1 =</v>
          </cell>
          <cell r="L69" t="e">
            <v>#REF!</v>
          </cell>
        </row>
        <row r="70">
          <cell r="G70" t="str">
            <v>최대치 =</v>
          </cell>
          <cell r="H70" t="e">
            <v>#REF!</v>
          </cell>
          <cell r="P70" t="e">
            <v>#REF!</v>
          </cell>
          <cell r="Q70" t="str">
            <v>[A]</v>
          </cell>
        </row>
        <row r="72">
          <cell r="G72" t="str">
            <v>K3 =</v>
          </cell>
          <cell r="Q72" t="e">
            <v>#REF!</v>
          </cell>
        </row>
        <row r="73">
          <cell r="G73" t="str">
            <v>비대칭치 =</v>
          </cell>
          <cell r="H73" t="e">
            <v>#REF!</v>
          </cell>
          <cell r="P73" t="e">
            <v>#REF!</v>
          </cell>
          <cell r="Q73" t="str">
            <v>[A]</v>
          </cell>
        </row>
      </sheetData>
      <sheetData sheetId="7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내역서"/>
      <sheetName val="노무비단가"/>
      <sheetName val="ilch"/>
      <sheetName val="단가"/>
      <sheetName val="시설물일위"/>
    </sheetNames>
    <sheetDataSet>
      <sheetData sheetId="0" refreshError="1">
        <row r="22">
          <cell r="A22">
            <v>1</v>
          </cell>
          <cell r="B22" t="str">
            <v>전선</v>
          </cell>
          <cell r="C22" t="str">
            <v>GV 2㎟</v>
          </cell>
          <cell r="D22">
            <v>1.05</v>
          </cell>
          <cell r="E22" t="str">
            <v>m</v>
          </cell>
          <cell r="F22">
            <v>50</v>
          </cell>
          <cell r="G22">
            <v>642</v>
          </cell>
          <cell r="I22">
            <v>480</v>
          </cell>
          <cell r="J22">
            <v>141</v>
          </cell>
          <cell r="K22">
            <v>148</v>
          </cell>
          <cell r="M22">
            <v>14</v>
          </cell>
          <cell r="AM22">
            <v>1</v>
          </cell>
          <cell r="AN22">
            <v>0.01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7-8</v>
          </cell>
        </row>
        <row r="23">
          <cell r="A23">
            <v>2</v>
          </cell>
          <cell r="B23" t="str">
            <v>전선</v>
          </cell>
          <cell r="C23" t="str">
            <v>GV 3.5㎟</v>
          </cell>
          <cell r="D23">
            <v>1.05</v>
          </cell>
          <cell r="E23" t="str">
            <v>m</v>
          </cell>
          <cell r="F23">
            <v>50</v>
          </cell>
          <cell r="G23">
            <v>694</v>
          </cell>
          <cell r="I23">
            <v>480</v>
          </cell>
          <cell r="J23">
            <v>191</v>
          </cell>
          <cell r="K23">
            <v>200</v>
          </cell>
          <cell r="M23">
            <v>14</v>
          </cell>
          <cell r="AM23">
            <v>1</v>
          </cell>
          <cell r="AN23">
            <v>0.01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7-8</v>
          </cell>
        </row>
        <row r="24">
          <cell r="A24">
            <v>3</v>
          </cell>
          <cell r="B24" t="str">
            <v>전선</v>
          </cell>
          <cell r="C24" t="str">
            <v>GV 5.5㎟</v>
          </cell>
          <cell r="D24">
            <v>1.05</v>
          </cell>
          <cell r="E24" t="str">
            <v>m</v>
          </cell>
          <cell r="F24">
            <v>50</v>
          </cell>
          <cell r="G24">
            <v>765</v>
          </cell>
          <cell r="I24">
            <v>480</v>
          </cell>
          <cell r="J24">
            <v>259</v>
          </cell>
          <cell r="K24">
            <v>271</v>
          </cell>
          <cell r="M24">
            <v>14</v>
          </cell>
          <cell r="AM24">
            <v>1</v>
          </cell>
          <cell r="AN24">
            <v>0.01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7-8</v>
          </cell>
        </row>
        <row r="25">
          <cell r="A25">
            <v>4</v>
          </cell>
          <cell r="B25" t="str">
            <v>전선</v>
          </cell>
          <cell r="C25" t="str">
            <v>GV 8㎟</v>
          </cell>
          <cell r="D25">
            <v>1.05</v>
          </cell>
          <cell r="E25" t="str">
            <v>m</v>
          </cell>
          <cell r="F25">
            <v>50</v>
          </cell>
          <cell r="G25">
            <v>1403</v>
          </cell>
          <cell r="I25">
            <v>960</v>
          </cell>
          <cell r="J25">
            <v>396</v>
          </cell>
          <cell r="K25">
            <v>415</v>
          </cell>
          <cell r="M25">
            <v>28</v>
          </cell>
          <cell r="AM25">
            <v>1</v>
          </cell>
          <cell r="AN25">
            <v>0.02</v>
          </cell>
          <cell r="AO25">
            <v>1</v>
          </cell>
          <cell r="AP25" t="str">
            <v>내선전공</v>
          </cell>
          <cell r="AQ25">
            <v>0.02</v>
          </cell>
          <cell r="BB25" t="str">
            <v>전 7-8</v>
          </cell>
        </row>
        <row r="26">
          <cell r="A26">
            <v>5</v>
          </cell>
          <cell r="B26" t="str">
            <v>전선</v>
          </cell>
          <cell r="C26" t="str">
            <v>GV 14㎟</v>
          </cell>
          <cell r="D26">
            <v>1.05</v>
          </cell>
          <cell r="E26" t="str">
            <v>m</v>
          </cell>
          <cell r="F26">
            <v>50</v>
          </cell>
          <cell r="G26">
            <v>1689</v>
          </cell>
          <cell r="I26">
            <v>960</v>
          </cell>
          <cell r="J26">
            <v>668</v>
          </cell>
          <cell r="K26">
            <v>701</v>
          </cell>
          <cell r="M26">
            <v>28</v>
          </cell>
          <cell r="AM26">
            <v>1</v>
          </cell>
          <cell r="AN26">
            <v>0.02</v>
          </cell>
          <cell r="AO26">
            <v>1</v>
          </cell>
          <cell r="AP26" t="str">
            <v>내선전공</v>
          </cell>
          <cell r="AQ26">
            <v>0.02</v>
          </cell>
          <cell r="BB26" t="str">
            <v>전 7-8</v>
          </cell>
        </row>
        <row r="27">
          <cell r="A27">
            <v>6</v>
          </cell>
          <cell r="B27" t="str">
            <v>전선</v>
          </cell>
          <cell r="C27" t="str">
            <v>GV 22㎟</v>
          </cell>
          <cell r="D27">
            <v>1.05</v>
          </cell>
          <cell r="E27" t="str">
            <v>m</v>
          </cell>
          <cell r="F27">
            <v>50</v>
          </cell>
          <cell r="G27">
            <v>2505</v>
          </cell>
          <cell r="I27">
            <v>1488</v>
          </cell>
          <cell r="J27">
            <v>927</v>
          </cell>
          <cell r="K27">
            <v>973</v>
          </cell>
          <cell r="M27">
            <v>44</v>
          </cell>
          <cell r="AM27">
            <v>1</v>
          </cell>
          <cell r="AN27">
            <v>3.1E-2</v>
          </cell>
          <cell r="AO27">
            <v>1</v>
          </cell>
          <cell r="AP27" t="str">
            <v>내선전공</v>
          </cell>
          <cell r="AQ27">
            <v>3.1E-2</v>
          </cell>
          <cell r="BB27" t="str">
            <v>전 7-8</v>
          </cell>
        </row>
        <row r="28">
          <cell r="A28">
            <v>7</v>
          </cell>
          <cell r="B28" t="str">
            <v>전선</v>
          </cell>
          <cell r="C28" t="str">
            <v>GV 38㎟</v>
          </cell>
          <cell r="D28">
            <v>1.05</v>
          </cell>
          <cell r="E28" t="str">
            <v>m</v>
          </cell>
          <cell r="F28">
            <v>50</v>
          </cell>
          <cell r="G28">
            <v>2997</v>
          </cell>
          <cell r="I28">
            <v>1488</v>
          </cell>
          <cell r="J28">
            <v>1396</v>
          </cell>
          <cell r="K28">
            <v>1465</v>
          </cell>
          <cell r="M28">
            <v>44</v>
          </cell>
          <cell r="AM28">
            <v>1</v>
          </cell>
          <cell r="AN28">
            <v>3.1E-2</v>
          </cell>
          <cell r="AO28">
            <v>1</v>
          </cell>
          <cell r="AP28" t="str">
            <v>내선전공</v>
          </cell>
          <cell r="AQ28">
            <v>3.1E-2</v>
          </cell>
          <cell r="BB28" t="str">
            <v>전 7-8</v>
          </cell>
        </row>
        <row r="29">
          <cell r="A29">
            <v>8</v>
          </cell>
          <cell r="B29" t="str">
            <v>전선</v>
          </cell>
          <cell r="C29" t="str">
            <v>GV 50㎟</v>
          </cell>
          <cell r="D29">
            <v>1.05</v>
          </cell>
          <cell r="E29" t="str">
            <v>m</v>
          </cell>
          <cell r="F29">
            <v>50</v>
          </cell>
          <cell r="G29">
            <v>4540</v>
          </cell>
          <cell r="I29">
            <v>2497</v>
          </cell>
          <cell r="J29">
            <v>1876</v>
          </cell>
          <cell r="K29">
            <v>1969</v>
          </cell>
          <cell r="M29">
            <v>74</v>
          </cell>
          <cell r="AM29">
            <v>1</v>
          </cell>
          <cell r="AN29">
            <v>5.1999999999999998E-2</v>
          </cell>
          <cell r="AO29">
            <v>1</v>
          </cell>
          <cell r="AP29" t="str">
            <v>내선전공</v>
          </cell>
          <cell r="AQ29">
            <v>5.1999999999999998E-2</v>
          </cell>
          <cell r="BB29" t="str">
            <v>전 7-8</v>
          </cell>
        </row>
        <row r="30">
          <cell r="A30">
            <v>9</v>
          </cell>
          <cell r="B30" t="str">
            <v>전선</v>
          </cell>
          <cell r="C30" t="str">
            <v>GV 60㎟</v>
          </cell>
          <cell r="D30">
            <v>1.05</v>
          </cell>
          <cell r="E30" t="str">
            <v>m</v>
          </cell>
          <cell r="F30">
            <v>50</v>
          </cell>
          <cell r="G30">
            <v>4889</v>
          </cell>
          <cell r="I30">
            <v>2497</v>
          </cell>
          <cell r="J30">
            <v>2208</v>
          </cell>
          <cell r="K30">
            <v>2318</v>
          </cell>
          <cell r="M30">
            <v>74</v>
          </cell>
          <cell r="AM30">
            <v>1</v>
          </cell>
          <cell r="AN30">
            <v>5.1999999999999998E-2</v>
          </cell>
          <cell r="AO30">
            <v>1</v>
          </cell>
          <cell r="AP30" t="str">
            <v>내선전공</v>
          </cell>
          <cell r="AQ30">
            <v>5.1999999999999998E-2</v>
          </cell>
          <cell r="BB30" t="str">
            <v>전 7-8</v>
          </cell>
        </row>
        <row r="31">
          <cell r="A31">
            <v>10</v>
          </cell>
          <cell r="B31" t="str">
            <v>전선</v>
          </cell>
          <cell r="C31" t="str">
            <v>GV 80㎟</v>
          </cell>
          <cell r="D31">
            <v>1.05</v>
          </cell>
          <cell r="E31" t="str">
            <v>m</v>
          </cell>
          <cell r="F31">
            <v>50</v>
          </cell>
          <cell r="G31">
            <v>6122</v>
          </cell>
          <cell r="I31">
            <v>3073</v>
          </cell>
          <cell r="J31">
            <v>2817</v>
          </cell>
          <cell r="K31">
            <v>2957</v>
          </cell>
          <cell r="M31">
            <v>92</v>
          </cell>
          <cell r="AM31">
            <v>1</v>
          </cell>
          <cell r="AN31">
            <v>6.4000000000000001E-2</v>
          </cell>
          <cell r="AO31">
            <v>1</v>
          </cell>
          <cell r="AP31" t="str">
            <v>내선전공</v>
          </cell>
          <cell r="AQ31">
            <v>6.4000000000000001E-2</v>
          </cell>
          <cell r="BB31" t="str">
            <v>전 7-8</v>
          </cell>
        </row>
        <row r="32">
          <cell r="A32">
            <v>11</v>
          </cell>
          <cell r="B32" t="str">
            <v>전선</v>
          </cell>
          <cell r="C32" t="str">
            <v>GV 100㎟</v>
          </cell>
          <cell r="D32">
            <v>1.05</v>
          </cell>
          <cell r="E32" t="str">
            <v>m</v>
          </cell>
          <cell r="F32">
            <v>50</v>
          </cell>
          <cell r="G32">
            <v>6618</v>
          </cell>
          <cell r="I32">
            <v>3073</v>
          </cell>
          <cell r="J32">
            <v>3289</v>
          </cell>
          <cell r="K32">
            <v>3453</v>
          </cell>
          <cell r="M32">
            <v>92</v>
          </cell>
          <cell r="AM32">
            <v>1</v>
          </cell>
          <cell r="AN32">
            <v>6.4000000000000001E-2</v>
          </cell>
          <cell r="AO32">
            <v>1</v>
          </cell>
          <cell r="AP32" t="str">
            <v>내선전공</v>
          </cell>
          <cell r="AQ32">
            <v>6.4000000000000001E-2</v>
          </cell>
          <cell r="BB32" t="str">
            <v>전 7-8</v>
          </cell>
        </row>
        <row r="33">
          <cell r="A33">
            <v>12</v>
          </cell>
          <cell r="B33" t="str">
            <v>전선</v>
          </cell>
          <cell r="C33" t="str">
            <v>GV 150㎟</v>
          </cell>
          <cell r="D33">
            <v>1.05</v>
          </cell>
          <cell r="E33" t="str">
            <v>m</v>
          </cell>
          <cell r="F33">
            <v>50</v>
          </cell>
          <cell r="G33">
            <v>9880</v>
          </cell>
          <cell r="I33">
            <v>4226</v>
          </cell>
          <cell r="J33">
            <v>5265</v>
          </cell>
          <cell r="K33">
            <v>5528</v>
          </cell>
          <cell r="M33">
            <v>126</v>
          </cell>
          <cell r="AM33">
            <v>1</v>
          </cell>
          <cell r="AN33">
            <v>8.7999999999999995E-2</v>
          </cell>
          <cell r="AO33">
            <v>1</v>
          </cell>
          <cell r="AP33" t="str">
            <v>내선전공</v>
          </cell>
          <cell r="AQ33">
            <v>8.7999999999999995E-2</v>
          </cell>
          <cell r="BB33" t="str">
            <v>전 7-8</v>
          </cell>
        </row>
        <row r="34">
          <cell r="A34">
            <v>13</v>
          </cell>
          <cell r="B34" t="str">
            <v>전선</v>
          </cell>
          <cell r="C34" t="str">
            <v>GV 200㎟</v>
          </cell>
          <cell r="D34">
            <v>1.05</v>
          </cell>
          <cell r="E34" t="str">
            <v>m</v>
          </cell>
          <cell r="F34">
            <v>50</v>
          </cell>
          <cell r="G34">
            <v>12155</v>
          </cell>
          <cell r="I34">
            <v>5138</v>
          </cell>
          <cell r="J34">
            <v>6537</v>
          </cell>
          <cell r="K34">
            <v>6863</v>
          </cell>
          <cell r="M34">
            <v>154</v>
          </cell>
          <cell r="AM34">
            <v>1</v>
          </cell>
          <cell r="AN34">
            <v>0.107</v>
          </cell>
          <cell r="AO34">
            <v>1</v>
          </cell>
          <cell r="AP34" t="str">
            <v>내선전공</v>
          </cell>
          <cell r="AQ34">
            <v>0.107</v>
          </cell>
          <cell r="BB34" t="str">
            <v>전 7-8</v>
          </cell>
        </row>
        <row r="35">
          <cell r="A35">
            <v>14</v>
          </cell>
          <cell r="B35" t="str">
            <v>전선</v>
          </cell>
          <cell r="C35" t="str">
            <v>GV 325㎟</v>
          </cell>
          <cell r="D35">
            <v>1.05</v>
          </cell>
          <cell r="E35" t="str">
            <v>m</v>
          </cell>
          <cell r="F35">
            <v>50</v>
          </cell>
          <cell r="G35">
            <v>19004</v>
          </cell>
          <cell r="I35">
            <v>7684</v>
          </cell>
          <cell r="J35">
            <v>10562</v>
          </cell>
          <cell r="K35">
            <v>11090</v>
          </cell>
          <cell r="M35">
            <v>230</v>
          </cell>
          <cell r="AM35">
            <v>1</v>
          </cell>
          <cell r="AN35">
            <v>0.16</v>
          </cell>
          <cell r="AO35">
            <v>1</v>
          </cell>
          <cell r="AP35" t="str">
            <v>내선전공</v>
          </cell>
          <cell r="AQ35">
            <v>0.16</v>
          </cell>
          <cell r="BB35" t="str">
            <v>전 7-8</v>
          </cell>
        </row>
        <row r="36">
          <cell r="A36">
            <v>15</v>
          </cell>
          <cell r="B36" t="str">
            <v>전선</v>
          </cell>
          <cell r="C36" t="str">
            <v>BC 22㎟</v>
          </cell>
          <cell r="D36">
            <v>1.05</v>
          </cell>
          <cell r="E36" t="str">
            <v>m</v>
          </cell>
          <cell r="F36">
            <v>50</v>
          </cell>
          <cell r="G36">
            <v>2160</v>
          </cell>
          <cell r="I36">
            <v>1488</v>
          </cell>
          <cell r="J36">
            <v>599</v>
          </cell>
          <cell r="K36">
            <v>628</v>
          </cell>
          <cell r="M36">
            <v>44</v>
          </cell>
          <cell r="AM36">
            <v>1</v>
          </cell>
          <cell r="AN36">
            <v>3.1E-2</v>
          </cell>
          <cell r="AO36">
            <v>1</v>
          </cell>
          <cell r="AP36" t="str">
            <v>내선전공</v>
          </cell>
          <cell r="AQ36">
            <v>3.1E-2</v>
          </cell>
          <cell r="BB36" t="str">
            <v>전 7-8</v>
          </cell>
        </row>
        <row r="37">
          <cell r="A37">
            <v>16</v>
          </cell>
          <cell r="B37" t="str">
            <v>전선</v>
          </cell>
          <cell r="C37" t="str">
            <v>BC 38㎟</v>
          </cell>
          <cell r="D37">
            <v>1.05</v>
          </cell>
          <cell r="E37" t="str">
            <v>m</v>
          </cell>
          <cell r="F37">
            <v>50</v>
          </cell>
          <cell r="G37">
            <v>2511</v>
          </cell>
          <cell r="I37">
            <v>1488</v>
          </cell>
          <cell r="J37">
            <v>933</v>
          </cell>
          <cell r="K37">
            <v>979</v>
          </cell>
          <cell r="M37">
            <v>44</v>
          </cell>
          <cell r="AM37">
            <v>1</v>
          </cell>
          <cell r="AN37">
            <v>3.1E-2</v>
          </cell>
          <cell r="AO37">
            <v>1</v>
          </cell>
          <cell r="AP37" t="str">
            <v>내선전공</v>
          </cell>
          <cell r="AQ37">
            <v>3.1E-2</v>
          </cell>
          <cell r="BB37" t="str">
            <v>전 7-8</v>
          </cell>
        </row>
        <row r="38">
          <cell r="A38">
            <v>17</v>
          </cell>
          <cell r="B38" t="str">
            <v>전선</v>
          </cell>
          <cell r="C38" t="str">
            <v>BC 60㎟</v>
          </cell>
          <cell r="D38">
            <v>1.05</v>
          </cell>
          <cell r="E38" t="str">
            <v>m</v>
          </cell>
          <cell r="F38">
            <v>50</v>
          </cell>
          <cell r="G38">
            <v>4203</v>
          </cell>
          <cell r="I38">
            <v>2497</v>
          </cell>
          <cell r="J38">
            <v>1555</v>
          </cell>
          <cell r="K38">
            <v>1632</v>
          </cell>
          <cell r="M38">
            <v>74</v>
          </cell>
          <cell r="AM38">
            <v>1</v>
          </cell>
          <cell r="AN38">
            <v>5.1999999999999998E-2</v>
          </cell>
          <cell r="AO38">
            <v>1</v>
          </cell>
          <cell r="AP38" t="str">
            <v>내선전공</v>
          </cell>
          <cell r="AQ38">
            <v>5.1999999999999998E-2</v>
          </cell>
          <cell r="BB38" t="str">
            <v>전 7-8</v>
          </cell>
        </row>
        <row r="39">
          <cell r="A39">
            <v>18</v>
          </cell>
          <cell r="B39" t="str">
            <v>전선</v>
          </cell>
          <cell r="C39" t="str">
            <v>BC 100㎟</v>
          </cell>
          <cell r="D39">
            <v>1.05</v>
          </cell>
          <cell r="E39" t="str">
            <v>m</v>
          </cell>
          <cell r="F39">
            <v>50</v>
          </cell>
          <cell r="G39">
            <v>5785</v>
          </cell>
          <cell r="I39">
            <v>3073</v>
          </cell>
          <cell r="J39">
            <v>2496</v>
          </cell>
          <cell r="K39">
            <v>2620</v>
          </cell>
          <cell r="M39">
            <v>92</v>
          </cell>
          <cell r="AM39">
            <v>1</v>
          </cell>
          <cell r="AN39">
            <v>6.4000000000000001E-2</v>
          </cell>
          <cell r="AO39">
            <v>1</v>
          </cell>
          <cell r="AP39" t="str">
            <v>내선전공</v>
          </cell>
          <cell r="AQ39">
            <v>6.4000000000000001E-2</v>
          </cell>
          <cell r="BB39" t="str">
            <v>전 7-8</v>
          </cell>
        </row>
        <row r="40">
          <cell r="A40">
            <v>19</v>
          </cell>
          <cell r="B40" t="str">
            <v>전선</v>
          </cell>
          <cell r="C40" t="str">
            <v>IV 1.2㎜</v>
          </cell>
          <cell r="D40">
            <v>1.05</v>
          </cell>
          <cell r="E40" t="str">
            <v>m</v>
          </cell>
          <cell r="F40">
            <v>50</v>
          </cell>
          <cell r="G40">
            <v>529</v>
          </cell>
          <cell r="I40">
            <v>480</v>
          </cell>
          <cell r="J40">
            <v>34</v>
          </cell>
          <cell r="K40">
            <v>35</v>
          </cell>
          <cell r="M40">
            <v>14</v>
          </cell>
          <cell r="AM40">
            <v>1</v>
          </cell>
          <cell r="AN40">
            <v>0.01</v>
          </cell>
          <cell r="AO40">
            <v>1</v>
          </cell>
          <cell r="AP40" t="str">
            <v>내선전공</v>
          </cell>
          <cell r="AQ40">
            <v>0.01</v>
          </cell>
          <cell r="BB40" t="str">
            <v>전 7-8</v>
          </cell>
        </row>
        <row r="41">
          <cell r="A41">
            <v>20</v>
          </cell>
          <cell r="B41" t="str">
            <v>전선</v>
          </cell>
          <cell r="C41" t="str">
            <v>IV 1.6㎜</v>
          </cell>
          <cell r="D41">
            <v>1.05</v>
          </cell>
          <cell r="E41" t="str">
            <v>m</v>
          </cell>
          <cell r="F41">
            <v>50</v>
          </cell>
          <cell r="G41">
            <v>551</v>
          </cell>
          <cell r="I41">
            <v>480</v>
          </cell>
          <cell r="J41">
            <v>55</v>
          </cell>
          <cell r="K41">
            <v>57</v>
          </cell>
          <cell r="M41">
            <v>14</v>
          </cell>
          <cell r="AM41">
            <v>1</v>
          </cell>
          <cell r="AN41">
            <v>0.01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</row>
        <row r="42">
          <cell r="A42">
            <v>21</v>
          </cell>
          <cell r="B42" t="str">
            <v>전선</v>
          </cell>
          <cell r="C42" t="str">
            <v>IV 2㎜</v>
          </cell>
          <cell r="D42">
            <v>1.05</v>
          </cell>
          <cell r="E42" t="str">
            <v>m</v>
          </cell>
          <cell r="F42">
            <v>50</v>
          </cell>
          <cell r="G42">
            <v>582</v>
          </cell>
          <cell r="I42">
            <v>480</v>
          </cell>
          <cell r="J42">
            <v>84</v>
          </cell>
          <cell r="K42">
            <v>88</v>
          </cell>
          <cell r="M42">
            <v>14</v>
          </cell>
          <cell r="AM42">
            <v>1</v>
          </cell>
          <cell r="AN42">
            <v>0.01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</row>
        <row r="43">
          <cell r="A43">
            <v>22</v>
          </cell>
          <cell r="B43" t="str">
            <v>전선</v>
          </cell>
          <cell r="C43" t="str">
            <v>IV 3.5㎟</v>
          </cell>
          <cell r="D43">
            <v>1.05</v>
          </cell>
          <cell r="E43" t="str">
            <v>m</v>
          </cell>
          <cell r="F43">
            <v>50</v>
          </cell>
          <cell r="G43">
            <v>602</v>
          </cell>
          <cell r="I43">
            <v>480</v>
          </cell>
          <cell r="J43">
            <v>103</v>
          </cell>
          <cell r="K43">
            <v>108</v>
          </cell>
          <cell r="M43">
            <v>14</v>
          </cell>
          <cell r="AM43">
            <v>1</v>
          </cell>
          <cell r="AN43">
            <v>0.01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</row>
        <row r="44">
          <cell r="A44">
            <v>23</v>
          </cell>
          <cell r="B44" t="str">
            <v>전선</v>
          </cell>
          <cell r="C44" t="str">
            <v>IV 5.5㎟</v>
          </cell>
          <cell r="D44">
            <v>1.05</v>
          </cell>
          <cell r="E44" t="str">
            <v>m</v>
          </cell>
          <cell r="F44">
            <v>50</v>
          </cell>
          <cell r="G44">
            <v>666</v>
          </cell>
          <cell r="I44">
            <v>480</v>
          </cell>
          <cell r="J44">
            <v>164</v>
          </cell>
          <cell r="K44">
            <v>172</v>
          </cell>
          <cell r="M44">
            <v>14</v>
          </cell>
          <cell r="AM44">
            <v>1</v>
          </cell>
          <cell r="AN44">
            <v>0.01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</row>
        <row r="45">
          <cell r="A45">
            <v>24</v>
          </cell>
          <cell r="B45" t="str">
            <v>전선</v>
          </cell>
          <cell r="C45" t="str">
            <v>IV 8㎟</v>
          </cell>
          <cell r="D45">
            <v>1.05</v>
          </cell>
          <cell r="E45" t="str">
            <v>m</v>
          </cell>
          <cell r="F45">
            <v>50</v>
          </cell>
          <cell r="G45">
            <v>1220</v>
          </cell>
          <cell r="I45">
            <v>960</v>
          </cell>
          <cell r="J45">
            <v>221</v>
          </cell>
          <cell r="K45">
            <v>232</v>
          </cell>
          <cell r="M45">
            <v>28</v>
          </cell>
          <cell r="AM45">
            <v>1</v>
          </cell>
          <cell r="AN45">
            <v>0.02</v>
          </cell>
          <cell r="AO45">
            <v>1</v>
          </cell>
          <cell r="AP45" t="str">
            <v>내선전공</v>
          </cell>
          <cell r="AQ45">
            <v>0.02</v>
          </cell>
          <cell r="BB45" t="str">
            <v>전 7-8</v>
          </cell>
        </row>
        <row r="46">
          <cell r="A46">
            <v>25</v>
          </cell>
          <cell r="B46" t="str">
            <v>전선</v>
          </cell>
          <cell r="C46" t="str">
            <v>IV 14㎟</v>
          </cell>
          <cell r="D46">
            <v>1.05</v>
          </cell>
          <cell r="E46" t="str">
            <v>m</v>
          </cell>
          <cell r="F46">
            <v>50</v>
          </cell>
          <cell r="G46">
            <v>1467</v>
          </cell>
          <cell r="I46">
            <v>960</v>
          </cell>
          <cell r="J46">
            <v>457</v>
          </cell>
          <cell r="K46">
            <v>479</v>
          </cell>
          <cell r="M46">
            <v>28</v>
          </cell>
          <cell r="AM46">
            <v>1</v>
          </cell>
          <cell r="AN46">
            <v>0.02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</row>
        <row r="47">
          <cell r="A47">
            <v>26</v>
          </cell>
          <cell r="B47" t="str">
            <v>전선</v>
          </cell>
          <cell r="C47" t="str">
            <v>IV 22㎟</v>
          </cell>
          <cell r="D47">
            <v>1.05</v>
          </cell>
          <cell r="E47" t="str">
            <v>m</v>
          </cell>
          <cell r="F47">
            <v>50</v>
          </cell>
          <cell r="G47">
            <v>2229</v>
          </cell>
          <cell r="I47">
            <v>1488</v>
          </cell>
          <cell r="J47">
            <v>664</v>
          </cell>
          <cell r="K47">
            <v>697</v>
          </cell>
          <cell r="M47">
            <v>44</v>
          </cell>
          <cell r="AM47">
            <v>1</v>
          </cell>
          <cell r="AN47">
            <v>3.1E-2</v>
          </cell>
          <cell r="AO47">
            <v>1</v>
          </cell>
          <cell r="AP47" t="str">
            <v>내선전공</v>
          </cell>
          <cell r="AQ47">
            <v>3.1E-2</v>
          </cell>
          <cell r="BB47" t="str">
            <v>전 7-8</v>
          </cell>
        </row>
        <row r="48">
          <cell r="A48">
            <v>27</v>
          </cell>
          <cell r="B48" t="str">
            <v>전선</v>
          </cell>
          <cell r="C48" t="str">
            <v>IV 38㎟</v>
          </cell>
          <cell r="D48">
            <v>1.05</v>
          </cell>
          <cell r="E48" t="str">
            <v>m</v>
          </cell>
          <cell r="F48">
            <v>50</v>
          </cell>
          <cell r="G48">
            <v>2640</v>
          </cell>
          <cell r="I48">
            <v>1488</v>
          </cell>
          <cell r="J48">
            <v>1056</v>
          </cell>
          <cell r="K48">
            <v>1108</v>
          </cell>
          <cell r="M48">
            <v>44</v>
          </cell>
          <cell r="AM48">
            <v>1</v>
          </cell>
          <cell r="AN48">
            <v>3.1E-2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</row>
        <row r="49">
          <cell r="A49">
            <v>28</v>
          </cell>
          <cell r="B49" t="str">
            <v>전선</v>
          </cell>
          <cell r="C49" t="str">
            <v>HIV 1.2㎜</v>
          </cell>
          <cell r="D49">
            <v>1.05</v>
          </cell>
          <cell r="E49" t="str">
            <v>m</v>
          </cell>
          <cell r="F49">
            <v>50</v>
          </cell>
          <cell r="G49">
            <v>531</v>
          </cell>
          <cell r="I49">
            <v>480</v>
          </cell>
          <cell r="J49">
            <v>36</v>
          </cell>
          <cell r="K49">
            <v>37</v>
          </cell>
          <cell r="M49">
            <v>14</v>
          </cell>
          <cell r="AM49">
            <v>1</v>
          </cell>
          <cell r="AN49">
            <v>0.01</v>
          </cell>
          <cell r="AO49">
            <v>1</v>
          </cell>
          <cell r="AP49" t="str">
            <v>내선전공</v>
          </cell>
          <cell r="AQ49">
            <v>0.01</v>
          </cell>
          <cell r="BB49" t="str">
            <v>전 7-8</v>
          </cell>
        </row>
        <row r="50">
          <cell r="A50">
            <v>29</v>
          </cell>
          <cell r="B50" t="str">
            <v>전선</v>
          </cell>
          <cell r="C50" t="str">
            <v>HIV 1.6㎜</v>
          </cell>
          <cell r="D50">
            <v>1.05</v>
          </cell>
          <cell r="E50" t="str">
            <v>m</v>
          </cell>
          <cell r="F50">
            <v>50</v>
          </cell>
          <cell r="G50">
            <v>554</v>
          </cell>
          <cell r="I50">
            <v>480</v>
          </cell>
          <cell r="J50">
            <v>58</v>
          </cell>
          <cell r="K50">
            <v>60</v>
          </cell>
          <cell r="M50">
            <v>14</v>
          </cell>
          <cell r="AM50">
            <v>1</v>
          </cell>
          <cell r="AN50">
            <v>0.01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</row>
        <row r="51">
          <cell r="A51">
            <v>30</v>
          </cell>
          <cell r="B51" t="str">
            <v>전선</v>
          </cell>
          <cell r="C51" t="str">
            <v>HIV 2㎜</v>
          </cell>
          <cell r="D51">
            <v>1.05</v>
          </cell>
          <cell r="E51" t="str">
            <v>m</v>
          </cell>
          <cell r="F51">
            <v>50</v>
          </cell>
          <cell r="G51">
            <v>583</v>
          </cell>
          <cell r="I51">
            <v>480</v>
          </cell>
          <cell r="J51">
            <v>85</v>
          </cell>
          <cell r="K51">
            <v>89</v>
          </cell>
          <cell r="M51">
            <v>14</v>
          </cell>
          <cell r="AM51">
            <v>1</v>
          </cell>
          <cell r="AN51">
            <v>0.01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</row>
        <row r="52">
          <cell r="A52">
            <v>31</v>
          </cell>
          <cell r="B52" t="str">
            <v>케이블</v>
          </cell>
          <cell r="C52" t="str">
            <v>FR-3 10C/1.6㎟</v>
          </cell>
          <cell r="D52">
            <v>1.05</v>
          </cell>
          <cell r="E52" t="str">
            <v>m</v>
          </cell>
          <cell r="F52">
            <v>50</v>
          </cell>
          <cell r="G52">
            <v>4916</v>
          </cell>
          <cell r="I52">
            <v>2944</v>
          </cell>
          <cell r="J52">
            <v>1795</v>
          </cell>
          <cell r="K52">
            <v>1884</v>
          </cell>
          <cell r="M52">
            <v>88</v>
          </cell>
          <cell r="AM52">
            <v>1</v>
          </cell>
          <cell r="AN52">
            <v>4.8000000000000001E-2</v>
          </cell>
          <cell r="AO52">
            <v>1</v>
          </cell>
          <cell r="AP52" t="str">
            <v>저압케이블공</v>
          </cell>
          <cell r="AQ52">
            <v>4.8000000000000001E-2</v>
          </cell>
          <cell r="BB52" t="str">
            <v>전 7-10</v>
          </cell>
        </row>
        <row r="53">
          <cell r="A53">
            <v>32</v>
          </cell>
          <cell r="B53" t="str">
            <v>케이블</v>
          </cell>
          <cell r="C53" t="str">
            <v>FR-3 7C/2㎟</v>
          </cell>
          <cell r="D53">
            <v>1.05</v>
          </cell>
          <cell r="E53" t="str">
            <v>m</v>
          </cell>
          <cell r="F53">
            <v>50</v>
          </cell>
          <cell r="G53">
            <v>4535</v>
          </cell>
          <cell r="I53">
            <v>2944</v>
          </cell>
          <cell r="J53">
            <v>1432</v>
          </cell>
          <cell r="K53">
            <v>1503</v>
          </cell>
          <cell r="M53">
            <v>88</v>
          </cell>
          <cell r="AM53">
            <v>1</v>
          </cell>
          <cell r="AN53">
            <v>4.8000000000000001E-2</v>
          </cell>
          <cell r="AO53">
            <v>1</v>
          </cell>
          <cell r="AP53" t="str">
            <v>저압케이블공</v>
          </cell>
          <cell r="AQ53">
            <v>4.8000000000000001E-2</v>
          </cell>
          <cell r="BB53" t="str">
            <v>전 7-10</v>
          </cell>
        </row>
        <row r="54">
          <cell r="A54">
            <v>33</v>
          </cell>
          <cell r="B54" t="str">
            <v>케이블</v>
          </cell>
          <cell r="C54" t="str">
            <v>CV 600V 1C/3.5㎟</v>
          </cell>
          <cell r="D54">
            <v>1.03</v>
          </cell>
          <cell r="E54" t="str">
            <v>m</v>
          </cell>
          <cell r="F54">
            <v>50</v>
          </cell>
          <cell r="G54">
            <v>881</v>
          </cell>
          <cell r="I54">
            <v>674</v>
          </cell>
          <cell r="J54">
            <v>182</v>
          </cell>
          <cell r="K54">
            <v>187</v>
          </cell>
          <cell r="M54">
            <v>20</v>
          </cell>
          <cell r="AM54">
            <v>1</v>
          </cell>
          <cell r="AN54">
            <v>1.0999999999999999E-2</v>
          </cell>
          <cell r="AO54">
            <v>1</v>
          </cell>
          <cell r="AP54" t="str">
            <v>저압케이블공</v>
          </cell>
          <cell r="AQ54">
            <v>1.0999999999999999E-2</v>
          </cell>
          <cell r="BB54" t="str">
            <v>전 7-10</v>
          </cell>
        </row>
        <row r="55">
          <cell r="A55">
            <v>34</v>
          </cell>
          <cell r="B55" t="str">
            <v>케이블</v>
          </cell>
          <cell r="C55" t="str">
            <v>CV 600V 1C/5.5㎟</v>
          </cell>
          <cell r="D55">
            <v>1.03</v>
          </cell>
          <cell r="E55" t="str">
            <v>m</v>
          </cell>
          <cell r="F55">
            <v>50</v>
          </cell>
          <cell r="G55">
            <v>1095</v>
          </cell>
          <cell r="I55">
            <v>797</v>
          </cell>
          <cell r="J55">
            <v>267</v>
          </cell>
          <cell r="K55">
            <v>275</v>
          </cell>
          <cell r="M55">
            <v>23</v>
          </cell>
          <cell r="AM55">
            <v>1</v>
          </cell>
          <cell r="AN55">
            <v>1.2999999999999999E-2</v>
          </cell>
          <cell r="AO55">
            <v>1</v>
          </cell>
          <cell r="AP55" t="str">
            <v>저압케이블공</v>
          </cell>
          <cell r="AQ55">
            <v>1.2999999999999999E-2</v>
          </cell>
          <cell r="BB55" t="str">
            <v>전 7-10</v>
          </cell>
        </row>
        <row r="56">
          <cell r="A56">
            <v>35</v>
          </cell>
          <cell r="B56" t="str">
            <v>케이블</v>
          </cell>
          <cell r="C56" t="str">
            <v>CV 600V 1C/8㎟</v>
          </cell>
          <cell r="D56">
            <v>1.03</v>
          </cell>
          <cell r="E56" t="str">
            <v>m</v>
          </cell>
          <cell r="F56">
            <v>50</v>
          </cell>
          <cell r="G56">
            <v>1219</v>
          </cell>
          <cell r="I56">
            <v>858</v>
          </cell>
          <cell r="J56">
            <v>327</v>
          </cell>
          <cell r="K56">
            <v>336</v>
          </cell>
          <cell r="M56">
            <v>25</v>
          </cell>
          <cell r="AM56">
            <v>1</v>
          </cell>
          <cell r="AN56">
            <v>1.4E-2</v>
          </cell>
          <cell r="AO56">
            <v>1</v>
          </cell>
          <cell r="AP56" t="str">
            <v>저압케이블공</v>
          </cell>
          <cell r="AQ56">
            <v>1.4E-2</v>
          </cell>
          <cell r="BB56" t="str">
            <v>전 7-10</v>
          </cell>
        </row>
        <row r="57">
          <cell r="A57">
            <v>36</v>
          </cell>
          <cell r="B57" t="str">
            <v>케이블</v>
          </cell>
          <cell r="C57" t="str">
            <v>CV 600V 1C/14㎟</v>
          </cell>
          <cell r="D57">
            <v>1.03</v>
          </cell>
          <cell r="E57" t="str">
            <v>m</v>
          </cell>
          <cell r="F57">
            <v>50</v>
          </cell>
          <cell r="G57">
            <v>1854</v>
          </cell>
          <cell r="I57">
            <v>1226</v>
          </cell>
          <cell r="J57">
            <v>575</v>
          </cell>
          <cell r="K57">
            <v>592</v>
          </cell>
          <cell r="M57">
            <v>36</v>
          </cell>
          <cell r="AM57">
            <v>1</v>
          </cell>
          <cell r="AN57">
            <v>0.02</v>
          </cell>
          <cell r="AO57">
            <v>1</v>
          </cell>
          <cell r="AP57" t="str">
            <v>저압케이블공</v>
          </cell>
          <cell r="AQ57">
            <v>0.02</v>
          </cell>
          <cell r="BB57" t="str">
            <v>전 7-9</v>
          </cell>
        </row>
        <row r="58">
          <cell r="A58">
            <v>37</v>
          </cell>
          <cell r="B58" t="str">
            <v>케이블</v>
          </cell>
          <cell r="C58" t="str">
            <v>CV 600V 1C/22㎟</v>
          </cell>
          <cell r="D58">
            <v>1.03</v>
          </cell>
          <cell r="E58" t="str">
            <v>m</v>
          </cell>
          <cell r="F58">
            <v>50</v>
          </cell>
          <cell r="G58">
            <v>2460</v>
          </cell>
          <cell r="I58">
            <v>1594</v>
          </cell>
          <cell r="J58">
            <v>796</v>
          </cell>
          <cell r="K58">
            <v>819</v>
          </cell>
          <cell r="M58">
            <v>47</v>
          </cell>
          <cell r="AM58">
            <v>1</v>
          </cell>
          <cell r="AN58">
            <v>2.5999999999999999E-2</v>
          </cell>
          <cell r="AO58">
            <v>1</v>
          </cell>
          <cell r="AP58" t="str">
            <v>저압케이블공</v>
          </cell>
          <cell r="AQ58">
            <v>2.5999999999999999E-2</v>
          </cell>
          <cell r="BB58" t="str">
            <v>전 7-9</v>
          </cell>
        </row>
        <row r="59">
          <cell r="A59">
            <v>38</v>
          </cell>
          <cell r="B59" t="str">
            <v>케이블</v>
          </cell>
          <cell r="C59" t="str">
            <v>CV 600V 1C/38㎟</v>
          </cell>
          <cell r="D59">
            <v>1.03</v>
          </cell>
          <cell r="E59" t="str">
            <v>m</v>
          </cell>
          <cell r="F59">
            <v>50</v>
          </cell>
          <cell r="G59">
            <v>3537</v>
          </cell>
          <cell r="I59">
            <v>2208</v>
          </cell>
          <cell r="J59">
            <v>1227</v>
          </cell>
          <cell r="K59">
            <v>1263</v>
          </cell>
          <cell r="M59">
            <v>66</v>
          </cell>
          <cell r="AM59">
            <v>1</v>
          </cell>
          <cell r="AN59">
            <v>3.5999999999999997E-2</v>
          </cell>
          <cell r="AO59">
            <v>1</v>
          </cell>
          <cell r="AP59" t="str">
            <v>저압케이블공</v>
          </cell>
          <cell r="AQ59">
            <v>3.5999999999999997E-2</v>
          </cell>
          <cell r="BB59" t="str">
            <v>전 7-9</v>
          </cell>
        </row>
        <row r="60">
          <cell r="A60">
            <v>39</v>
          </cell>
          <cell r="B60" t="str">
            <v>케이블</v>
          </cell>
          <cell r="C60" t="str">
            <v>CV 600V 1C/60㎟</v>
          </cell>
          <cell r="D60">
            <v>1.03</v>
          </cell>
          <cell r="E60" t="str">
            <v>m</v>
          </cell>
          <cell r="F60">
            <v>50</v>
          </cell>
          <cell r="G60">
            <v>5073</v>
          </cell>
          <cell r="I60">
            <v>3005</v>
          </cell>
          <cell r="J60">
            <v>1921</v>
          </cell>
          <cell r="K60">
            <v>1978</v>
          </cell>
          <cell r="M60">
            <v>90</v>
          </cell>
          <cell r="AM60">
            <v>1</v>
          </cell>
          <cell r="AN60">
            <v>4.9000000000000002E-2</v>
          </cell>
          <cell r="AO60">
            <v>1</v>
          </cell>
          <cell r="AP60" t="str">
            <v>저압케이블공</v>
          </cell>
          <cell r="AQ60">
            <v>4.9000000000000002E-2</v>
          </cell>
          <cell r="BB60" t="str">
            <v>전 7-9</v>
          </cell>
        </row>
        <row r="61">
          <cell r="A61">
            <v>40</v>
          </cell>
          <cell r="B61" t="str">
            <v>케이블</v>
          </cell>
          <cell r="C61" t="str">
            <v>CV 600V 1C/80㎟</v>
          </cell>
          <cell r="D61">
            <v>1.03</v>
          </cell>
          <cell r="E61" t="str">
            <v>m</v>
          </cell>
          <cell r="F61">
            <v>50</v>
          </cell>
          <cell r="G61">
            <v>6463</v>
          </cell>
          <cell r="I61">
            <v>3680</v>
          </cell>
          <cell r="J61">
            <v>2596</v>
          </cell>
          <cell r="K61">
            <v>2673</v>
          </cell>
          <cell r="M61">
            <v>110</v>
          </cell>
          <cell r="AM61">
            <v>1</v>
          </cell>
          <cell r="AN61">
            <v>0.06</v>
          </cell>
          <cell r="AO61">
            <v>1</v>
          </cell>
          <cell r="AP61" t="str">
            <v>저압케이블공</v>
          </cell>
          <cell r="AQ61">
            <v>0.06</v>
          </cell>
          <cell r="BB61" t="str">
            <v>전 7-9</v>
          </cell>
        </row>
        <row r="62">
          <cell r="A62">
            <v>41</v>
          </cell>
          <cell r="B62" t="str">
            <v>케이블</v>
          </cell>
          <cell r="C62" t="str">
            <v>CV 600V 1C/100㎟</v>
          </cell>
          <cell r="D62">
            <v>1.03</v>
          </cell>
          <cell r="E62" t="str">
            <v>m</v>
          </cell>
          <cell r="F62">
            <v>50</v>
          </cell>
          <cell r="G62">
            <v>7562</v>
          </cell>
          <cell r="I62">
            <v>4355</v>
          </cell>
          <cell r="J62">
            <v>2988</v>
          </cell>
          <cell r="K62">
            <v>3077</v>
          </cell>
          <cell r="M62">
            <v>130</v>
          </cell>
          <cell r="AM62">
            <v>1</v>
          </cell>
          <cell r="AN62">
            <v>7.0999999999999994E-2</v>
          </cell>
          <cell r="AO62">
            <v>1</v>
          </cell>
          <cell r="AP62" t="str">
            <v>저압케이블공</v>
          </cell>
          <cell r="AQ62">
            <v>7.0999999999999994E-2</v>
          </cell>
          <cell r="BB62" t="str">
            <v>전 7-9</v>
          </cell>
        </row>
        <row r="63">
          <cell r="A63">
            <v>42</v>
          </cell>
          <cell r="B63" t="str">
            <v>케이블</v>
          </cell>
          <cell r="C63" t="str">
            <v>CV 600V 1C/125㎟</v>
          </cell>
          <cell r="D63">
            <v>1.03</v>
          </cell>
          <cell r="E63" t="str">
            <v>m</v>
          </cell>
          <cell r="F63">
            <v>50</v>
          </cell>
          <cell r="G63">
            <v>9221</v>
          </cell>
          <cell r="I63">
            <v>5152</v>
          </cell>
          <cell r="J63">
            <v>3801</v>
          </cell>
          <cell r="K63">
            <v>3915</v>
          </cell>
          <cell r="M63">
            <v>154</v>
          </cell>
          <cell r="AM63">
            <v>1</v>
          </cell>
          <cell r="AN63">
            <v>8.4000000000000005E-2</v>
          </cell>
          <cell r="AO63">
            <v>1</v>
          </cell>
          <cell r="AP63" t="str">
            <v>저압케이블공</v>
          </cell>
          <cell r="AQ63">
            <v>8.4000000000000005E-2</v>
          </cell>
          <cell r="BB63" t="str">
            <v>전 7-9</v>
          </cell>
        </row>
        <row r="64">
          <cell r="A64">
            <v>43</v>
          </cell>
          <cell r="B64" t="str">
            <v>케이블</v>
          </cell>
          <cell r="C64" t="str">
            <v>CV 600V 1C/150㎟</v>
          </cell>
          <cell r="D64">
            <v>1.03</v>
          </cell>
          <cell r="E64" t="str">
            <v>m</v>
          </cell>
          <cell r="F64">
            <v>50</v>
          </cell>
          <cell r="G64">
            <v>10614</v>
          </cell>
          <cell r="I64">
            <v>5950</v>
          </cell>
          <cell r="J64">
            <v>4356</v>
          </cell>
          <cell r="K64">
            <v>4486</v>
          </cell>
          <cell r="M64">
            <v>178</v>
          </cell>
          <cell r="AM64">
            <v>1</v>
          </cell>
          <cell r="AN64">
            <v>9.7000000000000003E-2</v>
          </cell>
          <cell r="AO64">
            <v>1</v>
          </cell>
          <cell r="AP64" t="str">
            <v>저압케이블공</v>
          </cell>
          <cell r="AQ64">
            <v>9.7000000000000003E-2</v>
          </cell>
          <cell r="BB64" t="str">
            <v>전 7-9</v>
          </cell>
        </row>
        <row r="65">
          <cell r="A65">
            <v>44</v>
          </cell>
          <cell r="B65" t="str">
            <v>케이블</v>
          </cell>
          <cell r="C65" t="str">
            <v>CV 600V 1C/200㎟</v>
          </cell>
          <cell r="D65">
            <v>1.03</v>
          </cell>
          <cell r="E65" t="str">
            <v>m</v>
          </cell>
          <cell r="F65">
            <v>50</v>
          </cell>
          <cell r="G65">
            <v>14445</v>
          </cell>
          <cell r="I65">
            <v>7177</v>
          </cell>
          <cell r="J65">
            <v>6848</v>
          </cell>
          <cell r="K65">
            <v>7053</v>
          </cell>
          <cell r="M65">
            <v>215</v>
          </cell>
          <cell r="AM65">
            <v>1</v>
          </cell>
          <cell r="AN65">
            <v>0.11700000000000001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</row>
        <row r="66">
          <cell r="A66">
            <v>45</v>
          </cell>
          <cell r="B66" t="str">
            <v>케이블</v>
          </cell>
          <cell r="C66" t="str">
            <v>CV 600V 1C/250㎟</v>
          </cell>
          <cell r="D66">
            <v>1.03</v>
          </cell>
          <cell r="E66" t="str">
            <v>m</v>
          </cell>
          <cell r="F66">
            <v>50</v>
          </cell>
          <cell r="G66">
            <v>17155</v>
          </cell>
          <cell r="I66">
            <v>8710</v>
          </cell>
          <cell r="J66">
            <v>7946</v>
          </cell>
          <cell r="K66">
            <v>8184</v>
          </cell>
          <cell r="M66">
            <v>261</v>
          </cell>
          <cell r="AM66">
            <v>1</v>
          </cell>
          <cell r="AN66">
            <v>0.14199999999999999</v>
          </cell>
          <cell r="AO66">
            <v>1</v>
          </cell>
          <cell r="AP66" t="str">
            <v>저압케이블공</v>
          </cell>
          <cell r="AQ66">
            <v>0.14199999999999999</v>
          </cell>
          <cell r="BB66" t="str">
            <v>전 7-9</v>
          </cell>
        </row>
        <row r="67">
          <cell r="A67">
            <v>46</v>
          </cell>
          <cell r="B67" t="str">
            <v>케이블</v>
          </cell>
          <cell r="C67" t="str">
            <v>CV 600V 1C/325㎟</v>
          </cell>
          <cell r="D67">
            <v>1.03</v>
          </cell>
          <cell r="E67" t="str">
            <v>m</v>
          </cell>
          <cell r="F67">
            <v>50</v>
          </cell>
          <cell r="G67">
            <v>20688</v>
          </cell>
          <cell r="I67">
            <v>10550</v>
          </cell>
          <cell r="J67">
            <v>9536</v>
          </cell>
          <cell r="K67">
            <v>9822</v>
          </cell>
          <cell r="M67">
            <v>316</v>
          </cell>
          <cell r="AM67">
            <v>1</v>
          </cell>
          <cell r="AN67">
            <v>0.17199999999999999</v>
          </cell>
          <cell r="AO67">
            <v>1</v>
          </cell>
          <cell r="AP67" t="str">
            <v>저압케이블공</v>
          </cell>
          <cell r="AQ67">
            <v>0.17199999999999999</v>
          </cell>
          <cell r="BB67" t="str">
            <v>전 7-9</v>
          </cell>
        </row>
        <row r="68">
          <cell r="A68">
            <v>47</v>
          </cell>
          <cell r="B68" t="str">
            <v>케이블</v>
          </cell>
          <cell r="C68" t="str">
            <v>CV 600V 1C/400㎟</v>
          </cell>
          <cell r="D68">
            <v>1.03</v>
          </cell>
          <cell r="E68" t="str">
            <v>m</v>
          </cell>
          <cell r="F68">
            <v>50</v>
          </cell>
          <cell r="G68">
            <v>24673</v>
          </cell>
          <cell r="I68">
            <v>12575</v>
          </cell>
          <cell r="J68">
            <v>11380</v>
          </cell>
          <cell r="K68">
            <v>11721</v>
          </cell>
          <cell r="M68">
            <v>377</v>
          </cell>
          <cell r="AM68">
            <v>1</v>
          </cell>
          <cell r="AN68">
            <v>0.20499999999999999</v>
          </cell>
          <cell r="AO68">
            <v>1</v>
          </cell>
          <cell r="AP68" t="str">
            <v>저압케이블공</v>
          </cell>
          <cell r="AQ68">
            <v>0.20499999999999999</v>
          </cell>
          <cell r="BB68" t="str">
            <v>전 7-9</v>
          </cell>
        </row>
        <row r="69">
          <cell r="A69">
            <v>48</v>
          </cell>
          <cell r="B69" t="str">
            <v>케이블</v>
          </cell>
          <cell r="C69" t="str">
            <v>CV 600V 1C/500㎟</v>
          </cell>
          <cell r="D69">
            <v>1.03</v>
          </cell>
          <cell r="E69" t="str">
            <v>m</v>
          </cell>
          <cell r="F69">
            <v>50</v>
          </cell>
          <cell r="G69">
            <v>29837</v>
          </cell>
          <cell r="I69">
            <v>14722</v>
          </cell>
          <cell r="J69">
            <v>14247</v>
          </cell>
          <cell r="K69">
            <v>14674</v>
          </cell>
          <cell r="M69">
            <v>441</v>
          </cell>
          <cell r="AM69">
            <v>1</v>
          </cell>
          <cell r="AN69">
            <v>0.24</v>
          </cell>
          <cell r="AO69">
            <v>1</v>
          </cell>
          <cell r="AP69" t="str">
            <v>저압케이블공</v>
          </cell>
          <cell r="AQ69">
            <v>0.24</v>
          </cell>
          <cell r="BB69" t="str">
            <v>전 7-9</v>
          </cell>
        </row>
        <row r="70">
          <cell r="A70">
            <v>49</v>
          </cell>
          <cell r="B70" t="str">
            <v>케이블</v>
          </cell>
          <cell r="C70" t="str">
            <v>CV 600V 2C/2㎟</v>
          </cell>
          <cell r="D70">
            <v>1.03</v>
          </cell>
          <cell r="E70" t="str">
            <v>m</v>
          </cell>
          <cell r="F70">
            <v>50</v>
          </cell>
          <cell r="G70">
            <v>1250</v>
          </cell>
          <cell r="I70">
            <v>858</v>
          </cell>
          <cell r="J70">
            <v>357</v>
          </cell>
          <cell r="K70">
            <v>367</v>
          </cell>
          <cell r="M70">
            <v>25</v>
          </cell>
          <cell r="AM70">
            <v>1</v>
          </cell>
          <cell r="AN70">
            <v>1.4E-2</v>
          </cell>
          <cell r="AO70">
            <v>1</v>
          </cell>
          <cell r="AP70" t="str">
            <v>저압케이블공</v>
          </cell>
          <cell r="AQ70">
            <v>1.4E-2</v>
          </cell>
          <cell r="BB70" t="str">
            <v>전 7-10</v>
          </cell>
        </row>
        <row r="71">
          <cell r="A71">
            <v>50</v>
          </cell>
          <cell r="B71" t="str">
            <v>케이블</v>
          </cell>
          <cell r="C71" t="str">
            <v>CV 600V 2C/3.5㎟</v>
          </cell>
          <cell r="D71">
            <v>1.03</v>
          </cell>
          <cell r="E71" t="str">
            <v>m</v>
          </cell>
          <cell r="F71">
            <v>50</v>
          </cell>
          <cell r="G71">
            <v>1479</v>
          </cell>
          <cell r="I71">
            <v>981</v>
          </cell>
          <cell r="J71">
            <v>456</v>
          </cell>
          <cell r="K71">
            <v>469</v>
          </cell>
          <cell r="M71">
            <v>29</v>
          </cell>
          <cell r="AM71">
            <v>1</v>
          </cell>
          <cell r="AN71">
            <v>1.6E-2</v>
          </cell>
          <cell r="AO71">
            <v>1</v>
          </cell>
          <cell r="AP71" t="str">
            <v>저압케이블공</v>
          </cell>
          <cell r="AQ71">
            <v>1.6E-2</v>
          </cell>
          <cell r="BB71" t="str">
            <v>전 7-10</v>
          </cell>
        </row>
        <row r="72">
          <cell r="A72">
            <v>51</v>
          </cell>
          <cell r="B72" t="str">
            <v>케이블</v>
          </cell>
          <cell r="C72" t="str">
            <v>CV 600V 2C/5.5㎟</v>
          </cell>
          <cell r="D72">
            <v>1.03</v>
          </cell>
          <cell r="E72" t="str">
            <v>m</v>
          </cell>
          <cell r="F72">
            <v>50</v>
          </cell>
          <cell r="G72">
            <v>1763</v>
          </cell>
          <cell r="I72">
            <v>1104</v>
          </cell>
          <cell r="J72">
            <v>608</v>
          </cell>
          <cell r="K72">
            <v>626</v>
          </cell>
          <cell r="M72">
            <v>33</v>
          </cell>
          <cell r="AM72">
            <v>1</v>
          </cell>
          <cell r="AN72">
            <v>1.7999999999999999E-2</v>
          </cell>
          <cell r="AO72">
            <v>1</v>
          </cell>
          <cell r="AP72" t="str">
            <v>저압케이블공</v>
          </cell>
          <cell r="AQ72">
            <v>1.7999999999999999E-2</v>
          </cell>
          <cell r="BB72" t="str">
            <v>전 7-10</v>
          </cell>
        </row>
        <row r="73">
          <cell r="A73">
            <v>52</v>
          </cell>
          <cell r="B73" t="str">
            <v>케이블</v>
          </cell>
          <cell r="C73" t="str">
            <v>CV 600V 2C/8㎟</v>
          </cell>
          <cell r="D73">
            <v>1.03</v>
          </cell>
          <cell r="E73" t="str">
            <v>m</v>
          </cell>
          <cell r="F73">
            <v>50</v>
          </cell>
          <cell r="G73">
            <v>2052</v>
          </cell>
          <cell r="I73">
            <v>1226</v>
          </cell>
          <cell r="J73">
            <v>767</v>
          </cell>
          <cell r="K73">
            <v>790</v>
          </cell>
          <cell r="M73">
            <v>36</v>
          </cell>
          <cell r="AM73">
            <v>1</v>
          </cell>
          <cell r="AN73">
            <v>0.02</v>
          </cell>
          <cell r="AO73">
            <v>1</v>
          </cell>
          <cell r="AP73" t="str">
            <v>저압케이블공</v>
          </cell>
          <cell r="AQ73">
            <v>0.02</v>
          </cell>
          <cell r="BB73" t="str">
            <v>전 7-10</v>
          </cell>
        </row>
        <row r="74">
          <cell r="A74">
            <v>53</v>
          </cell>
          <cell r="B74" t="str">
            <v>케이블</v>
          </cell>
          <cell r="C74" t="str">
            <v>CV 600V 2C/14㎟</v>
          </cell>
          <cell r="D74">
            <v>1.03</v>
          </cell>
          <cell r="E74" t="str">
            <v>m</v>
          </cell>
          <cell r="F74">
            <v>50</v>
          </cell>
          <cell r="G74">
            <v>3888</v>
          </cell>
          <cell r="I74">
            <v>2404</v>
          </cell>
          <cell r="J74">
            <v>1371</v>
          </cell>
          <cell r="K74">
            <v>1412</v>
          </cell>
          <cell r="M74">
            <v>72</v>
          </cell>
          <cell r="AM74">
            <v>1</v>
          </cell>
          <cell r="AN74">
            <v>2.7999999999999997E-2</v>
          </cell>
          <cell r="AO74">
            <v>1.4</v>
          </cell>
          <cell r="AP74" t="str">
            <v>저압케이블공</v>
          </cell>
          <cell r="AQ74">
            <v>2.7999999999999997E-2</v>
          </cell>
          <cell r="BB74" t="str">
            <v>전 7-9</v>
          </cell>
        </row>
        <row r="75">
          <cell r="A75">
            <v>54</v>
          </cell>
          <cell r="B75" t="str">
            <v>케이블</v>
          </cell>
          <cell r="C75" t="str">
            <v>CV 600V 2C/22㎟</v>
          </cell>
          <cell r="D75">
            <v>1.03</v>
          </cell>
          <cell r="E75" t="str">
            <v>m</v>
          </cell>
          <cell r="F75">
            <v>50</v>
          </cell>
          <cell r="G75">
            <v>5087</v>
          </cell>
          <cell r="I75">
            <v>3126</v>
          </cell>
          <cell r="J75">
            <v>1814</v>
          </cell>
          <cell r="K75">
            <v>1868</v>
          </cell>
          <cell r="M75">
            <v>93</v>
          </cell>
          <cell r="AM75">
            <v>1</v>
          </cell>
          <cell r="AN75">
            <v>3.6399999999999995E-2</v>
          </cell>
          <cell r="AO75">
            <v>1.4</v>
          </cell>
          <cell r="AP75" t="str">
            <v>저압케이블공</v>
          </cell>
          <cell r="AQ75">
            <v>3.6399999999999995E-2</v>
          </cell>
          <cell r="BB75" t="str">
            <v>전 7-9</v>
          </cell>
        </row>
        <row r="76">
          <cell r="A76">
            <v>55</v>
          </cell>
          <cell r="B76" t="str">
            <v>케이블</v>
          </cell>
          <cell r="C76" t="str">
            <v>CV 600V 2C/38㎟</v>
          </cell>
          <cell r="D76">
            <v>1.03</v>
          </cell>
          <cell r="E76" t="str">
            <v>m</v>
          </cell>
          <cell r="F76">
            <v>50</v>
          </cell>
          <cell r="G76">
            <v>7334</v>
          </cell>
          <cell r="I76">
            <v>4328</v>
          </cell>
          <cell r="J76">
            <v>2794</v>
          </cell>
          <cell r="K76">
            <v>2877</v>
          </cell>
          <cell r="M76">
            <v>129</v>
          </cell>
          <cell r="AM76">
            <v>1</v>
          </cell>
          <cell r="AN76">
            <v>5.0399999999999993E-2</v>
          </cell>
          <cell r="AO76">
            <v>1.4</v>
          </cell>
          <cell r="AP76" t="str">
            <v>저압케이블공</v>
          </cell>
          <cell r="AQ76">
            <v>5.0399999999999993E-2</v>
          </cell>
          <cell r="BB76" t="str">
            <v>전 7-9</v>
          </cell>
        </row>
        <row r="77">
          <cell r="A77">
            <v>56</v>
          </cell>
          <cell r="B77" t="str">
            <v>케이블</v>
          </cell>
          <cell r="C77" t="str">
            <v>CV 600V 2C/60㎟</v>
          </cell>
          <cell r="D77">
            <v>1.03</v>
          </cell>
          <cell r="E77" t="str">
            <v>m</v>
          </cell>
          <cell r="F77">
            <v>50</v>
          </cell>
          <cell r="G77">
            <v>11060</v>
          </cell>
          <cell r="I77">
            <v>5891</v>
          </cell>
          <cell r="J77">
            <v>4848</v>
          </cell>
          <cell r="K77">
            <v>4993</v>
          </cell>
          <cell r="M77">
            <v>176</v>
          </cell>
          <cell r="AM77">
            <v>1</v>
          </cell>
          <cell r="AN77">
            <v>6.8599999999999994E-2</v>
          </cell>
          <cell r="AO77">
            <v>1.4</v>
          </cell>
          <cell r="AP77" t="str">
            <v>저압케이블공</v>
          </cell>
          <cell r="AQ77">
            <v>6.8599999999999994E-2</v>
          </cell>
          <cell r="BB77" t="str">
            <v>전 7-9</v>
          </cell>
        </row>
        <row r="78">
          <cell r="A78">
            <v>57</v>
          </cell>
          <cell r="B78" t="str">
            <v>케이블</v>
          </cell>
          <cell r="C78" t="str">
            <v>CV 600V 3C/3.5㎟</v>
          </cell>
          <cell r="D78">
            <v>1.03</v>
          </cell>
          <cell r="E78" t="str">
            <v>m</v>
          </cell>
          <cell r="F78">
            <v>50</v>
          </cell>
          <cell r="G78">
            <v>1953</v>
          </cell>
          <cell r="I78">
            <v>1349</v>
          </cell>
          <cell r="J78">
            <v>548</v>
          </cell>
          <cell r="K78">
            <v>564</v>
          </cell>
          <cell r="M78">
            <v>40</v>
          </cell>
          <cell r="AM78">
            <v>1</v>
          </cell>
          <cell r="AN78">
            <v>2.1999999999999999E-2</v>
          </cell>
          <cell r="AO78">
            <v>1</v>
          </cell>
          <cell r="AP78" t="str">
            <v>저압케이블공</v>
          </cell>
          <cell r="AQ78">
            <v>2.1999999999999999E-2</v>
          </cell>
          <cell r="BB78" t="str">
            <v>전 7-10</v>
          </cell>
        </row>
        <row r="79">
          <cell r="A79">
            <v>58</v>
          </cell>
          <cell r="B79" t="str">
            <v>케이블</v>
          </cell>
          <cell r="C79" t="str">
            <v>CV 600V 3C/5.5㎟</v>
          </cell>
          <cell r="D79">
            <v>1.03</v>
          </cell>
          <cell r="E79" t="str">
            <v>m</v>
          </cell>
          <cell r="F79">
            <v>50</v>
          </cell>
          <cell r="G79">
            <v>2424</v>
          </cell>
          <cell r="I79">
            <v>1594</v>
          </cell>
          <cell r="J79">
            <v>761</v>
          </cell>
          <cell r="K79">
            <v>783</v>
          </cell>
          <cell r="M79">
            <v>47</v>
          </cell>
          <cell r="AM79">
            <v>1</v>
          </cell>
          <cell r="AN79">
            <v>2.5999999999999999E-2</v>
          </cell>
          <cell r="AO79">
            <v>1</v>
          </cell>
          <cell r="AP79" t="str">
            <v>저압케이블공</v>
          </cell>
          <cell r="AQ79">
            <v>2.5999999999999999E-2</v>
          </cell>
          <cell r="BB79" t="str">
            <v>전 7-10</v>
          </cell>
        </row>
        <row r="80">
          <cell r="A80">
            <v>59</v>
          </cell>
          <cell r="B80" t="str">
            <v>케이블</v>
          </cell>
          <cell r="C80" t="str">
            <v>CV 600V 3C/8㎟</v>
          </cell>
          <cell r="D80">
            <v>1.03</v>
          </cell>
          <cell r="E80" t="str">
            <v>m</v>
          </cell>
          <cell r="F80">
            <v>50</v>
          </cell>
          <cell r="G80">
            <v>2827</v>
          </cell>
          <cell r="I80">
            <v>1778</v>
          </cell>
          <cell r="J80">
            <v>967</v>
          </cell>
          <cell r="K80">
            <v>996</v>
          </cell>
          <cell r="M80">
            <v>53</v>
          </cell>
          <cell r="AM80">
            <v>1</v>
          </cell>
          <cell r="AN80">
            <v>2.9000000000000001E-2</v>
          </cell>
          <cell r="AO80">
            <v>1</v>
          </cell>
          <cell r="AP80" t="str">
            <v>저압케이블공</v>
          </cell>
          <cell r="AQ80">
            <v>2.9000000000000001E-2</v>
          </cell>
          <cell r="BB80" t="str">
            <v>전 7-10</v>
          </cell>
        </row>
        <row r="81">
          <cell r="A81">
            <v>60</v>
          </cell>
          <cell r="B81" t="str">
            <v>케이블</v>
          </cell>
          <cell r="C81" t="str">
            <v>CV 600V 3C/14㎟</v>
          </cell>
          <cell r="D81">
            <v>1.03</v>
          </cell>
          <cell r="E81" t="str">
            <v>m</v>
          </cell>
          <cell r="F81">
            <v>50</v>
          </cell>
          <cell r="G81">
            <v>6933</v>
          </cell>
          <cell r="I81">
            <v>4907</v>
          </cell>
          <cell r="J81">
            <v>1825</v>
          </cell>
          <cell r="K81">
            <v>1879</v>
          </cell>
          <cell r="M81">
            <v>147</v>
          </cell>
          <cell r="AM81">
            <v>1</v>
          </cell>
          <cell r="AN81">
            <v>0.04</v>
          </cell>
          <cell r="AO81">
            <v>2</v>
          </cell>
          <cell r="AP81" t="str">
            <v>저압케이블공</v>
          </cell>
          <cell r="AQ81">
            <v>0.04</v>
          </cell>
          <cell r="BB81" t="str">
            <v>전 7-9</v>
          </cell>
        </row>
        <row r="82">
          <cell r="A82">
            <v>61</v>
          </cell>
          <cell r="B82" t="str">
            <v>케이블</v>
          </cell>
          <cell r="C82" t="str">
            <v>CV 600V 3C/22㎟</v>
          </cell>
          <cell r="D82">
            <v>1.03</v>
          </cell>
          <cell r="E82" t="str">
            <v>m</v>
          </cell>
          <cell r="F82">
            <v>50</v>
          </cell>
          <cell r="G82">
            <v>9103</v>
          </cell>
          <cell r="I82">
            <v>6379</v>
          </cell>
          <cell r="J82">
            <v>2460</v>
          </cell>
          <cell r="K82">
            <v>2533</v>
          </cell>
          <cell r="M82">
            <v>191</v>
          </cell>
          <cell r="AM82">
            <v>1</v>
          </cell>
          <cell r="AN82">
            <v>5.1999999999999998E-2</v>
          </cell>
          <cell r="AO82">
            <v>2</v>
          </cell>
          <cell r="AP82" t="str">
            <v>저압케이블공</v>
          </cell>
          <cell r="AQ82">
            <v>5.1999999999999998E-2</v>
          </cell>
          <cell r="BB82" t="str">
            <v>전 7-9</v>
          </cell>
        </row>
        <row r="83">
          <cell r="A83">
            <v>62</v>
          </cell>
          <cell r="B83" t="str">
            <v>케이블</v>
          </cell>
          <cell r="C83" t="str">
            <v>CV 600V 3C/38㎟</v>
          </cell>
          <cell r="D83">
            <v>1.03</v>
          </cell>
          <cell r="E83" t="str">
            <v>m</v>
          </cell>
          <cell r="F83">
            <v>50</v>
          </cell>
          <cell r="G83">
            <v>13180</v>
          </cell>
          <cell r="I83">
            <v>8833</v>
          </cell>
          <cell r="J83">
            <v>3965</v>
          </cell>
          <cell r="K83">
            <v>4083</v>
          </cell>
          <cell r="M83">
            <v>264</v>
          </cell>
          <cell r="AM83">
            <v>1</v>
          </cell>
          <cell r="AN83">
            <v>7.1999999999999995E-2</v>
          </cell>
          <cell r="AO83">
            <v>2</v>
          </cell>
          <cell r="AP83" t="str">
            <v>저압케이블공</v>
          </cell>
          <cell r="AQ83">
            <v>7.1999999999999995E-2</v>
          </cell>
          <cell r="BB83" t="str">
            <v>전 7-9</v>
          </cell>
        </row>
        <row r="84">
          <cell r="A84">
            <v>63</v>
          </cell>
          <cell r="B84" t="str">
            <v>케이블</v>
          </cell>
          <cell r="C84" t="str">
            <v>CV 600V 3C/60㎟</v>
          </cell>
          <cell r="D84">
            <v>1.03</v>
          </cell>
          <cell r="E84" t="str">
            <v>m</v>
          </cell>
          <cell r="F84">
            <v>50</v>
          </cell>
          <cell r="G84">
            <v>19242</v>
          </cell>
          <cell r="I84">
            <v>12023</v>
          </cell>
          <cell r="J84">
            <v>6660</v>
          </cell>
          <cell r="K84">
            <v>6859</v>
          </cell>
          <cell r="M84">
            <v>360</v>
          </cell>
          <cell r="AM84">
            <v>1</v>
          </cell>
          <cell r="AN84">
            <v>9.8000000000000004E-2</v>
          </cell>
          <cell r="AO84">
            <v>2</v>
          </cell>
          <cell r="AP84" t="str">
            <v>저압케이블공</v>
          </cell>
          <cell r="AQ84">
            <v>9.8000000000000004E-2</v>
          </cell>
          <cell r="BB84" t="str">
            <v>전 7-9</v>
          </cell>
        </row>
        <row r="85">
          <cell r="A85">
            <v>64</v>
          </cell>
          <cell r="B85" t="str">
            <v>케이블</v>
          </cell>
          <cell r="C85" t="str">
            <v>CV 600V 4C/3.5㎟</v>
          </cell>
          <cell r="D85">
            <v>1.03</v>
          </cell>
          <cell r="E85" t="str">
            <v>m</v>
          </cell>
          <cell r="F85">
            <v>50</v>
          </cell>
          <cell r="G85">
            <v>2555</v>
          </cell>
          <cell r="I85">
            <v>1778</v>
          </cell>
          <cell r="J85">
            <v>703</v>
          </cell>
          <cell r="K85">
            <v>724</v>
          </cell>
          <cell r="M85">
            <v>53</v>
          </cell>
          <cell r="AM85">
            <v>1</v>
          </cell>
          <cell r="AN85">
            <v>2.9000000000000001E-2</v>
          </cell>
          <cell r="AO85">
            <v>1</v>
          </cell>
          <cell r="AP85" t="str">
            <v>저압케이블공</v>
          </cell>
          <cell r="AQ85">
            <v>2.9000000000000001E-2</v>
          </cell>
          <cell r="BB85" t="str">
            <v>전 7-10</v>
          </cell>
        </row>
        <row r="86">
          <cell r="A86">
            <v>65</v>
          </cell>
          <cell r="B86" t="str">
            <v>케이블</v>
          </cell>
          <cell r="C86" t="str">
            <v>CV 600V 4C/5.5㎟</v>
          </cell>
          <cell r="D86">
            <v>1.03</v>
          </cell>
          <cell r="E86" t="str">
            <v>m</v>
          </cell>
          <cell r="F86">
            <v>50</v>
          </cell>
          <cell r="G86">
            <v>3115</v>
          </cell>
          <cell r="I86">
            <v>2085</v>
          </cell>
          <cell r="J86">
            <v>940</v>
          </cell>
          <cell r="K86">
            <v>968</v>
          </cell>
          <cell r="M86">
            <v>62</v>
          </cell>
          <cell r="AM86">
            <v>1</v>
          </cell>
          <cell r="AN86">
            <v>3.4000000000000002E-2</v>
          </cell>
          <cell r="AO86">
            <v>1</v>
          </cell>
          <cell r="AP86" t="str">
            <v>저압케이블공</v>
          </cell>
          <cell r="AQ86">
            <v>3.4000000000000002E-2</v>
          </cell>
          <cell r="BB86" t="str">
            <v>전 7-10</v>
          </cell>
        </row>
        <row r="87">
          <cell r="A87">
            <v>66</v>
          </cell>
          <cell r="B87" t="str">
            <v>케이블</v>
          </cell>
          <cell r="C87" t="str">
            <v>CV 600V 4C/8㎟</v>
          </cell>
          <cell r="D87">
            <v>1.03</v>
          </cell>
          <cell r="E87" t="str">
            <v>m</v>
          </cell>
          <cell r="F87">
            <v>50</v>
          </cell>
          <cell r="G87">
            <v>3723</v>
          </cell>
          <cell r="I87">
            <v>2392</v>
          </cell>
          <cell r="J87">
            <v>1224</v>
          </cell>
          <cell r="K87">
            <v>1260</v>
          </cell>
          <cell r="M87">
            <v>71</v>
          </cell>
          <cell r="AM87">
            <v>1</v>
          </cell>
          <cell r="AN87">
            <v>3.9E-2</v>
          </cell>
          <cell r="AO87">
            <v>1</v>
          </cell>
          <cell r="AP87" t="str">
            <v>저압케이블공</v>
          </cell>
          <cell r="AQ87">
            <v>3.9E-2</v>
          </cell>
          <cell r="BB87" t="str">
            <v>전 7-10</v>
          </cell>
        </row>
        <row r="88">
          <cell r="A88">
            <v>67</v>
          </cell>
          <cell r="B88" t="str">
            <v>케이블</v>
          </cell>
          <cell r="C88" t="str">
            <v>CV 600V 4C/14㎟</v>
          </cell>
          <cell r="D88">
            <v>1.03</v>
          </cell>
          <cell r="E88" t="str">
            <v>m</v>
          </cell>
          <cell r="F88">
            <v>50</v>
          </cell>
          <cell r="G88">
            <v>10811</v>
          </cell>
          <cell r="I88">
            <v>8293</v>
          </cell>
          <cell r="J88">
            <v>2204</v>
          </cell>
          <cell r="K88">
            <v>2270</v>
          </cell>
          <cell r="M88">
            <v>248</v>
          </cell>
          <cell r="AM88">
            <v>1</v>
          </cell>
          <cell r="AN88">
            <v>5.2000000000000005E-2</v>
          </cell>
          <cell r="AO88">
            <v>2.6</v>
          </cell>
          <cell r="AP88" t="str">
            <v>저압케이블공</v>
          </cell>
          <cell r="AQ88">
            <v>5.2000000000000005E-2</v>
          </cell>
          <cell r="BB88" t="str">
            <v>전 7-9</v>
          </cell>
        </row>
        <row r="89">
          <cell r="A89">
            <v>68</v>
          </cell>
          <cell r="B89" t="str">
            <v>케이블</v>
          </cell>
          <cell r="C89" t="str">
            <v>CV 600V 4C/22㎟</v>
          </cell>
          <cell r="D89">
            <v>1.03</v>
          </cell>
          <cell r="E89" t="str">
            <v>m</v>
          </cell>
          <cell r="F89">
            <v>50</v>
          </cell>
          <cell r="G89">
            <v>14161</v>
          </cell>
          <cell r="I89">
            <v>10781</v>
          </cell>
          <cell r="J89">
            <v>2968</v>
          </cell>
          <cell r="K89">
            <v>3057</v>
          </cell>
          <cell r="M89">
            <v>323</v>
          </cell>
          <cell r="AM89">
            <v>1</v>
          </cell>
          <cell r="AN89">
            <v>6.7599999999999993E-2</v>
          </cell>
          <cell r="AO89">
            <v>2.6</v>
          </cell>
          <cell r="AP89" t="str">
            <v>저압케이블공</v>
          </cell>
          <cell r="AQ89">
            <v>6.7599999999999993E-2</v>
          </cell>
          <cell r="BB89" t="str">
            <v>전 7-9</v>
          </cell>
        </row>
        <row r="90">
          <cell r="A90">
            <v>69</v>
          </cell>
          <cell r="B90" t="str">
            <v>케이블</v>
          </cell>
          <cell r="C90" t="str">
            <v>CV 600V 4C/38㎟</v>
          </cell>
          <cell r="D90">
            <v>1.03</v>
          </cell>
          <cell r="E90" t="str">
            <v>m</v>
          </cell>
          <cell r="F90">
            <v>50</v>
          </cell>
          <cell r="G90">
            <v>20600</v>
          </cell>
          <cell r="I90">
            <v>14928</v>
          </cell>
          <cell r="J90">
            <v>5073</v>
          </cell>
          <cell r="K90">
            <v>5225</v>
          </cell>
          <cell r="M90">
            <v>447</v>
          </cell>
          <cell r="AM90">
            <v>1</v>
          </cell>
          <cell r="AN90">
            <v>9.3600000000000003E-2</v>
          </cell>
          <cell r="AO90">
            <v>2.6</v>
          </cell>
          <cell r="AP90" t="str">
            <v>저압케이블공</v>
          </cell>
          <cell r="AQ90">
            <v>9.3600000000000003E-2</v>
          </cell>
          <cell r="BB90" t="str">
            <v>전 7-9</v>
          </cell>
        </row>
        <row r="91">
          <cell r="A91">
            <v>70</v>
          </cell>
          <cell r="B91" t="str">
            <v>케이블</v>
          </cell>
          <cell r="C91" t="str">
            <v>CV 600V 4C/60㎟</v>
          </cell>
          <cell r="D91">
            <v>1.03</v>
          </cell>
          <cell r="E91" t="str">
            <v>m</v>
          </cell>
          <cell r="F91">
            <v>50</v>
          </cell>
          <cell r="G91">
            <v>29291</v>
          </cell>
          <cell r="I91">
            <v>20319</v>
          </cell>
          <cell r="J91">
            <v>8120</v>
          </cell>
          <cell r="K91">
            <v>8363</v>
          </cell>
          <cell r="M91">
            <v>609</v>
          </cell>
          <cell r="AM91">
            <v>1</v>
          </cell>
          <cell r="AN91">
            <v>0.12740000000000001</v>
          </cell>
          <cell r="AO91">
            <v>2.6</v>
          </cell>
          <cell r="AP91" t="str">
            <v>저압케이블공</v>
          </cell>
          <cell r="AQ91">
            <v>0.12740000000000001</v>
          </cell>
          <cell r="BB91" t="str">
            <v>전 7-9</v>
          </cell>
        </row>
        <row r="92">
          <cell r="A92">
            <v>71</v>
          </cell>
          <cell r="B92" t="str">
            <v>케이블</v>
          </cell>
          <cell r="C92" t="str">
            <v>CV 6.6KV 1C/100㎟</v>
          </cell>
          <cell r="D92">
            <v>1.03</v>
          </cell>
          <cell r="E92" t="str">
            <v>m</v>
          </cell>
          <cell r="F92">
            <v>50</v>
          </cell>
          <cell r="G92">
            <v>8456</v>
          </cell>
          <cell r="I92">
            <v>3452</v>
          </cell>
          <cell r="J92">
            <v>4759</v>
          </cell>
          <cell r="K92">
            <v>4901</v>
          </cell>
          <cell r="M92">
            <v>103</v>
          </cell>
          <cell r="AM92">
            <v>2</v>
          </cell>
          <cell r="AN92">
            <v>6.2399999999999997E-2</v>
          </cell>
          <cell r="AO92">
            <v>1.2</v>
          </cell>
          <cell r="AP92" t="str">
            <v>고압케이블공</v>
          </cell>
          <cell r="AQ92">
            <v>2.76E-2</v>
          </cell>
          <cell r="AR92" t="str">
            <v>보통인부</v>
          </cell>
          <cell r="AS92">
            <v>3.4799999999999998E-2</v>
          </cell>
          <cell r="BB92" t="str">
            <v>전 5-38</v>
          </cell>
        </row>
        <row r="93">
          <cell r="A93">
            <v>72</v>
          </cell>
          <cell r="B93" t="str">
            <v>케이블</v>
          </cell>
          <cell r="C93" t="str">
            <v>CV 6.6KV 1C/250㎟</v>
          </cell>
          <cell r="D93">
            <v>1.03</v>
          </cell>
          <cell r="E93" t="str">
            <v>m</v>
          </cell>
          <cell r="F93">
            <v>50</v>
          </cell>
          <cell r="G93">
            <v>18559</v>
          </cell>
          <cell r="I93">
            <v>6862</v>
          </cell>
          <cell r="J93">
            <v>11158</v>
          </cell>
          <cell r="K93">
            <v>11492</v>
          </cell>
          <cell r="M93">
            <v>205</v>
          </cell>
          <cell r="AM93">
            <v>2</v>
          </cell>
          <cell r="AN93">
            <v>0.11879999999999999</v>
          </cell>
          <cell r="AO93">
            <v>1.2</v>
          </cell>
          <cell r="AP93" t="str">
            <v>고압케이블공</v>
          </cell>
          <cell r="AQ93">
            <v>0.06</v>
          </cell>
          <cell r="AR93" t="str">
            <v>보통인부</v>
          </cell>
          <cell r="AS93">
            <v>5.8799999999999998E-2</v>
          </cell>
          <cell r="BB93" t="str">
            <v>전 5-38</v>
          </cell>
        </row>
        <row r="94">
          <cell r="A94">
            <v>73</v>
          </cell>
          <cell r="B94" t="str">
            <v>케이블</v>
          </cell>
          <cell r="C94" t="str">
            <v>CV 22.9KV 1C/38㎟</v>
          </cell>
          <cell r="D94">
            <v>1.03</v>
          </cell>
          <cell r="E94" t="str">
            <v>m</v>
          </cell>
          <cell r="F94">
            <v>50</v>
          </cell>
          <cell r="G94">
            <v>9497</v>
          </cell>
          <cell r="I94">
            <v>3949</v>
          </cell>
          <cell r="J94">
            <v>5272</v>
          </cell>
          <cell r="K94">
            <v>5430</v>
          </cell>
          <cell r="M94">
            <v>118</v>
          </cell>
          <cell r="AM94">
            <v>2</v>
          </cell>
          <cell r="AN94">
            <v>4.3499999999999997E-2</v>
          </cell>
          <cell r="AO94">
            <v>1.5</v>
          </cell>
          <cell r="AP94" t="str">
            <v>특고케이블공</v>
          </cell>
          <cell r="AQ94">
            <v>2.2499999999999999E-2</v>
          </cell>
          <cell r="AR94" t="str">
            <v>보통인부</v>
          </cell>
          <cell r="AS94">
            <v>2.1000000000000001E-2</v>
          </cell>
          <cell r="BB94" t="str">
            <v>전 5-38</v>
          </cell>
        </row>
        <row r="95">
          <cell r="A95">
            <v>74</v>
          </cell>
          <cell r="B95" t="str">
            <v>케이블</v>
          </cell>
          <cell r="C95" t="str">
            <v>CV 22.9KV 1C/60㎟</v>
          </cell>
          <cell r="D95">
            <v>1.03</v>
          </cell>
          <cell r="E95" t="str">
            <v>m</v>
          </cell>
          <cell r="F95">
            <v>50</v>
          </cell>
          <cell r="G95">
            <v>10687</v>
          </cell>
          <cell r="I95">
            <v>4557</v>
          </cell>
          <cell r="J95">
            <v>5820</v>
          </cell>
          <cell r="K95">
            <v>5994</v>
          </cell>
          <cell r="M95">
            <v>136</v>
          </cell>
          <cell r="AM95">
            <v>2</v>
          </cell>
          <cell r="AN95">
            <v>5.1000000000000004E-2</v>
          </cell>
          <cell r="AO95">
            <v>1.5</v>
          </cell>
          <cell r="AP95" t="str">
            <v>특고케이블공</v>
          </cell>
          <cell r="AQ95">
            <v>2.5500000000000002E-2</v>
          </cell>
          <cell r="AR95" t="str">
            <v>보통인부</v>
          </cell>
          <cell r="AS95">
            <v>2.5500000000000002E-2</v>
          </cell>
          <cell r="BB95" t="str">
            <v>전 5-38</v>
          </cell>
        </row>
        <row r="96">
          <cell r="A96">
            <v>75</v>
          </cell>
          <cell r="B96" t="str">
            <v>케이블</v>
          </cell>
          <cell r="C96" t="str">
            <v>CV 22.9KV 1C/150㎟</v>
          </cell>
          <cell r="D96">
            <v>1.03</v>
          </cell>
          <cell r="E96" t="str">
            <v>m</v>
          </cell>
          <cell r="F96">
            <v>50</v>
          </cell>
          <cell r="G96">
            <v>18205</v>
          </cell>
          <cell r="I96">
            <v>7775</v>
          </cell>
          <cell r="J96">
            <v>9900</v>
          </cell>
          <cell r="K96">
            <v>10197</v>
          </cell>
          <cell r="M96">
            <v>233</v>
          </cell>
          <cell r="AM96">
            <v>2</v>
          </cell>
          <cell r="AN96">
            <v>8.7000000000000008E-2</v>
          </cell>
          <cell r="AO96">
            <v>1.5</v>
          </cell>
          <cell r="AP96" t="str">
            <v>특고케이블공</v>
          </cell>
          <cell r="AQ96">
            <v>4.3500000000000004E-2</v>
          </cell>
          <cell r="AR96" t="str">
            <v>보통인부</v>
          </cell>
          <cell r="AS96">
            <v>4.3500000000000004E-2</v>
          </cell>
          <cell r="BB96" t="str">
            <v>전 5-38</v>
          </cell>
        </row>
        <row r="97">
          <cell r="A97">
            <v>76</v>
          </cell>
          <cell r="B97" t="str">
            <v>케이블</v>
          </cell>
          <cell r="C97" t="str">
            <v>CV/CN 1C/38㎟</v>
          </cell>
          <cell r="D97">
            <v>1.03</v>
          </cell>
          <cell r="E97" t="str">
            <v>m</v>
          </cell>
          <cell r="F97">
            <v>50</v>
          </cell>
          <cell r="G97">
            <v>10474</v>
          </cell>
          <cell r="I97">
            <v>4494</v>
          </cell>
          <cell r="J97">
            <v>5676</v>
          </cell>
          <cell r="K97">
            <v>5846</v>
          </cell>
          <cell r="M97">
            <v>134</v>
          </cell>
          <cell r="AM97">
            <v>2</v>
          </cell>
          <cell r="AN97">
            <v>4.6400000000000004E-2</v>
          </cell>
          <cell r="AO97">
            <v>1.6</v>
          </cell>
          <cell r="AP97" t="str">
            <v>특고케이블공</v>
          </cell>
          <cell r="AQ97">
            <v>2.4E-2</v>
          </cell>
          <cell r="AR97" t="str">
            <v>보통인부</v>
          </cell>
          <cell r="AS97">
            <v>2.2400000000000003E-2</v>
          </cell>
          <cell r="BB97" t="str">
            <v>전 5-38</v>
          </cell>
        </row>
        <row r="98">
          <cell r="A98">
            <v>77</v>
          </cell>
          <cell r="B98" t="str">
            <v>케이블</v>
          </cell>
          <cell r="C98" t="str">
            <v>CV/CN 1C/60㎟</v>
          </cell>
          <cell r="D98">
            <v>1.03</v>
          </cell>
          <cell r="E98" t="str">
            <v>m</v>
          </cell>
          <cell r="F98">
            <v>50</v>
          </cell>
          <cell r="G98">
            <v>11795</v>
          </cell>
          <cell r="I98">
            <v>5185</v>
          </cell>
          <cell r="J98">
            <v>6267</v>
          </cell>
          <cell r="K98">
            <v>6455</v>
          </cell>
          <cell r="M98">
            <v>155</v>
          </cell>
          <cell r="AM98">
            <v>2</v>
          </cell>
          <cell r="AN98">
            <v>5.4400000000000004E-2</v>
          </cell>
          <cell r="AO98">
            <v>1.6</v>
          </cell>
          <cell r="AP98" t="str">
            <v>특고케이블공</v>
          </cell>
          <cell r="AQ98">
            <v>2.7200000000000002E-2</v>
          </cell>
          <cell r="AR98" t="str">
            <v>보통인부</v>
          </cell>
          <cell r="AS98">
            <v>2.7200000000000002E-2</v>
          </cell>
          <cell r="BB98" t="str">
            <v>전 5-38</v>
          </cell>
        </row>
        <row r="99">
          <cell r="A99">
            <v>78</v>
          </cell>
          <cell r="B99" t="str">
            <v>케이블</v>
          </cell>
          <cell r="C99" t="str">
            <v>CV/CN 1C/150㎟</v>
          </cell>
          <cell r="D99">
            <v>1.03</v>
          </cell>
          <cell r="E99" t="str">
            <v>m</v>
          </cell>
          <cell r="F99">
            <v>50</v>
          </cell>
          <cell r="G99">
            <v>20512</v>
          </cell>
          <cell r="I99">
            <v>8846</v>
          </cell>
          <cell r="J99">
            <v>11069</v>
          </cell>
          <cell r="K99">
            <v>11401</v>
          </cell>
          <cell r="M99">
            <v>265</v>
          </cell>
          <cell r="AM99">
            <v>2</v>
          </cell>
          <cell r="AN99">
            <v>9.2800000000000007E-2</v>
          </cell>
          <cell r="AO99">
            <v>1.6</v>
          </cell>
          <cell r="AP99" t="str">
            <v>특고케이블공</v>
          </cell>
          <cell r="AQ99">
            <v>4.6400000000000004E-2</v>
          </cell>
          <cell r="AR99" t="str">
            <v>보통인부</v>
          </cell>
          <cell r="AS99">
            <v>4.6400000000000004E-2</v>
          </cell>
          <cell r="BB99" t="str">
            <v>전 5-38</v>
          </cell>
        </row>
        <row r="100">
          <cell r="A100">
            <v>79</v>
          </cell>
          <cell r="B100" t="str">
            <v>케이블</v>
          </cell>
          <cell r="C100" t="str">
            <v>CVV 2C/1.25㎟</v>
          </cell>
          <cell r="D100">
            <v>1.03</v>
          </cell>
          <cell r="E100" t="str">
            <v>m</v>
          </cell>
          <cell r="F100">
            <v>50</v>
          </cell>
          <cell r="G100">
            <v>883</v>
          </cell>
          <cell r="I100">
            <v>858</v>
          </cell>
          <cell r="J100">
            <v>0</v>
          </cell>
          <cell r="K100">
            <v>0</v>
          </cell>
          <cell r="M100">
            <v>25</v>
          </cell>
          <cell r="AM100">
            <v>1</v>
          </cell>
          <cell r="AN100">
            <v>1.4E-2</v>
          </cell>
          <cell r="AO100">
            <v>1</v>
          </cell>
          <cell r="AP100" t="str">
            <v>저압케이블공</v>
          </cell>
          <cell r="AQ100">
            <v>1.4E-2</v>
          </cell>
          <cell r="BB100" t="str">
            <v>전 7-10</v>
          </cell>
        </row>
        <row r="101">
          <cell r="A101">
            <v>80</v>
          </cell>
          <cell r="B101" t="str">
            <v>케이블</v>
          </cell>
          <cell r="C101" t="str">
            <v>CVV 3C/1.25㎟</v>
          </cell>
          <cell r="D101">
            <v>1.03</v>
          </cell>
          <cell r="E101" t="str">
            <v>m</v>
          </cell>
          <cell r="F101">
            <v>50</v>
          </cell>
          <cell r="G101">
            <v>1514</v>
          </cell>
          <cell r="I101">
            <v>1165</v>
          </cell>
          <cell r="J101">
            <v>306</v>
          </cell>
          <cell r="K101">
            <v>315</v>
          </cell>
          <cell r="M101">
            <v>34</v>
          </cell>
          <cell r="AM101">
            <v>1</v>
          </cell>
          <cell r="AN101">
            <v>1.9E-2</v>
          </cell>
          <cell r="AO101">
            <v>1</v>
          </cell>
          <cell r="AP101" t="str">
            <v>저압케이블공</v>
          </cell>
          <cell r="AQ101">
            <v>1.9E-2</v>
          </cell>
          <cell r="BB101" t="str">
            <v>전 7-10</v>
          </cell>
        </row>
        <row r="102">
          <cell r="A102">
            <v>81</v>
          </cell>
          <cell r="B102" t="str">
            <v>케이블</v>
          </cell>
          <cell r="C102" t="str">
            <v>CVV 4C/1.25㎟</v>
          </cell>
          <cell r="D102">
            <v>1.03</v>
          </cell>
          <cell r="E102" t="str">
            <v>m</v>
          </cell>
          <cell r="F102">
            <v>50</v>
          </cell>
          <cell r="G102">
            <v>1641</v>
          </cell>
          <cell r="I102">
            <v>1594</v>
          </cell>
          <cell r="J102">
            <v>0</v>
          </cell>
          <cell r="K102">
            <v>0</v>
          </cell>
          <cell r="M102">
            <v>47</v>
          </cell>
          <cell r="AM102">
            <v>1</v>
          </cell>
          <cell r="AN102">
            <v>2.5999999999999999E-2</v>
          </cell>
          <cell r="AO102">
            <v>1</v>
          </cell>
          <cell r="AP102" t="str">
            <v>저압케이블공</v>
          </cell>
          <cell r="AQ102">
            <v>2.5999999999999999E-2</v>
          </cell>
          <cell r="BB102" t="str">
            <v>전 7-10</v>
          </cell>
        </row>
        <row r="103">
          <cell r="A103">
            <v>82</v>
          </cell>
          <cell r="B103" t="str">
            <v>케이블</v>
          </cell>
          <cell r="C103" t="str">
            <v>CVV 5C/1.25㎟</v>
          </cell>
          <cell r="D103">
            <v>1.03</v>
          </cell>
          <cell r="E103" t="str">
            <v>m</v>
          </cell>
          <cell r="F103">
            <v>50</v>
          </cell>
          <cell r="G103">
            <v>2446</v>
          </cell>
          <cell r="I103">
            <v>1962</v>
          </cell>
          <cell r="J103">
            <v>414</v>
          </cell>
          <cell r="K103">
            <v>426</v>
          </cell>
          <cell r="M103">
            <v>58</v>
          </cell>
          <cell r="AM103">
            <v>1</v>
          </cell>
          <cell r="AN103">
            <v>3.2000000000000001E-2</v>
          </cell>
          <cell r="AO103">
            <v>1</v>
          </cell>
          <cell r="AP103" t="str">
            <v>저압케이블공</v>
          </cell>
          <cell r="AQ103">
            <v>3.2000000000000001E-2</v>
          </cell>
          <cell r="BB103" t="str">
            <v>전 7-10</v>
          </cell>
        </row>
        <row r="104">
          <cell r="A104">
            <v>83</v>
          </cell>
          <cell r="B104" t="str">
            <v>케이블</v>
          </cell>
          <cell r="C104" t="str">
            <v>CVV 6C/1.25㎟</v>
          </cell>
          <cell r="D104">
            <v>1.03</v>
          </cell>
          <cell r="E104" t="str">
            <v>m</v>
          </cell>
          <cell r="F104">
            <v>50</v>
          </cell>
          <cell r="G104">
            <v>2211</v>
          </cell>
          <cell r="I104">
            <v>2147</v>
          </cell>
          <cell r="J104">
            <v>0</v>
          </cell>
          <cell r="K104">
            <v>0</v>
          </cell>
          <cell r="M104">
            <v>64</v>
          </cell>
          <cell r="AM104">
            <v>1</v>
          </cell>
          <cell r="AN104">
            <v>3.5000000000000003E-2</v>
          </cell>
          <cell r="AO104">
            <v>1</v>
          </cell>
          <cell r="AP104" t="str">
            <v>저압케이블공</v>
          </cell>
          <cell r="AQ104">
            <v>3.5000000000000003E-2</v>
          </cell>
          <cell r="BB104" t="str">
            <v>전 7-10</v>
          </cell>
        </row>
        <row r="105">
          <cell r="A105">
            <v>84</v>
          </cell>
          <cell r="B105" t="str">
            <v>케이블</v>
          </cell>
          <cell r="C105" t="str">
            <v>CVV 7C/1.25㎟</v>
          </cell>
          <cell r="D105">
            <v>1.03</v>
          </cell>
          <cell r="E105" t="str">
            <v>m</v>
          </cell>
          <cell r="F105">
            <v>50</v>
          </cell>
          <cell r="G105">
            <v>2968</v>
          </cell>
          <cell r="I105">
            <v>2392</v>
          </cell>
          <cell r="J105">
            <v>491</v>
          </cell>
          <cell r="K105">
            <v>505</v>
          </cell>
          <cell r="M105">
            <v>71</v>
          </cell>
          <cell r="AM105">
            <v>1</v>
          </cell>
          <cell r="AN105">
            <v>3.9E-2</v>
          </cell>
          <cell r="AO105">
            <v>1</v>
          </cell>
          <cell r="AP105" t="str">
            <v>저압케이블공</v>
          </cell>
          <cell r="AQ105">
            <v>3.9E-2</v>
          </cell>
          <cell r="BB105" t="str">
            <v>전 7-10</v>
          </cell>
        </row>
        <row r="106">
          <cell r="A106">
            <v>85</v>
          </cell>
          <cell r="B106" t="str">
            <v>케이블</v>
          </cell>
          <cell r="C106" t="str">
            <v>CVV 8C/1.25㎟</v>
          </cell>
          <cell r="D106">
            <v>1.03</v>
          </cell>
          <cell r="E106" t="str">
            <v>m</v>
          </cell>
          <cell r="F106">
            <v>50</v>
          </cell>
          <cell r="G106">
            <v>2653</v>
          </cell>
          <cell r="I106">
            <v>2576</v>
          </cell>
          <cell r="J106">
            <v>0</v>
          </cell>
          <cell r="K106">
            <v>0</v>
          </cell>
          <cell r="M106">
            <v>77</v>
          </cell>
          <cell r="AM106">
            <v>1</v>
          </cell>
          <cell r="AN106">
            <v>4.2000000000000003E-2</v>
          </cell>
          <cell r="AO106">
            <v>1</v>
          </cell>
          <cell r="AP106" t="str">
            <v>저압케이블공</v>
          </cell>
          <cell r="AQ106">
            <v>4.2000000000000003E-2</v>
          </cell>
          <cell r="BB106" t="str">
            <v>전 7-10</v>
          </cell>
        </row>
        <row r="107">
          <cell r="A107">
            <v>86</v>
          </cell>
          <cell r="B107" t="str">
            <v>케이블</v>
          </cell>
          <cell r="C107" t="str">
            <v>CVV 9C/1.25㎟</v>
          </cell>
          <cell r="D107">
            <v>1.03</v>
          </cell>
          <cell r="E107" t="str">
            <v>m</v>
          </cell>
          <cell r="F107">
            <v>50</v>
          </cell>
          <cell r="G107">
            <v>3730</v>
          </cell>
          <cell r="I107">
            <v>2944</v>
          </cell>
          <cell r="J107">
            <v>678</v>
          </cell>
          <cell r="K107">
            <v>698</v>
          </cell>
          <cell r="M107">
            <v>88</v>
          </cell>
          <cell r="AM107">
            <v>1</v>
          </cell>
          <cell r="AN107">
            <v>4.8000000000000001E-2</v>
          </cell>
          <cell r="AO107">
            <v>1</v>
          </cell>
          <cell r="AP107" t="str">
            <v>저압케이블공</v>
          </cell>
          <cell r="AQ107">
            <v>4.8000000000000001E-2</v>
          </cell>
          <cell r="BB107" t="str">
            <v>전 7-10</v>
          </cell>
        </row>
        <row r="108">
          <cell r="A108">
            <v>87</v>
          </cell>
          <cell r="B108" t="str">
            <v>케이블</v>
          </cell>
          <cell r="C108" t="str">
            <v>CVV 10C/1.25㎟</v>
          </cell>
          <cell r="D108">
            <v>1.03</v>
          </cell>
          <cell r="E108" t="str">
            <v>m</v>
          </cell>
          <cell r="F108">
            <v>50</v>
          </cell>
          <cell r="G108">
            <v>3800</v>
          </cell>
          <cell r="I108">
            <v>2944</v>
          </cell>
          <cell r="J108">
            <v>746</v>
          </cell>
          <cell r="K108">
            <v>768</v>
          </cell>
          <cell r="M108">
            <v>88</v>
          </cell>
          <cell r="AM108">
            <v>1</v>
          </cell>
          <cell r="AN108">
            <v>4.8000000000000001E-2</v>
          </cell>
          <cell r="AO108">
            <v>1</v>
          </cell>
          <cell r="AP108" t="str">
            <v>저압케이블공</v>
          </cell>
          <cell r="AQ108">
            <v>4.8000000000000001E-2</v>
          </cell>
          <cell r="BB108" t="str">
            <v>전 7-10</v>
          </cell>
        </row>
        <row r="109">
          <cell r="A109">
            <v>88</v>
          </cell>
          <cell r="B109" t="str">
            <v>케이블</v>
          </cell>
          <cell r="C109" t="str">
            <v>CVV 12C/1.25㎟</v>
          </cell>
          <cell r="D109">
            <v>1.03</v>
          </cell>
          <cell r="E109" t="str">
            <v>m</v>
          </cell>
          <cell r="F109">
            <v>50</v>
          </cell>
          <cell r="G109">
            <v>4309</v>
          </cell>
          <cell r="I109">
            <v>3312</v>
          </cell>
          <cell r="J109">
            <v>872</v>
          </cell>
          <cell r="K109">
            <v>898</v>
          </cell>
          <cell r="M109">
            <v>99</v>
          </cell>
          <cell r="AM109">
            <v>1</v>
          </cell>
          <cell r="AN109">
            <v>5.3999999999999999E-2</v>
          </cell>
          <cell r="AO109">
            <v>1</v>
          </cell>
          <cell r="AP109" t="str">
            <v>저압케이블공</v>
          </cell>
          <cell r="AQ109">
            <v>5.3999999999999999E-2</v>
          </cell>
          <cell r="BB109" t="str">
            <v>전 7-10</v>
          </cell>
        </row>
        <row r="110">
          <cell r="A110">
            <v>89</v>
          </cell>
          <cell r="B110" t="str">
            <v>케이블</v>
          </cell>
          <cell r="C110" t="str">
            <v>CVV 15C/1.25㎟</v>
          </cell>
          <cell r="D110">
            <v>1.03</v>
          </cell>
          <cell r="E110" t="str">
            <v>m</v>
          </cell>
          <cell r="F110">
            <v>50</v>
          </cell>
          <cell r="G110">
            <v>5551</v>
          </cell>
          <cell r="I110">
            <v>4416</v>
          </cell>
          <cell r="J110">
            <v>974</v>
          </cell>
          <cell r="K110">
            <v>1003</v>
          </cell>
          <cell r="M110">
            <v>132</v>
          </cell>
          <cell r="AM110">
            <v>1</v>
          </cell>
          <cell r="AN110">
            <v>7.1999999999999995E-2</v>
          </cell>
          <cell r="AO110">
            <v>1</v>
          </cell>
          <cell r="AP110" t="str">
            <v>저압케이블공</v>
          </cell>
          <cell r="AQ110">
            <v>7.1999999999999995E-2</v>
          </cell>
          <cell r="BB110" t="str">
            <v>전 7-10</v>
          </cell>
        </row>
        <row r="111">
          <cell r="A111">
            <v>90</v>
          </cell>
          <cell r="B111" t="str">
            <v>케이블</v>
          </cell>
          <cell r="C111" t="str">
            <v>CVV 19C/1.25㎟</v>
          </cell>
          <cell r="D111">
            <v>1.03</v>
          </cell>
          <cell r="E111" t="str">
            <v>m</v>
          </cell>
          <cell r="F111">
            <v>50</v>
          </cell>
          <cell r="G111">
            <v>5746</v>
          </cell>
          <cell r="I111">
            <v>4416</v>
          </cell>
          <cell r="J111">
            <v>1164</v>
          </cell>
          <cell r="K111">
            <v>1198</v>
          </cell>
          <cell r="M111">
            <v>132</v>
          </cell>
          <cell r="AM111">
            <v>1</v>
          </cell>
          <cell r="AN111">
            <v>7.1999999999999995E-2</v>
          </cell>
          <cell r="AO111">
            <v>1</v>
          </cell>
          <cell r="AP111" t="str">
            <v>저압케이블공</v>
          </cell>
          <cell r="AQ111">
            <v>7.1999999999999995E-2</v>
          </cell>
          <cell r="BB111" t="str">
            <v>전 7-10</v>
          </cell>
        </row>
        <row r="112">
          <cell r="A112">
            <v>91</v>
          </cell>
          <cell r="B112" t="str">
            <v>케이블</v>
          </cell>
          <cell r="C112" t="str">
            <v>CVV 24C/1.25㎟</v>
          </cell>
          <cell r="D112">
            <v>1.03</v>
          </cell>
          <cell r="E112" t="str">
            <v>m</v>
          </cell>
          <cell r="F112">
            <v>50</v>
          </cell>
          <cell r="G112">
            <v>6858</v>
          </cell>
          <cell r="I112">
            <v>5152</v>
          </cell>
          <cell r="J112">
            <v>1507</v>
          </cell>
          <cell r="K112">
            <v>1552</v>
          </cell>
          <cell r="M112">
            <v>154</v>
          </cell>
          <cell r="AM112">
            <v>1</v>
          </cell>
          <cell r="AN112">
            <v>8.4000000000000005E-2</v>
          </cell>
          <cell r="AO112">
            <v>1</v>
          </cell>
          <cell r="AP112" t="str">
            <v>저압케이블공</v>
          </cell>
          <cell r="AQ112">
            <v>8.4000000000000005E-2</v>
          </cell>
          <cell r="BB112" t="str">
            <v>전 7-10</v>
          </cell>
        </row>
        <row r="113">
          <cell r="A113">
            <v>92</v>
          </cell>
          <cell r="B113" t="str">
            <v>케이블</v>
          </cell>
          <cell r="C113" t="str">
            <v>CVV 27C/1.25㎟</v>
          </cell>
          <cell r="D113">
            <v>1.03</v>
          </cell>
          <cell r="E113" t="str">
            <v>m</v>
          </cell>
          <cell r="F113">
            <v>50</v>
          </cell>
          <cell r="G113">
            <v>6191</v>
          </cell>
          <cell r="I113">
            <v>6011</v>
          </cell>
          <cell r="J113">
            <v>0</v>
          </cell>
          <cell r="K113">
            <v>0</v>
          </cell>
          <cell r="M113">
            <v>180</v>
          </cell>
          <cell r="AM113">
            <v>1</v>
          </cell>
          <cell r="AN113">
            <v>9.8000000000000004E-2</v>
          </cell>
          <cell r="AO113">
            <v>1</v>
          </cell>
          <cell r="AP113" t="str">
            <v>저압케이블공</v>
          </cell>
          <cell r="AQ113">
            <v>9.8000000000000004E-2</v>
          </cell>
          <cell r="BB113" t="str">
            <v>전 7-10</v>
          </cell>
        </row>
        <row r="114">
          <cell r="A114">
            <v>93</v>
          </cell>
          <cell r="B114" t="str">
            <v>케이블</v>
          </cell>
          <cell r="C114" t="str">
            <v>CVV 30C/1.25㎟</v>
          </cell>
          <cell r="D114">
            <v>1.03</v>
          </cell>
          <cell r="E114" t="str">
            <v>m</v>
          </cell>
          <cell r="F114">
            <v>50</v>
          </cell>
          <cell r="G114">
            <v>8070</v>
          </cell>
          <cell r="I114">
            <v>6011</v>
          </cell>
          <cell r="J114">
            <v>1825</v>
          </cell>
          <cell r="K114">
            <v>1879</v>
          </cell>
          <cell r="M114">
            <v>180</v>
          </cell>
          <cell r="AM114">
            <v>1</v>
          </cell>
          <cell r="AN114">
            <v>9.8000000000000004E-2</v>
          </cell>
          <cell r="AO114">
            <v>1</v>
          </cell>
          <cell r="AP114" t="str">
            <v>저압케이블공</v>
          </cell>
          <cell r="AQ114">
            <v>9.8000000000000004E-2</v>
          </cell>
          <cell r="BB114" t="str">
            <v>전 7-10</v>
          </cell>
        </row>
        <row r="115">
          <cell r="A115">
            <v>94</v>
          </cell>
          <cell r="B115" t="str">
            <v>케이블</v>
          </cell>
          <cell r="C115" t="str">
            <v>CVV 2C/2㎟</v>
          </cell>
          <cell r="D115">
            <v>1.03</v>
          </cell>
          <cell r="E115" t="str">
            <v>m</v>
          </cell>
          <cell r="F115">
            <v>50</v>
          </cell>
          <cell r="G115">
            <v>1200</v>
          </cell>
          <cell r="I115">
            <v>858</v>
          </cell>
          <cell r="J115">
            <v>308</v>
          </cell>
          <cell r="K115">
            <v>317</v>
          </cell>
          <cell r="M115">
            <v>25</v>
          </cell>
          <cell r="AM115">
            <v>1</v>
          </cell>
          <cell r="AN115">
            <v>1.4E-2</v>
          </cell>
          <cell r="AO115">
            <v>1</v>
          </cell>
          <cell r="AP115" t="str">
            <v>저압케이블공</v>
          </cell>
          <cell r="AQ115">
            <v>1.4E-2</v>
          </cell>
          <cell r="BB115" t="str">
            <v>전 7-10</v>
          </cell>
        </row>
        <row r="116">
          <cell r="A116">
            <v>95</v>
          </cell>
          <cell r="B116" t="str">
            <v>케이블</v>
          </cell>
          <cell r="C116" t="str">
            <v>CVV 3C/2㎟</v>
          </cell>
          <cell r="D116">
            <v>1.03</v>
          </cell>
          <cell r="E116" t="str">
            <v>m</v>
          </cell>
          <cell r="F116">
            <v>50</v>
          </cell>
          <cell r="G116">
            <v>1587</v>
          </cell>
          <cell r="I116">
            <v>1165</v>
          </cell>
          <cell r="J116">
            <v>377</v>
          </cell>
          <cell r="K116">
            <v>388</v>
          </cell>
          <cell r="M116">
            <v>34</v>
          </cell>
          <cell r="AM116">
            <v>1</v>
          </cell>
          <cell r="AN116">
            <v>1.9E-2</v>
          </cell>
          <cell r="AO116">
            <v>1</v>
          </cell>
          <cell r="AP116" t="str">
            <v>저압케이블공</v>
          </cell>
          <cell r="AQ116">
            <v>1.9E-2</v>
          </cell>
          <cell r="BB116" t="str">
            <v>전 7-10</v>
          </cell>
        </row>
        <row r="117">
          <cell r="A117">
            <v>96</v>
          </cell>
          <cell r="B117" t="str">
            <v>케이블</v>
          </cell>
          <cell r="C117" t="str">
            <v>CVV 4C/2㎟</v>
          </cell>
          <cell r="D117">
            <v>1.03</v>
          </cell>
          <cell r="E117" t="str">
            <v>m</v>
          </cell>
          <cell r="F117">
            <v>50</v>
          </cell>
          <cell r="G117">
            <v>2114</v>
          </cell>
          <cell r="I117">
            <v>1594</v>
          </cell>
          <cell r="J117">
            <v>460</v>
          </cell>
          <cell r="K117">
            <v>473</v>
          </cell>
          <cell r="M117">
            <v>47</v>
          </cell>
          <cell r="AM117">
            <v>1</v>
          </cell>
          <cell r="AN117">
            <v>2.5999999999999999E-2</v>
          </cell>
          <cell r="AO117">
            <v>1</v>
          </cell>
          <cell r="AP117" t="str">
            <v>저압케이블공</v>
          </cell>
          <cell r="AQ117">
            <v>2.5999999999999999E-2</v>
          </cell>
          <cell r="BB117" t="str">
            <v>전 7-10</v>
          </cell>
        </row>
        <row r="118">
          <cell r="A118">
            <v>97</v>
          </cell>
          <cell r="B118" t="str">
            <v>케이블</v>
          </cell>
          <cell r="C118" t="str">
            <v>CVV 5C/2㎟</v>
          </cell>
          <cell r="D118">
            <v>1.03</v>
          </cell>
          <cell r="E118" t="str">
            <v>m</v>
          </cell>
          <cell r="F118">
            <v>50</v>
          </cell>
          <cell r="G118">
            <v>2559</v>
          </cell>
          <cell r="I118">
            <v>1962</v>
          </cell>
          <cell r="J118">
            <v>524</v>
          </cell>
          <cell r="K118">
            <v>539</v>
          </cell>
          <cell r="M118">
            <v>58</v>
          </cell>
          <cell r="AM118">
            <v>1</v>
          </cell>
          <cell r="AN118">
            <v>3.2000000000000001E-2</v>
          </cell>
          <cell r="AO118">
            <v>1</v>
          </cell>
          <cell r="AP118" t="str">
            <v>저압케이블공</v>
          </cell>
          <cell r="AQ118">
            <v>3.2000000000000001E-2</v>
          </cell>
          <cell r="BB118" t="str">
            <v>전 7-10</v>
          </cell>
        </row>
        <row r="119">
          <cell r="A119">
            <v>98</v>
          </cell>
          <cell r="B119" t="str">
            <v>케이블</v>
          </cell>
          <cell r="C119" t="str">
            <v>CVV 6C/2㎟</v>
          </cell>
          <cell r="D119">
            <v>1.03</v>
          </cell>
          <cell r="E119" t="str">
            <v>m</v>
          </cell>
          <cell r="F119">
            <v>50</v>
          </cell>
          <cell r="G119">
            <v>2686</v>
          </cell>
          <cell r="I119">
            <v>2147</v>
          </cell>
          <cell r="J119">
            <v>462</v>
          </cell>
          <cell r="K119">
            <v>475</v>
          </cell>
          <cell r="M119">
            <v>64</v>
          </cell>
          <cell r="AM119">
            <v>1</v>
          </cell>
          <cell r="AN119">
            <v>3.5000000000000003E-2</v>
          </cell>
          <cell r="AO119">
            <v>1</v>
          </cell>
          <cell r="AP119" t="str">
            <v>저압케이블공</v>
          </cell>
          <cell r="AQ119">
            <v>3.5000000000000003E-2</v>
          </cell>
          <cell r="BB119" t="str">
            <v>전 7-10</v>
          </cell>
        </row>
        <row r="120">
          <cell r="A120">
            <v>99</v>
          </cell>
          <cell r="B120" t="str">
            <v>케이블</v>
          </cell>
          <cell r="C120" t="str">
            <v>CVV 7C/2㎟</v>
          </cell>
          <cell r="D120">
            <v>1.03</v>
          </cell>
          <cell r="E120" t="str">
            <v>m</v>
          </cell>
          <cell r="F120">
            <v>50</v>
          </cell>
          <cell r="G120">
            <v>3130</v>
          </cell>
          <cell r="I120">
            <v>2392</v>
          </cell>
          <cell r="J120">
            <v>648</v>
          </cell>
          <cell r="K120">
            <v>667</v>
          </cell>
          <cell r="M120">
            <v>71</v>
          </cell>
          <cell r="AM120">
            <v>1</v>
          </cell>
          <cell r="AN120">
            <v>3.9E-2</v>
          </cell>
          <cell r="AO120">
            <v>1</v>
          </cell>
          <cell r="AP120" t="str">
            <v>저압케이블공</v>
          </cell>
          <cell r="AQ120">
            <v>3.9E-2</v>
          </cell>
          <cell r="BB120" t="str">
            <v>전 7-10</v>
          </cell>
        </row>
        <row r="121">
          <cell r="A121">
            <v>100</v>
          </cell>
          <cell r="B121" t="str">
            <v>케이블</v>
          </cell>
          <cell r="C121" t="str">
            <v>CVV 8C/2㎟</v>
          </cell>
          <cell r="D121">
            <v>1.03</v>
          </cell>
          <cell r="E121" t="str">
            <v>m</v>
          </cell>
          <cell r="F121">
            <v>50</v>
          </cell>
          <cell r="G121">
            <v>3485</v>
          </cell>
          <cell r="I121">
            <v>2576</v>
          </cell>
          <cell r="J121">
            <v>808</v>
          </cell>
          <cell r="K121">
            <v>832</v>
          </cell>
          <cell r="M121">
            <v>77</v>
          </cell>
          <cell r="AM121">
            <v>1</v>
          </cell>
          <cell r="AN121">
            <v>4.2000000000000003E-2</v>
          </cell>
          <cell r="AO121">
            <v>1</v>
          </cell>
          <cell r="AP121" t="str">
            <v>저압케이블공</v>
          </cell>
          <cell r="AQ121">
            <v>4.2000000000000003E-2</v>
          </cell>
          <cell r="BB121" t="str">
            <v>전 7-10</v>
          </cell>
        </row>
        <row r="122">
          <cell r="A122">
            <v>101</v>
          </cell>
          <cell r="B122" t="str">
            <v>케이블</v>
          </cell>
          <cell r="C122" t="str">
            <v>CVV 9C/2㎟</v>
          </cell>
          <cell r="D122">
            <v>1.03</v>
          </cell>
          <cell r="E122" t="str">
            <v>m</v>
          </cell>
          <cell r="F122">
            <v>50</v>
          </cell>
          <cell r="G122">
            <v>3938</v>
          </cell>
          <cell r="I122">
            <v>2944</v>
          </cell>
          <cell r="J122">
            <v>880</v>
          </cell>
          <cell r="K122">
            <v>906</v>
          </cell>
          <cell r="M122">
            <v>88</v>
          </cell>
          <cell r="AM122">
            <v>1</v>
          </cell>
          <cell r="AN122">
            <v>4.8000000000000001E-2</v>
          </cell>
          <cell r="AO122">
            <v>1</v>
          </cell>
          <cell r="AP122" t="str">
            <v>저압케이블공</v>
          </cell>
          <cell r="AQ122">
            <v>4.8000000000000001E-2</v>
          </cell>
          <cell r="BB122" t="str">
            <v>전 7-10</v>
          </cell>
        </row>
        <row r="123">
          <cell r="A123">
            <v>102</v>
          </cell>
          <cell r="B123" t="str">
            <v>케이블</v>
          </cell>
          <cell r="C123" t="str">
            <v>CVV 10C/2㎟</v>
          </cell>
          <cell r="D123">
            <v>1.03</v>
          </cell>
          <cell r="E123" t="str">
            <v>m</v>
          </cell>
          <cell r="F123">
            <v>50</v>
          </cell>
          <cell r="G123">
            <v>4071</v>
          </cell>
          <cell r="I123">
            <v>2944</v>
          </cell>
          <cell r="J123">
            <v>1009</v>
          </cell>
          <cell r="K123">
            <v>1039</v>
          </cell>
          <cell r="M123">
            <v>88</v>
          </cell>
          <cell r="AM123">
            <v>1</v>
          </cell>
          <cell r="AN123">
            <v>4.8000000000000001E-2</v>
          </cell>
          <cell r="AO123">
            <v>1</v>
          </cell>
          <cell r="AP123" t="str">
            <v>저압케이블공</v>
          </cell>
          <cell r="AQ123">
            <v>4.8000000000000001E-2</v>
          </cell>
          <cell r="BB123" t="str">
            <v>전 7-10</v>
          </cell>
        </row>
        <row r="124">
          <cell r="A124">
            <v>103</v>
          </cell>
          <cell r="B124" t="str">
            <v>케이블</v>
          </cell>
          <cell r="C124" t="str">
            <v>CVV 12C/2㎟</v>
          </cell>
          <cell r="D124">
            <v>1.03</v>
          </cell>
          <cell r="E124" t="str">
            <v>m</v>
          </cell>
          <cell r="F124">
            <v>50</v>
          </cell>
          <cell r="G124">
            <v>4564</v>
          </cell>
          <cell r="I124">
            <v>3312</v>
          </cell>
          <cell r="J124">
            <v>1120</v>
          </cell>
          <cell r="K124">
            <v>1153</v>
          </cell>
          <cell r="M124">
            <v>99</v>
          </cell>
          <cell r="AM124">
            <v>1</v>
          </cell>
          <cell r="AN124">
            <v>5.3999999999999999E-2</v>
          </cell>
          <cell r="AO124">
            <v>1</v>
          </cell>
          <cell r="AP124" t="str">
            <v>저압케이블공</v>
          </cell>
          <cell r="AQ124">
            <v>5.3999999999999999E-2</v>
          </cell>
          <cell r="BB124" t="str">
            <v>전 7-10</v>
          </cell>
        </row>
        <row r="125">
          <cell r="A125">
            <v>104</v>
          </cell>
          <cell r="B125" t="str">
            <v>케이블</v>
          </cell>
          <cell r="C125" t="str">
            <v>CVV 15C/2㎟</v>
          </cell>
          <cell r="D125">
            <v>1.03</v>
          </cell>
          <cell r="E125" t="str">
            <v>m</v>
          </cell>
          <cell r="F125">
            <v>50</v>
          </cell>
          <cell r="G125">
            <v>6041</v>
          </cell>
          <cell r="I125">
            <v>4416</v>
          </cell>
          <cell r="J125">
            <v>1450</v>
          </cell>
          <cell r="K125">
            <v>1493</v>
          </cell>
          <cell r="M125">
            <v>132</v>
          </cell>
          <cell r="AM125">
            <v>1</v>
          </cell>
          <cell r="AN125">
            <v>7.1999999999999995E-2</v>
          </cell>
          <cell r="AO125">
            <v>1</v>
          </cell>
          <cell r="AP125" t="str">
            <v>저압케이블공</v>
          </cell>
          <cell r="AQ125">
            <v>7.1999999999999995E-2</v>
          </cell>
          <cell r="BB125" t="str">
            <v>전 7-10</v>
          </cell>
        </row>
        <row r="126">
          <cell r="A126">
            <v>105</v>
          </cell>
          <cell r="B126" t="str">
            <v>케이블</v>
          </cell>
          <cell r="C126" t="str">
            <v>CVV 19C/2㎟</v>
          </cell>
          <cell r="D126">
            <v>1.03</v>
          </cell>
          <cell r="E126" t="str">
            <v>m</v>
          </cell>
          <cell r="F126">
            <v>50</v>
          </cell>
          <cell r="G126">
            <v>6236</v>
          </cell>
          <cell r="I126">
            <v>4416</v>
          </cell>
          <cell r="J126">
            <v>1639</v>
          </cell>
          <cell r="K126">
            <v>1688</v>
          </cell>
          <cell r="M126">
            <v>132</v>
          </cell>
          <cell r="AM126">
            <v>1</v>
          </cell>
          <cell r="AN126">
            <v>7.1999999999999995E-2</v>
          </cell>
          <cell r="AO126">
            <v>1</v>
          </cell>
          <cell r="AP126" t="str">
            <v>저압케이블공</v>
          </cell>
          <cell r="AQ126">
            <v>7.1999999999999995E-2</v>
          </cell>
          <cell r="BB126" t="str">
            <v>전 7-10</v>
          </cell>
        </row>
        <row r="127">
          <cell r="A127">
            <v>106</v>
          </cell>
          <cell r="B127" t="str">
            <v>케이블</v>
          </cell>
          <cell r="C127" t="str">
            <v>CVV 24C/2㎟</v>
          </cell>
          <cell r="D127">
            <v>1.03</v>
          </cell>
          <cell r="E127" t="str">
            <v>m</v>
          </cell>
          <cell r="F127">
            <v>50</v>
          </cell>
          <cell r="G127">
            <v>7440</v>
          </cell>
          <cell r="I127">
            <v>5152</v>
          </cell>
          <cell r="J127">
            <v>2072</v>
          </cell>
          <cell r="K127">
            <v>2134</v>
          </cell>
          <cell r="M127">
            <v>154</v>
          </cell>
          <cell r="AM127">
            <v>1</v>
          </cell>
          <cell r="AN127">
            <v>8.4000000000000005E-2</v>
          </cell>
          <cell r="AO127">
            <v>1</v>
          </cell>
          <cell r="AP127" t="str">
            <v>저압케이블공</v>
          </cell>
          <cell r="AQ127">
            <v>8.4000000000000005E-2</v>
          </cell>
          <cell r="BB127" t="str">
            <v>전 7-10</v>
          </cell>
        </row>
        <row r="128">
          <cell r="A128">
            <v>107</v>
          </cell>
          <cell r="B128" t="str">
            <v>케이블</v>
          </cell>
          <cell r="C128" t="str">
            <v>CVV 27C/2㎟</v>
          </cell>
          <cell r="D128">
            <v>1.03</v>
          </cell>
          <cell r="E128" t="str">
            <v>m</v>
          </cell>
          <cell r="F128">
            <v>50</v>
          </cell>
          <cell r="G128">
            <v>8518</v>
          </cell>
          <cell r="I128">
            <v>6011</v>
          </cell>
          <cell r="J128">
            <v>2260</v>
          </cell>
          <cell r="K128">
            <v>2327</v>
          </cell>
          <cell r="M128">
            <v>180</v>
          </cell>
          <cell r="AM128">
            <v>1</v>
          </cell>
          <cell r="AN128">
            <v>9.8000000000000004E-2</v>
          </cell>
          <cell r="AO128">
            <v>1</v>
          </cell>
          <cell r="AP128" t="str">
            <v>저압케이블공</v>
          </cell>
          <cell r="AQ128">
            <v>9.8000000000000004E-2</v>
          </cell>
          <cell r="BB128" t="str">
            <v>전 7-10</v>
          </cell>
        </row>
        <row r="129">
          <cell r="A129">
            <v>108</v>
          </cell>
          <cell r="B129" t="str">
            <v>케이블</v>
          </cell>
          <cell r="C129" t="str">
            <v>CVV 30C/2㎟</v>
          </cell>
          <cell r="D129">
            <v>1.03</v>
          </cell>
          <cell r="E129" t="str">
            <v>m</v>
          </cell>
          <cell r="F129">
            <v>50</v>
          </cell>
          <cell r="G129">
            <v>8796</v>
          </cell>
          <cell r="I129">
            <v>6011</v>
          </cell>
          <cell r="J129">
            <v>2530</v>
          </cell>
          <cell r="K129">
            <v>2605</v>
          </cell>
          <cell r="M129">
            <v>180</v>
          </cell>
          <cell r="AM129">
            <v>1</v>
          </cell>
          <cell r="AN129">
            <v>9.8000000000000004E-2</v>
          </cell>
          <cell r="AO129">
            <v>1</v>
          </cell>
          <cell r="AP129" t="str">
            <v>저압케이블공</v>
          </cell>
          <cell r="AQ129">
            <v>9.8000000000000004E-2</v>
          </cell>
          <cell r="BB129" t="str">
            <v>전 7-10</v>
          </cell>
        </row>
        <row r="130">
          <cell r="A130">
            <v>109</v>
          </cell>
          <cell r="B130" t="str">
            <v>케이블</v>
          </cell>
          <cell r="C130" t="str">
            <v>CVV 3C/3.5㎟</v>
          </cell>
          <cell r="D130">
            <v>1.03</v>
          </cell>
          <cell r="E130" t="str">
            <v>m</v>
          </cell>
          <cell r="F130">
            <v>50</v>
          </cell>
          <cell r="G130">
            <v>1975</v>
          </cell>
          <cell r="I130">
            <v>1349</v>
          </cell>
          <cell r="J130">
            <v>569</v>
          </cell>
          <cell r="K130">
            <v>586</v>
          </cell>
          <cell r="M130">
            <v>40</v>
          </cell>
          <cell r="AM130">
            <v>1</v>
          </cell>
          <cell r="AN130">
            <v>2.1999999999999999E-2</v>
          </cell>
          <cell r="AO130">
            <v>1</v>
          </cell>
          <cell r="AP130" t="str">
            <v>저압케이블공</v>
          </cell>
          <cell r="AQ130">
            <v>2.1999999999999999E-2</v>
          </cell>
          <cell r="BB130" t="str">
            <v>전 7-10</v>
          </cell>
        </row>
        <row r="131">
          <cell r="A131">
            <v>110</v>
          </cell>
          <cell r="B131" t="str">
            <v>케이블</v>
          </cell>
          <cell r="C131" t="str">
            <v>CVV-S 2C/1.25㎟</v>
          </cell>
          <cell r="D131">
            <v>1.03</v>
          </cell>
          <cell r="E131" t="str">
            <v>m</v>
          </cell>
          <cell r="F131">
            <v>50</v>
          </cell>
          <cell r="G131">
            <v>1709</v>
          </cell>
          <cell r="I131">
            <v>1236</v>
          </cell>
          <cell r="J131">
            <v>424</v>
          </cell>
          <cell r="K131">
            <v>436</v>
          </cell>
          <cell r="M131">
            <v>37</v>
          </cell>
          <cell r="AM131">
            <v>1</v>
          </cell>
          <cell r="AN131">
            <v>1.6799999999999999E-2</v>
          </cell>
          <cell r="AO131">
            <v>1.2</v>
          </cell>
          <cell r="AP131" t="str">
            <v>저압케이블공</v>
          </cell>
          <cell r="AQ131">
            <v>1.6799999999999999E-2</v>
          </cell>
          <cell r="BB131" t="str">
            <v>전 7-10</v>
          </cell>
        </row>
        <row r="132">
          <cell r="A132">
            <v>111</v>
          </cell>
          <cell r="B132" t="str">
            <v>케이블</v>
          </cell>
          <cell r="C132" t="str">
            <v>CVV-S 30C/1.25㎟</v>
          </cell>
          <cell r="D132">
            <v>1.03</v>
          </cell>
          <cell r="E132" t="str">
            <v>m</v>
          </cell>
          <cell r="F132">
            <v>50</v>
          </cell>
          <cell r="G132">
            <v>11068</v>
          </cell>
          <cell r="I132">
            <v>8656</v>
          </cell>
          <cell r="J132">
            <v>2091</v>
          </cell>
          <cell r="K132">
            <v>2153</v>
          </cell>
          <cell r="M132">
            <v>259</v>
          </cell>
          <cell r="AM132">
            <v>1</v>
          </cell>
          <cell r="AN132">
            <v>0.1176</v>
          </cell>
          <cell r="AO132">
            <v>1.2</v>
          </cell>
          <cell r="AP132" t="str">
            <v>저압케이블공</v>
          </cell>
          <cell r="AQ132">
            <v>0.1176</v>
          </cell>
          <cell r="BB132" t="str">
            <v>전 7-10</v>
          </cell>
        </row>
        <row r="133">
          <cell r="A133">
            <v>112</v>
          </cell>
          <cell r="B133" t="str">
            <v>케이블</v>
          </cell>
          <cell r="C133" t="str">
            <v>CVV-S 2C/2㎟</v>
          </cell>
          <cell r="D133">
            <v>1.03</v>
          </cell>
          <cell r="E133" t="str">
            <v>m</v>
          </cell>
          <cell r="F133">
            <v>50</v>
          </cell>
          <cell r="G133">
            <v>1748</v>
          </cell>
          <cell r="I133">
            <v>1236</v>
          </cell>
          <cell r="J133">
            <v>462</v>
          </cell>
          <cell r="K133">
            <v>475</v>
          </cell>
          <cell r="M133">
            <v>37</v>
          </cell>
          <cell r="AM133">
            <v>1</v>
          </cell>
          <cell r="AN133">
            <v>1.6799999999999999E-2</v>
          </cell>
          <cell r="AO133">
            <v>1.2</v>
          </cell>
          <cell r="AP133" t="str">
            <v>저압케이블공</v>
          </cell>
          <cell r="AQ133">
            <v>1.6799999999999999E-2</v>
          </cell>
          <cell r="BB133" t="str">
            <v>전 7-10</v>
          </cell>
        </row>
        <row r="134">
          <cell r="A134">
            <v>113</v>
          </cell>
          <cell r="B134" t="str">
            <v>케이블</v>
          </cell>
          <cell r="C134" t="str">
            <v>CVV-S 30C/2㎟</v>
          </cell>
          <cell r="D134">
            <v>1.03</v>
          </cell>
          <cell r="E134" t="str">
            <v>m</v>
          </cell>
          <cell r="F134">
            <v>50</v>
          </cell>
          <cell r="G134">
            <v>11873</v>
          </cell>
          <cell r="I134">
            <v>8656</v>
          </cell>
          <cell r="J134">
            <v>2872</v>
          </cell>
          <cell r="K134">
            <v>2958</v>
          </cell>
          <cell r="M134">
            <v>259</v>
          </cell>
          <cell r="AM134">
            <v>1</v>
          </cell>
          <cell r="AN134">
            <v>0.1176</v>
          </cell>
          <cell r="AO134">
            <v>1.2</v>
          </cell>
          <cell r="AP134" t="str">
            <v>저압케이블공</v>
          </cell>
          <cell r="AQ134">
            <v>0.1176</v>
          </cell>
          <cell r="BB134" t="str">
            <v>전 7-10</v>
          </cell>
        </row>
        <row r="135">
          <cell r="A135">
            <v>114</v>
          </cell>
          <cell r="B135" t="str">
            <v>케이블</v>
          </cell>
          <cell r="C135" t="str">
            <v>CVV-S 2C/3.5㎟</v>
          </cell>
          <cell r="D135">
            <v>1.03</v>
          </cell>
          <cell r="E135" t="str">
            <v>m</v>
          </cell>
          <cell r="F135">
            <v>50</v>
          </cell>
          <cell r="G135">
            <v>2044</v>
          </cell>
          <cell r="I135">
            <v>1413</v>
          </cell>
          <cell r="J135">
            <v>572</v>
          </cell>
          <cell r="K135">
            <v>589</v>
          </cell>
          <cell r="M135">
            <v>42</v>
          </cell>
          <cell r="AM135">
            <v>1</v>
          </cell>
          <cell r="AN135">
            <v>1.9199999999999998E-2</v>
          </cell>
          <cell r="AO135">
            <v>1.2</v>
          </cell>
          <cell r="AP135" t="str">
            <v>저압케이블공</v>
          </cell>
          <cell r="AQ135">
            <v>1.9199999999999998E-2</v>
          </cell>
          <cell r="BB135" t="str">
            <v>전 7-10</v>
          </cell>
        </row>
        <row r="136">
          <cell r="A136">
            <v>115</v>
          </cell>
          <cell r="B136" t="str">
            <v>케이블</v>
          </cell>
          <cell r="C136" t="str">
            <v>CVV-S 4C/3.5㎟</v>
          </cell>
          <cell r="D136">
            <v>1.03</v>
          </cell>
          <cell r="E136" t="str">
            <v>m</v>
          </cell>
          <cell r="F136">
            <v>50</v>
          </cell>
          <cell r="G136">
            <v>3477</v>
          </cell>
          <cell r="I136">
            <v>2561</v>
          </cell>
          <cell r="J136">
            <v>816</v>
          </cell>
          <cell r="K136">
            <v>840</v>
          </cell>
          <cell r="M136">
            <v>76</v>
          </cell>
          <cell r="AM136">
            <v>1</v>
          </cell>
          <cell r="AN136">
            <v>3.4799999999999998E-2</v>
          </cell>
          <cell r="AO136">
            <v>1.2</v>
          </cell>
          <cell r="AP136" t="str">
            <v>저압케이블공</v>
          </cell>
          <cell r="AQ136">
            <v>3.4799999999999998E-2</v>
          </cell>
          <cell r="BB136" t="str">
            <v>전 7-10</v>
          </cell>
        </row>
        <row r="137">
          <cell r="A137">
            <v>116</v>
          </cell>
          <cell r="B137" t="str">
            <v>케이블</v>
          </cell>
          <cell r="C137" t="str">
            <v>CVV-S 6C/3.5㎟</v>
          </cell>
          <cell r="D137">
            <v>1.03</v>
          </cell>
          <cell r="E137" t="str">
            <v>m</v>
          </cell>
          <cell r="F137">
            <v>50</v>
          </cell>
          <cell r="G137">
            <v>4598</v>
          </cell>
          <cell r="I137">
            <v>3356</v>
          </cell>
          <cell r="J137">
            <v>1109</v>
          </cell>
          <cell r="K137">
            <v>1142</v>
          </cell>
          <cell r="M137">
            <v>100</v>
          </cell>
          <cell r="AM137">
            <v>1</v>
          </cell>
          <cell r="AN137">
            <v>4.5599999999999995E-2</v>
          </cell>
          <cell r="AO137">
            <v>1.2</v>
          </cell>
          <cell r="AP137" t="str">
            <v>저압케이블공</v>
          </cell>
          <cell r="AQ137">
            <v>4.5599999999999995E-2</v>
          </cell>
          <cell r="BB137" t="str">
            <v>전 7-10</v>
          </cell>
        </row>
        <row r="138">
          <cell r="A138">
            <v>117</v>
          </cell>
          <cell r="B138" t="str">
            <v>케이블</v>
          </cell>
          <cell r="C138" t="str">
            <v>CVV-S 15C/3.5㎟</v>
          </cell>
          <cell r="D138">
            <v>1.03</v>
          </cell>
          <cell r="E138" t="str">
            <v>m</v>
          </cell>
          <cell r="F138">
            <v>50</v>
          </cell>
          <cell r="G138">
            <v>9457</v>
          </cell>
          <cell r="I138">
            <v>6890</v>
          </cell>
          <cell r="J138">
            <v>2293</v>
          </cell>
          <cell r="K138">
            <v>2361</v>
          </cell>
          <cell r="M138">
            <v>206</v>
          </cell>
          <cell r="AM138">
            <v>1</v>
          </cell>
          <cell r="AN138">
            <v>9.3600000000000003E-2</v>
          </cell>
          <cell r="AO138">
            <v>1.2</v>
          </cell>
          <cell r="AP138" t="str">
            <v>저압케이블공</v>
          </cell>
          <cell r="AQ138">
            <v>9.3600000000000003E-2</v>
          </cell>
          <cell r="BB138" t="str">
            <v>전 7-10</v>
          </cell>
        </row>
        <row r="139">
          <cell r="A139">
            <v>118</v>
          </cell>
          <cell r="B139" t="str">
            <v>케이블</v>
          </cell>
          <cell r="C139" t="str">
            <v>CVV-SB 2C/2.0㎟</v>
          </cell>
          <cell r="D139">
            <v>1.03</v>
          </cell>
          <cell r="E139" t="str">
            <v>m</v>
          </cell>
          <cell r="F139">
            <v>50</v>
          </cell>
          <cell r="G139">
            <v>1735</v>
          </cell>
          <cell r="I139">
            <v>1236</v>
          </cell>
          <cell r="J139">
            <v>449</v>
          </cell>
          <cell r="K139">
            <v>462</v>
          </cell>
          <cell r="M139">
            <v>37</v>
          </cell>
          <cell r="AM139">
            <v>1</v>
          </cell>
          <cell r="AN139">
            <v>1.6799999999999999E-2</v>
          </cell>
          <cell r="AO139">
            <v>1.2</v>
          </cell>
          <cell r="AP139" t="str">
            <v>저압케이블공</v>
          </cell>
          <cell r="AQ139">
            <v>1.6799999999999999E-2</v>
          </cell>
          <cell r="BB139" t="str">
            <v>전 7-10</v>
          </cell>
        </row>
        <row r="140">
          <cell r="A140">
            <v>119</v>
          </cell>
          <cell r="B140" t="str">
            <v>케이블</v>
          </cell>
          <cell r="C140" t="str">
            <v>CVV-SB 3C/1.25㎟</v>
          </cell>
          <cell r="D140">
            <v>1.03</v>
          </cell>
          <cell r="E140" t="str">
            <v>m</v>
          </cell>
          <cell r="F140">
            <v>50</v>
          </cell>
          <cell r="G140">
            <v>2334</v>
          </cell>
          <cell r="I140">
            <v>1678</v>
          </cell>
          <cell r="J140">
            <v>589</v>
          </cell>
          <cell r="K140">
            <v>606</v>
          </cell>
          <cell r="M140">
            <v>50</v>
          </cell>
          <cell r="AM140">
            <v>1</v>
          </cell>
          <cell r="AN140">
            <v>2.2799999999999997E-2</v>
          </cell>
          <cell r="AO140">
            <v>1.2</v>
          </cell>
          <cell r="AP140" t="str">
            <v>저압케이블공</v>
          </cell>
          <cell r="AQ140">
            <v>2.2799999999999997E-2</v>
          </cell>
          <cell r="BB140" t="str">
            <v>전 7-10</v>
          </cell>
        </row>
        <row r="141">
          <cell r="A141">
            <v>120</v>
          </cell>
          <cell r="B141" t="str">
            <v>케이블</v>
          </cell>
          <cell r="C141" t="str">
            <v>CVV-SB 30C/1.25㎟</v>
          </cell>
          <cell r="D141">
            <v>1.03</v>
          </cell>
          <cell r="E141" t="str">
            <v>m</v>
          </cell>
          <cell r="F141">
            <v>50</v>
          </cell>
          <cell r="G141">
            <v>11218</v>
          </cell>
          <cell r="I141">
            <v>8656</v>
          </cell>
          <cell r="J141">
            <v>2236</v>
          </cell>
          <cell r="K141">
            <v>2303</v>
          </cell>
          <cell r="M141">
            <v>259</v>
          </cell>
          <cell r="AM141">
            <v>1</v>
          </cell>
          <cell r="AN141">
            <v>0.1176</v>
          </cell>
          <cell r="AO141">
            <v>1.2</v>
          </cell>
          <cell r="AP141" t="str">
            <v>저압케이블공</v>
          </cell>
          <cell r="AQ141">
            <v>0.1176</v>
          </cell>
          <cell r="BB141" t="str">
            <v>전 7-10</v>
          </cell>
        </row>
        <row r="142">
          <cell r="A142">
            <v>121</v>
          </cell>
          <cell r="B142" t="str">
            <v>전선</v>
          </cell>
          <cell r="C142" t="str">
            <v>TIV 2C 0.8㎜</v>
          </cell>
          <cell r="D142">
            <v>1.03</v>
          </cell>
          <cell r="E142" t="str">
            <v>m</v>
          </cell>
          <cell r="F142">
            <v>50</v>
          </cell>
          <cell r="G142">
            <v>1005</v>
          </cell>
          <cell r="I142">
            <v>933</v>
          </cell>
          <cell r="J142">
            <v>44</v>
          </cell>
          <cell r="K142">
            <v>45</v>
          </cell>
          <cell r="M142">
            <v>27</v>
          </cell>
          <cell r="AM142">
            <v>1</v>
          </cell>
          <cell r="AN142">
            <v>1.4999999999999999E-2</v>
          </cell>
          <cell r="AO142">
            <v>1</v>
          </cell>
          <cell r="AP142" t="str">
            <v>통신내선공</v>
          </cell>
          <cell r="AQ142">
            <v>1.4999999999999999E-2</v>
          </cell>
          <cell r="BB142" t="str">
            <v>통 3-16</v>
          </cell>
        </row>
        <row r="143">
          <cell r="A143">
            <v>122</v>
          </cell>
          <cell r="B143" t="str">
            <v>케이블</v>
          </cell>
          <cell r="C143" t="str">
            <v>CPEV 5P 0.65㎟</v>
          </cell>
          <cell r="D143">
            <v>1.03</v>
          </cell>
          <cell r="E143" t="str">
            <v>m</v>
          </cell>
          <cell r="F143">
            <v>50</v>
          </cell>
          <cell r="G143">
            <v>1465</v>
          </cell>
          <cell r="I143">
            <v>969</v>
          </cell>
          <cell r="J143">
            <v>454</v>
          </cell>
          <cell r="K143">
            <v>467</v>
          </cell>
          <cell r="M143">
            <v>29</v>
          </cell>
          <cell r="AM143">
            <v>2</v>
          </cell>
          <cell r="AN143">
            <v>0.02</v>
          </cell>
          <cell r="AO143">
            <v>1</v>
          </cell>
          <cell r="AP143" t="str">
            <v>보통인부</v>
          </cell>
          <cell r="AQ143">
            <v>1.2E-2</v>
          </cell>
          <cell r="AR143" t="str">
            <v>통신케이블공</v>
          </cell>
          <cell r="AS143">
            <v>8.0000000000000002E-3</v>
          </cell>
          <cell r="BB143" t="str">
            <v>통 3-15</v>
          </cell>
        </row>
        <row r="144">
          <cell r="A144">
            <v>123</v>
          </cell>
          <cell r="B144" t="str">
            <v>케이블</v>
          </cell>
          <cell r="C144" t="str">
            <v>CPEV 10P 0.65㎟</v>
          </cell>
          <cell r="D144">
            <v>1.03</v>
          </cell>
          <cell r="E144" t="str">
            <v>m</v>
          </cell>
          <cell r="F144">
            <v>50</v>
          </cell>
          <cell r="G144">
            <v>1585</v>
          </cell>
          <cell r="I144">
            <v>969</v>
          </cell>
          <cell r="J144">
            <v>570</v>
          </cell>
          <cell r="K144">
            <v>587</v>
          </cell>
          <cell r="M144">
            <v>29</v>
          </cell>
          <cell r="AM144">
            <v>2</v>
          </cell>
          <cell r="AN144">
            <v>0.02</v>
          </cell>
          <cell r="AO144">
            <v>1</v>
          </cell>
          <cell r="AP144" t="str">
            <v>보통인부</v>
          </cell>
          <cell r="AQ144">
            <v>1.2E-2</v>
          </cell>
          <cell r="AR144" t="str">
            <v>통신케이블공</v>
          </cell>
          <cell r="AS144">
            <v>8.0000000000000002E-3</v>
          </cell>
          <cell r="BB144" t="str">
            <v>통 3-15</v>
          </cell>
        </row>
        <row r="145">
          <cell r="A145">
            <v>124</v>
          </cell>
          <cell r="B145" t="str">
            <v>케이블</v>
          </cell>
          <cell r="C145" t="str">
            <v>CPEV 20P 0.65㎟</v>
          </cell>
          <cell r="D145">
            <v>1.03</v>
          </cell>
          <cell r="E145" t="str">
            <v>m</v>
          </cell>
          <cell r="F145">
            <v>50</v>
          </cell>
          <cell r="G145">
            <v>1974</v>
          </cell>
          <cell r="I145">
            <v>1075</v>
          </cell>
          <cell r="J145">
            <v>842</v>
          </cell>
          <cell r="K145">
            <v>867</v>
          </cell>
          <cell r="M145">
            <v>32</v>
          </cell>
          <cell r="AM145">
            <v>2</v>
          </cell>
          <cell r="AN145">
            <v>2.1999999999999999E-2</v>
          </cell>
          <cell r="AO145">
            <v>1</v>
          </cell>
          <cell r="AP145" t="str">
            <v>보통인부</v>
          </cell>
          <cell r="AQ145">
            <v>1.2999999999999999E-2</v>
          </cell>
          <cell r="AR145" t="str">
            <v>통신케이블공</v>
          </cell>
          <cell r="AS145">
            <v>8.9999999999999993E-3</v>
          </cell>
          <cell r="BB145" t="str">
            <v>통 3-15</v>
          </cell>
        </row>
        <row r="146">
          <cell r="A146">
            <v>125</v>
          </cell>
          <cell r="B146" t="str">
            <v>케이블</v>
          </cell>
          <cell r="C146" t="str">
            <v>CPEV 30P 0.65㎟</v>
          </cell>
          <cell r="D146">
            <v>1.03</v>
          </cell>
          <cell r="E146" t="str">
            <v>m</v>
          </cell>
          <cell r="F146">
            <v>50</v>
          </cell>
          <cell r="G146">
            <v>2502</v>
          </cell>
          <cell r="I146">
            <v>1285</v>
          </cell>
          <cell r="J146">
            <v>1145</v>
          </cell>
          <cell r="K146">
            <v>1179</v>
          </cell>
          <cell r="M146">
            <v>38</v>
          </cell>
          <cell r="AM146">
            <v>2</v>
          </cell>
          <cell r="AN146">
            <v>2.5999999999999999E-2</v>
          </cell>
          <cell r="AO146">
            <v>1</v>
          </cell>
          <cell r="AP146" t="str">
            <v>보통인부</v>
          </cell>
          <cell r="AQ146">
            <v>1.4999999999999999E-2</v>
          </cell>
          <cell r="AR146" t="str">
            <v>통신케이블공</v>
          </cell>
          <cell r="AS146">
            <v>1.0999999999999999E-2</v>
          </cell>
          <cell r="BB146" t="str">
            <v>통 3-15</v>
          </cell>
        </row>
        <row r="147">
          <cell r="A147">
            <v>126</v>
          </cell>
          <cell r="B147" t="str">
            <v>케이블</v>
          </cell>
          <cell r="C147" t="str">
            <v>CPEV 50P 0.65㎟</v>
          </cell>
          <cell r="D147">
            <v>1.03</v>
          </cell>
          <cell r="E147" t="str">
            <v>m</v>
          </cell>
          <cell r="F147">
            <v>50</v>
          </cell>
          <cell r="G147">
            <v>3033</v>
          </cell>
          <cell r="I147">
            <v>1285</v>
          </cell>
          <cell r="J147">
            <v>1661</v>
          </cell>
          <cell r="K147">
            <v>1710</v>
          </cell>
          <cell r="M147">
            <v>38</v>
          </cell>
          <cell r="AM147">
            <v>2</v>
          </cell>
          <cell r="AN147">
            <v>2.5999999999999999E-2</v>
          </cell>
          <cell r="AO147">
            <v>1</v>
          </cell>
          <cell r="AP147" t="str">
            <v>보통인부</v>
          </cell>
          <cell r="AQ147">
            <v>1.4999999999999999E-2</v>
          </cell>
          <cell r="AR147" t="str">
            <v>통신케이블공</v>
          </cell>
          <cell r="AS147">
            <v>1.0999999999999999E-2</v>
          </cell>
          <cell r="BB147" t="str">
            <v>통 3-15</v>
          </cell>
        </row>
        <row r="148">
          <cell r="A148">
            <v>127</v>
          </cell>
          <cell r="B148" t="str">
            <v>케이블</v>
          </cell>
          <cell r="C148" t="str">
            <v>CPEV 100P 0.65㎟</v>
          </cell>
          <cell r="D148">
            <v>1.03</v>
          </cell>
          <cell r="E148" t="str">
            <v>m</v>
          </cell>
          <cell r="F148">
            <v>50</v>
          </cell>
          <cell r="G148">
            <v>4513</v>
          </cell>
          <cell r="I148">
            <v>1475</v>
          </cell>
          <cell r="J148">
            <v>2907</v>
          </cell>
          <cell r="K148">
            <v>2994</v>
          </cell>
          <cell r="M148">
            <v>44</v>
          </cell>
          <cell r="AM148">
            <v>2</v>
          </cell>
          <cell r="AN148">
            <v>3.0000000000000002E-2</v>
          </cell>
          <cell r="AO148">
            <v>1</v>
          </cell>
          <cell r="AP148" t="str">
            <v>보통인부</v>
          </cell>
          <cell r="AQ148">
            <v>1.7500000000000002E-2</v>
          </cell>
          <cell r="AR148" t="str">
            <v>통신케이블공</v>
          </cell>
          <cell r="AS148">
            <v>1.2500000000000001E-2</v>
          </cell>
          <cell r="BB148" t="str">
            <v>통 3-15</v>
          </cell>
        </row>
        <row r="149">
          <cell r="A149">
            <v>128</v>
          </cell>
          <cell r="B149" t="str">
            <v>케이블</v>
          </cell>
          <cell r="C149" t="str">
            <v>ECX 5C-2V</v>
          </cell>
          <cell r="D149">
            <v>1.03</v>
          </cell>
          <cell r="E149" t="str">
            <v>m</v>
          </cell>
          <cell r="F149">
            <v>50</v>
          </cell>
          <cell r="G149">
            <v>1485</v>
          </cell>
          <cell r="I149">
            <v>1134</v>
          </cell>
          <cell r="J149">
            <v>308</v>
          </cell>
          <cell r="K149">
            <v>317</v>
          </cell>
          <cell r="M149">
            <v>34</v>
          </cell>
          <cell r="AM149">
            <v>1</v>
          </cell>
          <cell r="AN149">
            <v>1.7999999999999999E-2</v>
          </cell>
          <cell r="AO149">
            <v>1</v>
          </cell>
          <cell r="AP149" t="str">
            <v>통신설비공</v>
          </cell>
          <cell r="AQ149">
            <v>1.7999999999999999E-2</v>
          </cell>
          <cell r="BB149" t="str">
            <v>통 5-89</v>
          </cell>
        </row>
        <row r="150">
          <cell r="A150">
            <v>129</v>
          </cell>
          <cell r="B150" t="str">
            <v>케이블</v>
          </cell>
          <cell r="C150" t="str">
            <v>ECX 7C-2V</v>
          </cell>
          <cell r="D150">
            <v>1.03</v>
          </cell>
          <cell r="E150" t="str">
            <v>m</v>
          </cell>
          <cell r="F150">
            <v>50</v>
          </cell>
          <cell r="G150">
            <v>2000</v>
          </cell>
          <cell r="I150">
            <v>1386</v>
          </cell>
          <cell r="J150">
            <v>557</v>
          </cell>
          <cell r="K150">
            <v>573</v>
          </cell>
          <cell r="M150">
            <v>41</v>
          </cell>
          <cell r="AM150">
            <v>1</v>
          </cell>
          <cell r="AN150">
            <v>2.1999999999999999E-2</v>
          </cell>
          <cell r="AO150">
            <v>1</v>
          </cell>
          <cell r="AP150" t="str">
            <v>통신설비공</v>
          </cell>
          <cell r="AQ150">
            <v>2.1999999999999999E-2</v>
          </cell>
          <cell r="BB150" t="str">
            <v>통 5-89</v>
          </cell>
        </row>
        <row r="151">
          <cell r="A151">
            <v>130</v>
          </cell>
          <cell r="B151" t="str">
            <v>전선관</v>
          </cell>
          <cell r="C151" t="str">
            <v>ST 16C</v>
          </cell>
          <cell r="D151">
            <v>1.1000000000000001</v>
          </cell>
          <cell r="E151" t="str">
            <v>m</v>
          </cell>
          <cell r="F151">
            <v>50</v>
          </cell>
          <cell r="G151">
            <v>4599</v>
          </cell>
          <cell r="I151">
            <v>3842</v>
          </cell>
          <cell r="J151">
            <v>584</v>
          </cell>
          <cell r="K151">
            <v>642</v>
          </cell>
          <cell r="M151">
            <v>115</v>
          </cell>
          <cell r="N151" t="str">
            <v>전선관 부속자재</v>
          </cell>
          <cell r="O151" t="str">
            <v>전선관의 15%</v>
          </cell>
          <cell r="P151">
            <v>1</v>
          </cell>
          <cell r="Q151" t="str">
            <v>식</v>
          </cell>
          <cell r="W151">
            <v>87</v>
          </cell>
          <cell r="AM151">
            <v>1</v>
          </cell>
          <cell r="AN151">
            <v>0.08</v>
          </cell>
          <cell r="AO151">
            <v>1</v>
          </cell>
          <cell r="AP151" t="str">
            <v>내선전공</v>
          </cell>
          <cell r="AQ151">
            <v>0.08</v>
          </cell>
          <cell r="BB151" t="str">
            <v>전 7-1</v>
          </cell>
        </row>
        <row r="152">
          <cell r="A152">
            <v>131</v>
          </cell>
          <cell r="B152" t="str">
            <v>전선관</v>
          </cell>
          <cell r="C152" t="str">
            <v>ST 22C</v>
          </cell>
          <cell r="D152">
            <v>1.1000000000000001</v>
          </cell>
          <cell r="E152" t="str">
            <v>m</v>
          </cell>
          <cell r="F152">
            <v>50</v>
          </cell>
          <cell r="G152">
            <v>6264</v>
          </cell>
          <cell r="I152">
            <v>5283</v>
          </cell>
          <cell r="J152">
            <v>749</v>
          </cell>
          <cell r="K152">
            <v>823</v>
          </cell>
          <cell r="M152">
            <v>158</v>
          </cell>
          <cell r="N152" t="str">
            <v>전선관 부속자재</v>
          </cell>
          <cell r="O152" t="str">
            <v>전선관의 15%</v>
          </cell>
          <cell r="P152">
            <v>1</v>
          </cell>
          <cell r="Q152" t="str">
            <v>식</v>
          </cell>
          <cell r="W152">
            <v>112</v>
          </cell>
          <cell r="AM152">
            <v>1</v>
          </cell>
          <cell r="AN152">
            <v>0.11</v>
          </cell>
          <cell r="AO152">
            <v>1</v>
          </cell>
          <cell r="AP152" t="str">
            <v>내선전공</v>
          </cell>
          <cell r="AQ152">
            <v>0.11</v>
          </cell>
          <cell r="BB152" t="str">
            <v>전 7-1</v>
          </cell>
        </row>
        <row r="153">
          <cell r="A153">
            <v>132</v>
          </cell>
          <cell r="B153" t="str">
            <v>전선관</v>
          </cell>
          <cell r="C153" t="str">
            <v>ST 28C</v>
          </cell>
          <cell r="D153">
            <v>1.1000000000000001</v>
          </cell>
          <cell r="E153" t="str">
            <v>m</v>
          </cell>
          <cell r="F153">
            <v>50</v>
          </cell>
          <cell r="G153">
            <v>7999</v>
          </cell>
          <cell r="I153">
            <v>6723</v>
          </cell>
          <cell r="J153">
            <v>978</v>
          </cell>
          <cell r="K153">
            <v>1075</v>
          </cell>
          <cell r="M153">
            <v>201</v>
          </cell>
          <cell r="N153" t="str">
            <v>전선관 부속자재</v>
          </cell>
          <cell r="O153" t="str">
            <v>전선관의 15%</v>
          </cell>
          <cell r="P153">
            <v>1</v>
          </cell>
          <cell r="Q153" t="str">
            <v>식</v>
          </cell>
          <cell r="W153">
            <v>146</v>
          </cell>
          <cell r="AM153">
            <v>1</v>
          </cell>
          <cell r="AN153">
            <v>0.14000000000000001</v>
          </cell>
          <cell r="AO153">
            <v>1</v>
          </cell>
          <cell r="AP153" t="str">
            <v>내선전공</v>
          </cell>
          <cell r="AQ153">
            <v>0.14000000000000001</v>
          </cell>
          <cell r="BB153" t="str">
            <v>전 7-1</v>
          </cell>
        </row>
        <row r="154">
          <cell r="A154">
            <v>133</v>
          </cell>
          <cell r="B154" t="str">
            <v>전선관</v>
          </cell>
          <cell r="C154" t="str">
            <v>ST 36C</v>
          </cell>
          <cell r="D154">
            <v>1.1000000000000001</v>
          </cell>
          <cell r="E154" t="str">
            <v>m</v>
          </cell>
          <cell r="F154">
            <v>50</v>
          </cell>
          <cell r="G154">
            <v>11213</v>
          </cell>
          <cell r="I154">
            <v>9605</v>
          </cell>
          <cell r="J154">
            <v>1200</v>
          </cell>
          <cell r="K154">
            <v>1320</v>
          </cell>
          <cell r="M154">
            <v>288</v>
          </cell>
          <cell r="N154" t="str">
            <v>전선관 부속자재</v>
          </cell>
          <cell r="O154" t="str">
            <v>전선관의 15%</v>
          </cell>
          <cell r="P154">
            <v>1</v>
          </cell>
          <cell r="Q154" t="str">
            <v>식</v>
          </cell>
          <cell r="W154">
            <v>180</v>
          </cell>
          <cell r="AM154">
            <v>1</v>
          </cell>
          <cell r="AN154">
            <v>0.2</v>
          </cell>
          <cell r="AO154">
            <v>1</v>
          </cell>
          <cell r="AP154" t="str">
            <v>내선전공</v>
          </cell>
          <cell r="AQ154">
            <v>0.2</v>
          </cell>
          <cell r="BB154" t="str">
            <v>전 7-1</v>
          </cell>
        </row>
        <row r="155">
          <cell r="A155">
            <v>134</v>
          </cell>
          <cell r="B155" t="str">
            <v>전선관</v>
          </cell>
          <cell r="C155" t="str">
            <v>ST 42C</v>
          </cell>
          <cell r="D155">
            <v>1.1000000000000001</v>
          </cell>
          <cell r="E155" t="str">
            <v>m</v>
          </cell>
          <cell r="F155">
            <v>50</v>
          </cell>
          <cell r="G155">
            <v>13898</v>
          </cell>
          <cell r="I155">
            <v>12007</v>
          </cell>
          <cell r="J155">
            <v>1392</v>
          </cell>
          <cell r="K155">
            <v>1531</v>
          </cell>
          <cell r="M155">
            <v>360</v>
          </cell>
          <cell r="N155" t="str">
            <v>전선관 부속자재</v>
          </cell>
          <cell r="O155" t="str">
            <v>전선관의 15%</v>
          </cell>
          <cell r="P155">
            <v>1</v>
          </cell>
          <cell r="Q155" t="str">
            <v>식</v>
          </cell>
          <cell r="W155">
            <v>208</v>
          </cell>
          <cell r="AM155">
            <v>1</v>
          </cell>
          <cell r="AN155">
            <v>0.25</v>
          </cell>
          <cell r="AO155">
            <v>1</v>
          </cell>
          <cell r="AP155" t="str">
            <v>내선전공</v>
          </cell>
          <cell r="AQ155">
            <v>0.25</v>
          </cell>
          <cell r="BB155" t="str">
            <v>전 7-1</v>
          </cell>
        </row>
        <row r="156">
          <cell r="A156">
            <v>135</v>
          </cell>
          <cell r="B156" t="str">
            <v>전선관</v>
          </cell>
          <cell r="C156" t="str">
            <v>ST 54C</v>
          </cell>
          <cell r="D156">
            <v>1.1000000000000001</v>
          </cell>
          <cell r="E156" t="str">
            <v>m</v>
          </cell>
          <cell r="F156">
            <v>50</v>
          </cell>
          <cell r="G156">
            <v>18953</v>
          </cell>
          <cell r="I156">
            <v>16329</v>
          </cell>
          <cell r="J156">
            <v>1941</v>
          </cell>
          <cell r="K156">
            <v>2135</v>
          </cell>
          <cell r="M156">
            <v>489</v>
          </cell>
          <cell r="N156" t="str">
            <v>전선관 부속자재</v>
          </cell>
          <cell r="O156" t="str">
            <v>전선관의 15%</v>
          </cell>
          <cell r="P156">
            <v>1</v>
          </cell>
          <cell r="Q156" t="str">
            <v>식</v>
          </cell>
          <cell r="W156">
            <v>291</v>
          </cell>
          <cell r="AM156">
            <v>1</v>
          </cell>
          <cell r="AN156">
            <v>0.34</v>
          </cell>
          <cell r="AO156">
            <v>1</v>
          </cell>
          <cell r="AP156" t="str">
            <v>내선전공</v>
          </cell>
          <cell r="AQ156">
            <v>0.34</v>
          </cell>
          <cell r="BB156" t="str">
            <v>전 7-1</v>
          </cell>
        </row>
        <row r="157">
          <cell r="A157">
            <v>136</v>
          </cell>
          <cell r="B157" t="str">
            <v>전선관</v>
          </cell>
          <cell r="C157" t="str">
            <v>ST 70C</v>
          </cell>
          <cell r="D157">
            <v>1.1000000000000001</v>
          </cell>
          <cell r="E157" t="str">
            <v>m</v>
          </cell>
          <cell r="F157">
            <v>50</v>
          </cell>
          <cell r="G157">
            <v>24479</v>
          </cell>
          <cell r="I157">
            <v>21132</v>
          </cell>
          <cell r="J157">
            <v>2468</v>
          </cell>
          <cell r="K157">
            <v>2714</v>
          </cell>
          <cell r="M157">
            <v>633</v>
          </cell>
          <cell r="N157" t="str">
            <v>전선관 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370</v>
          </cell>
          <cell r="AM157">
            <v>1</v>
          </cell>
          <cell r="AN157">
            <v>0.44</v>
          </cell>
          <cell r="AO157">
            <v>1</v>
          </cell>
          <cell r="AP157" t="str">
            <v>내선전공</v>
          </cell>
          <cell r="AQ157">
            <v>0.44</v>
          </cell>
          <cell r="BB157" t="str">
            <v>전 7-1</v>
          </cell>
        </row>
        <row r="158">
          <cell r="A158">
            <v>137</v>
          </cell>
          <cell r="B158" t="str">
            <v>전선관</v>
          </cell>
          <cell r="C158" t="str">
            <v>ST 82C</v>
          </cell>
          <cell r="D158">
            <v>1.1000000000000001</v>
          </cell>
          <cell r="E158" t="str">
            <v>m</v>
          </cell>
          <cell r="F158">
            <v>50</v>
          </cell>
          <cell r="G158">
            <v>29762</v>
          </cell>
          <cell r="I158">
            <v>25935</v>
          </cell>
          <cell r="J158">
            <v>2772</v>
          </cell>
          <cell r="K158">
            <v>3049</v>
          </cell>
          <cell r="M158">
            <v>778</v>
          </cell>
          <cell r="N158" t="str">
            <v>전선관 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415</v>
          </cell>
          <cell r="AM158">
            <v>1</v>
          </cell>
          <cell r="AN158">
            <v>0.54</v>
          </cell>
          <cell r="AO158">
            <v>1</v>
          </cell>
          <cell r="AP158" t="str">
            <v>내선전공</v>
          </cell>
          <cell r="AQ158">
            <v>0.54</v>
          </cell>
          <cell r="BB158" t="str">
            <v>전 7-1</v>
          </cell>
        </row>
        <row r="159">
          <cell r="A159">
            <v>138</v>
          </cell>
          <cell r="B159" t="str">
            <v>전선관</v>
          </cell>
          <cell r="C159" t="str">
            <v>ST 104C</v>
          </cell>
          <cell r="D159">
            <v>1.1000000000000001</v>
          </cell>
          <cell r="E159" t="str">
            <v>m</v>
          </cell>
          <cell r="F159">
            <v>50</v>
          </cell>
          <cell r="G159">
            <v>39979</v>
          </cell>
          <cell r="I159">
            <v>34099</v>
          </cell>
          <cell r="J159">
            <v>4417</v>
          </cell>
          <cell r="K159">
            <v>4858</v>
          </cell>
          <cell r="M159">
            <v>1022</v>
          </cell>
          <cell r="N159" t="str">
            <v>전선관 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662</v>
          </cell>
          <cell r="AM159">
            <v>1</v>
          </cell>
          <cell r="AN159">
            <v>0.71</v>
          </cell>
          <cell r="AO159">
            <v>1</v>
          </cell>
          <cell r="AP159" t="str">
            <v>내선전공</v>
          </cell>
          <cell r="AQ159">
            <v>0.71</v>
          </cell>
          <cell r="BB159" t="str">
            <v>전 7-1</v>
          </cell>
        </row>
        <row r="160">
          <cell r="A160">
            <v>139</v>
          </cell>
          <cell r="B160" t="str">
            <v>가요전선관</v>
          </cell>
          <cell r="C160" t="str">
            <v>2종 방수16C</v>
          </cell>
          <cell r="D160">
            <v>1.1000000000000001</v>
          </cell>
          <cell r="E160" t="str">
            <v>m</v>
          </cell>
          <cell r="F160">
            <v>50</v>
          </cell>
          <cell r="G160">
            <v>4261</v>
          </cell>
          <cell r="I160">
            <v>1873</v>
          </cell>
          <cell r="J160">
            <v>2120</v>
          </cell>
          <cell r="K160">
            <v>2332</v>
          </cell>
          <cell r="M160">
            <v>56</v>
          </cell>
          <cell r="N160" t="str">
            <v>전선관 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318</v>
          </cell>
          <cell r="AM160">
            <v>1</v>
          </cell>
          <cell r="AN160">
            <v>3.9E-2</v>
          </cell>
          <cell r="AO160">
            <v>1</v>
          </cell>
          <cell r="AP160" t="str">
            <v>내선전공</v>
          </cell>
          <cell r="AQ160">
            <v>3.9E-2</v>
          </cell>
          <cell r="BB160" t="str">
            <v>전 7-1</v>
          </cell>
        </row>
        <row r="161">
          <cell r="A161">
            <v>140</v>
          </cell>
          <cell r="B161" t="str">
            <v>가요전선관</v>
          </cell>
          <cell r="C161" t="str">
            <v>2종 방수22C</v>
          </cell>
          <cell r="D161">
            <v>1.1000000000000001</v>
          </cell>
          <cell r="E161" t="str">
            <v>m</v>
          </cell>
          <cell r="F161">
            <v>50</v>
          </cell>
          <cell r="G161">
            <v>5520</v>
          </cell>
          <cell r="I161">
            <v>2353</v>
          </cell>
          <cell r="J161">
            <v>2816</v>
          </cell>
          <cell r="K161">
            <v>3097</v>
          </cell>
          <cell r="M161">
            <v>70</v>
          </cell>
          <cell r="N161" t="str">
            <v>전선관 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422</v>
          </cell>
          <cell r="AM161">
            <v>1</v>
          </cell>
          <cell r="AN161">
            <v>4.9000000000000002E-2</v>
          </cell>
          <cell r="AO161">
            <v>1</v>
          </cell>
          <cell r="AP161" t="str">
            <v>내선전공</v>
          </cell>
          <cell r="AQ161">
            <v>4.9000000000000002E-2</v>
          </cell>
          <cell r="BB161" t="str">
            <v>전 7-1</v>
          </cell>
        </row>
        <row r="162">
          <cell r="A162">
            <v>141</v>
          </cell>
          <cell r="B162" t="str">
            <v>가요전선관</v>
          </cell>
          <cell r="C162" t="str">
            <v>2종 방수28C</v>
          </cell>
          <cell r="D162">
            <v>1.1000000000000001</v>
          </cell>
          <cell r="E162" t="str">
            <v>m</v>
          </cell>
          <cell r="F162">
            <v>50</v>
          </cell>
          <cell r="G162">
            <v>7127</v>
          </cell>
          <cell r="I162">
            <v>3025</v>
          </cell>
          <cell r="J162">
            <v>3648</v>
          </cell>
          <cell r="K162">
            <v>4012</v>
          </cell>
          <cell r="M162">
            <v>90</v>
          </cell>
          <cell r="N162" t="str">
            <v>전선관 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547</v>
          </cell>
          <cell r="AM162">
            <v>1</v>
          </cell>
          <cell r="AN162">
            <v>6.3E-2</v>
          </cell>
          <cell r="AO162">
            <v>1</v>
          </cell>
          <cell r="AP162" t="str">
            <v>내선전공</v>
          </cell>
          <cell r="AQ162">
            <v>6.3E-2</v>
          </cell>
          <cell r="BB162" t="str">
            <v>전 7-1</v>
          </cell>
        </row>
        <row r="163">
          <cell r="A163">
            <v>142</v>
          </cell>
          <cell r="B163" t="str">
            <v>가요전선관</v>
          </cell>
          <cell r="C163" t="str">
            <v>2종 방수36C</v>
          </cell>
          <cell r="D163">
            <v>1.1000000000000001</v>
          </cell>
          <cell r="E163" t="str">
            <v>m</v>
          </cell>
          <cell r="F163">
            <v>50</v>
          </cell>
          <cell r="G163">
            <v>7820</v>
          </cell>
          <cell r="I163">
            <v>3698</v>
          </cell>
          <cell r="J163">
            <v>3648</v>
          </cell>
          <cell r="K163">
            <v>4012</v>
          </cell>
          <cell r="M163">
            <v>110</v>
          </cell>
          <cell r="N163" t="str">
            <v>전선관 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547</v>
          </cell>
          <cell r="AM163">
            <v>1</v>
          </cell>
          <cell r="AN163">
            <v>7.6999999999999999E-2</v>
          </cell>
          <cell r="AO163">
            <v>1</v>
          </cell>
          <cell r="AP163" t="str">
            <v>내선전공</v>
          </cell>
          <cell r="AQ163">
            <v>7.6999999999999999E-2</v>
          </cell>
          <cell r="BB163" t="str">
            <v>전 7-1</v>
          </cell>
        </row>
        <row r="164">
          <cell r="A164">
            <v>143</v>
          </cell>
          <cell r="B164" t="str">
            <v>가요전선관</v>
          </cell>
          <cell r="C164" t="str">
            <v>2종 방수42C</v>
          </cell>
          <cell r="D164">
            <v>1.1000000000000001</v>
          </cell>
          <cell r="E164" t="str">
            <v>m</v>
          </cell>
          <cell r="F164">
            <v>50</v>
          </cell>
          <cell r="G164">
            <v>11611</v>
          </cell>
          <cell r="I164">
            <v>4370</v>
          </cell>
          <cell r="J164">
            <v>6464</v>
          </cell>
          <cell r="K164">
            <v>7110</v>
          </cell>
          <cell r="M164">
            <v>131</v>
          </cell>
          <cell r="N164" t="str">
            <v>전선관 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969</v>
          </cell>
          <cell r="AM164">
            <v>1</v>
          </cell>
          <cell r="AN164">
            <v>9.0999999999999998E-2</v>
          </cell>
          <cell r="AO164">
            <v>1</v>
          </cell>
          <cell r="AP164" t="str">
            <v>내선전공</v>
          </cell>
          <cell r="AQ164">
            <v>9.0999999999999998E-2</v>
          </cell>
          <cell r="BB164" t="str">
            <v>전 7-1</v>
          </cell>
        </row>
        <row r="165">
          <cell r="A165">
            <v>144</v>
          </cell>
          <cell r="B165" t="str">
            <v>가요전선관</v>
          </cell>
          <cell r="C165" t="str">
            <v>2종 방수54C</v>
          </cell>
          <cell r="D165">
            <v>1.1000000000000001</v>
          </cell>
          <cell r="E165" t="str">
            <v>m</v>
          </cell>
          <cell r="F165">
            <v>50</v>
          </cell>
          <cell r="G165">
            <v>18574</v>
          </cell>
          <cell r="I165">
            <v>6243</v>
          </cell>
          <cell r="J165">
            <v>11040</v>
          </cell>
          <cell r="K165">
            <v>12144</v>
          </cell>
          <cell r="M165">
            <v>187</v>
          </cell>
          <cell r="N165" t="str">
            <v>전선관 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1656</v>
          </cell>
          <cell r="AM165">
            <v>1</v>
          </cell>
          <cell r="AN165">
            <v>0.13</v>
          </cell>
          <cell r="AO165">
            <v>1</v>
          </cell>
          <cell r="AP165" t="str">
            <v>내선전공</v>
          </cell>
          <cell r="AQ165">
            <v>0.13</v>
          </cell>
          <cell r="BB165" t="str">
            <v>전 7-1</v>
          </cell>
        </row>
        <row r="166">
          <cell r="A166">
            <v>145</v>
          </cell>
          <cell r="B166" t="str">
            <v>가요전선관</v>
          </cell>
          <cell r="C166" t="str">
            <v>2종 방수70C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23929</v>
          </cell>
          <cell r="I166">
            <v>7204</v>
          </cell>
          <cell r="J166">
            <v>15009</v>
          </cell>
          <cell r="K166">
            <v>16509</v>
          </cell>
          <cell r="M166">
            <v>216</v>
          </cell>
          <cell r="N166" t="str">
            <v>전선관 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2251</v>
          </cell>
          <cell r="AM166">
            <v>1</v>
          </cell>
          <cell r="AN166">
            <v>0.15</v>
          </cell>
          <cell r="AO166">
            <v>1</v>
          </cell>
          <cell r="AP166" t="str">
            <v>내선전공</v>
          </cell>
          <cell r="AQ166">
            <v>0.15</v>
          </cell>
          <cell r="BB166" t="str">
            <v>전 7-1</v>
          </cell>
        </row>
        <row r="167">
          <cell r="A167">
            <v>146</v>
          </cell>
          <cell r="B167" t="str">
            <v>가요전선관</v>
          </cell>
          <cell r="C167" t="str">
            <v>2종 방수82C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32852</v>
          </cell>
          <cell r="I167">
            <v>7204</v>
          </cell>
          <cell r="J167">
            <v>23120</v>
          </cell>
          <cell r="K167">
            <v>25432</v>
          </cell>
          <cell r="M167">
            <v>216</v>
          </cell>
          <cell r="N167" t="str">
            <v>전선관 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3468</v>
          </cell>
          <cell r="AM167">
            <v>1</v>
          </cell>
          <cell r="AN167">
            <v>0.15</v>
          </cell>
          <cell r="AO167">
            <v>1</v>
          </cell>
          <cell r="AP167" t="str">
            <v>내선전공</v>
          </cell>
          <cell r="AQ167">
            <v>0.15</v>
          </cell>
          <cell r="BB167" t="str">
            <v>전 7-1</v>
          </cell>
        </row>
        <row r="168">
          <cell r="A168">
            <v>147</v>
          </cell>
          <cell r="B168" t="str">
            <v>가요전선관</v>
          </cell>
          <cell r="C168" t="str">
            <v>2종 방수104C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40024</v>
          </cell>
          <cell r="I168">
            <v>7204</v>
          </cell>
          <cell r="J168">
            <v>29640</v>
          </cell>
          <cell r="K168">
            <v>32604</v>
          </cell>
          <cell r="M168">
            <v>216</v>
          </cell>
          <cell r="N168" t="str">
            <v>전선관 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4446</v>
          </cell>
          <cell r="AM168">
            <v>1</v>
          </cell>
          <cell r="AN168">
            <v>0.15</v>
          </cell>
          <cell r="AO168">
            <v>1</v>
          </cell>
          <cell r="AP168" t="str">
            <v>내선전공</v>
          </cell>
          <cell r="AQ168">
            <v>0.15</v>
          </cell>
          <cell r="BB168" t="str">
            <v>전 7-1</v>
          </cell>
        </row>
        <row r="169">
          <cell r="A169">
            <v>148</v>
          </cell>
          <cell r="B169" t="str">
            <v>가요전선관</v>
          </cell>
          <cell r="C169" t="str">
            <v>비방수 16C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2088</v>
          </cell>
          <cell r="I169">
            <v>1873</v>
          </cell>
          <cell r="J169">
            <v>145</v>
          </cell>
          <cell r="K169">
            <v>159</v>
          </cell>
          <cell r="M169">
            <v>56</v>
          </cell>
          <cell r="N169" t="str">
            <v>전선관 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21</v>
          </cell>
          <cell r="AM169">
            <v>1</v>
          </cell>
          <cell r="AN169">
            <v>3.9E-2</v>
          </cell>
          <cell r="AO169">
            <v>1</v>
          </cell>
          <cell r="AP169" t="str">
            <v>내선전공</v>
          </cell>
          <cell r="AQ169">
            <v>3.9E-2</v>
          </cell>
          <cell r="BB169" t="str">
            <v>전 7-1</v>
          </cell>
        </row>
        <row r="170">
          <cell r="A170">
            <v>149</v>
          </cell>
          <cell r="B170" t="str">
            <v>가요전선관</v>
          </cell>
          <cell r="C170" t="str">
            <v>비방수 22C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3350</v>
          </cell>
          <cell r="I170">
            <v>2353</v>
          </cell>
          <cell r="J170">
            <v>843</v>
          </cell>
          <cell r="K170">
            <v>927</v>
          </cell>
          <cell r="M170">
            <v>70</v>
          </cell>
          <cell r="N170" t="str">
            <v>전선관 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126</v>
          </cell>
          <cell r="AM170">
            <v>1</v>
          </cell>
          <cell r="AN170">
            <v>4.9000000000000002E-2</v>
          </cell>
          <cell r="AO170">
            <v>1</v>
          </cell>
          <cell r="AP170" t="str">
            <v>내선전공</v>
          </cell>
          <cell r="AQ170">
            <v>4.9000000000000002E-2</v>
          </cell>
          <cell r="BB170" t="str">
            <v>전 7-1</v>
          </cell>
        </row>
        <row r="171">
          <cell r="A171">
            <v>150</v>
          </cell>
          <cell r="B171" t="str">
            <v>전선관</v>
          </cell>
          <cell r="C171" t="str">
            <v>HIPVC 16C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2686</v>
          </cell>
          <cell r="I171">
            <v>2401</v>
          </cell>
          <cell r="J171">
            <v>194</v>
          </cell>
          <cell r="K171">
            <v>213</v>
          </cell>
          <cell r="M171">
            <v>72</v>
          </cell>
          <cell r="N171" t="str">
            <v>전선관 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29</v>
          </cell>
          <cell r="AM171">
            <v>1</v>
          </cell>
          <cell r="AN171">
            <v>0.05</v>
          </cell>
          <cell r="AO171">
            <v>1</v>
          </cell>
          <cell r="AP171" t="str">
            <v>내선전공</v>
          </cell>
          <cell r="AQ171">
            <v>0.05</v>
          </cell>
          <cell r="BB171" t="str">
            <v>전 7-1</v>
          </cell>
        </row>
        <row r="172">
          <cell r="A172">
            <v>151</v>
          </cell>
          <cell r="B172" t="str">
            <v>전선관</v>
          </cell>
          <cell r="C172" t="str">
            <v>HIPVC 22C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3223</v>
          </cell>
          <cell r="I172">
            <v>2881</v>
          </cell>
          <cell r="J172">
            <v>233</v>
          </cell>
          <cell r="K172">
            <v>256</v>
          </cell>
          <cell r="M172">
            <v>86</v>
          </cell>
          <cell r="N172" t="str">
            <v>전선관 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34</v>
          </cell>
          <cell r="AM172">
            <v>1</v>
          </cell>
          <cell r="AN172">
            <v>0.06</v>
          </cell>
          <cell r="AO172">
            <v>1</v>
          </cell>
          <cell r="AP172" t="str">
            <v>내선전공</v>
          </cell>
          <cell r="AQ172">
            <v>0.06</v>
          </cell>
          <cell r="BB172" t="str">
            <v>전 7-1</v>
          </cell>
        </row>
        <row r="173">
          <cell r="A173">
            <v>152</v>
          </cell>
          <cell r="B173" t="str">
            <v>전선관</v>
          </cell>
          <cell r="C173" t="str">
            <v>HIPVC 28C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4464</v>
          </cell>
          <cell r="I173">
            <v>3842</v>
          </cell>
          <cell r="J173">
            <v>461</v>
          </cell>
          <cell r="K173">
            <v>507</v>
          </cell>
          <cell r="M173">
            <v>115</v>
          </cell>
          <cell r="N173" t="str">
            <v>전선관 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69</v>
          </cell>
          <cell r="AM173">
            <v>1</v>
          </cell>
          <cell r="AN173">
            <v>0.08</v>
          </cell>
          <cell r="AO173">
            <v>1</v>
          </cell>
          <cell r="AP173" t="str">
            <v>내선전공</v>
          </cell>
          <cell r="AQ173">
            <v>0.08</v>
          </cell>
          <cell r="BB173" t="str">
            <v>전 7-1</v>
          </cell>
        </row>
        <row r="174">
          <cell r="A174">
            <v>153</v>
          </cell>
          <cell r="B174" t="str">
            <v>전선관</v>
          </cell>
          <cell r="C174" t="str">
            <v>HIPVC 36C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5637</v>
          </cell>
          <cell r="I174">
            <v>4802</v>
          </cell>
          <cell r="J174">
            <v>629</v>
          </cell>
          <cell r="K174">
            <v>691</v>
          </cell>
          <cell r="M174">
            <v>144</v>
          </cell>
          <cell r="N174" t="str">
            <v>전선관 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94</v>
          </cell>
          <cell r="AM174">
            <v>1</v>
          </cell>
          <cell r="AN174">
            <v>0.1</v>
          </cell>
          <cell r="AO174">
            <v>1</v>
          </cell>
          <cell r="AP174" t="str">
            <v>내선전공</v>
          </cell>
          <cell r="AQ174">
            <v>0.1</v>
          </cell>
          <cell r="BB174" t="str">
            <v>전 7-1</v>
          </cell>
        </row>
        <row r="175">
          <cell r="A175">
            <v>154</v>
          </cell>
          <cell r="B175" t="str">
            <v>전선관</v>
          </cell>
          <cell r="C175" t="str">
            <v>HIPVC 42C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7380</v>
          </cell>
          <cell r="I175">
            <v>6243</v>
          </cell>
          <cell r="J175">
            <v>864</v>
          </cell>
          <cell r="K175">
            <v>950</v>
          </cell>
          <cell r="M175">
            <v>187</v>
          </cell>
          <cell r="N175" t="str">
            <v>전선관 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129</v>
          </cell>
          <cell r="AM175">
            <v>1</v>
          </cell>
          <cell r="AN175">
            <v>0.13</v>
          </cell>
          <cell r="AO175">
            <v>1</v>
          </cell>
          <cell r="AP175" t="str">
            <v>내선전공</v>
          </cell>
          <cell r="AQ175">
            <v>0.13</v>
          </cell>
          <cell r="BB175" t="str">
            <v>전 7-1</v>
          </cell>
        </row>
        <row r="176">
          <cell r="A176">
            <v>155</v>
          </cell>
          <cell r="B176" t="str">
            <v>전선관</v>
          </cell>
          <cell r="C176" t="str">
            <v>HIPVC 54C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10745</v>
          </cell>
          <cell r="I176">
            <v>9125</v>
          </cell>
          <cell r="J176">
            <v>1225</v>
          </cell>
          <cell r="K176">
            <v>1347</v>
          </cell>
          <cell r="M176">
            <v>273</v>
          </cell>
          <cell r="N176" t="str">
            <v>전선관 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183</v>
          </cell>
          <cell r="AM176">
            <v>1</v>
          </cell>
          <cell r="AN176">
            <v>0.19</v>
          </cell>
          <cell r="AO176">
            <v>1</v>
          </cell>
          <cell r="AP176" t="str">
            <v>내선전공</v>
          </cell>
          <cell r="AQ176">
            <v>0.19</v>
          </cell>
          <cell r="BB176" t="str">
            <v>전 7-1</v>
          </cell>
        </row>
        <row r="177">
          <cell r="A177">
            <v>156</v>
          </cell>
          <cell r="B177" t="str">
            <v>전선관</v>
          </cell>
          <cell r="C177" t="str">
            <v>HIPVC 70C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15605</v>
          </cell>
          <cell r="I177">
            <v>13447</v>
          </cell>
          <cell r="J177">
            <v>1596</v>
          </cell>
          <cell r="K177">
            <v>1755</v>
          </cell>
          <cell r="M177">
            <v>403</v>
          </cell>
          <cell r="N177" t="str">
            <v>전선관 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239</v>
          </cell>
          <cell r="AM177">
            <v>1</v>
          </cell>
          <cell r="AN177">
            <v>0.28000000000000003</v>
          </cell>
          <cell r="AO177">
            <v>1</v>
          </cell>
          <cell r="AP177" t="str">
            <v>내선전공</v>
          </cell>
          <cell r="AQ177">
            <v>0.28000000000000003</v>
          </cell>
          <cell r="BB177" t="str">
            <v>전 7-1</v>
          </cell>
        </row>
        <row r="178">
          <cell r="A178">
            <v>157</v>
          </cell>
          <cell r="B178" t="str">
            <v>전선관</v>
          </cell>
          <cell r="C178" t="str">
            <v>HIPVC 82C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20949</v>
          </cell>
          <cell r="I178">
            <v>17770</v>
          </cell>
          <cell r="J178">
            <v>2406</v>
          </cell>
          <cell r="K178">
            <v>2646</v>
          </cell>
          <cell r="M178">
            <v>533</v>
          </cell>
          <cell r="N178" t="str">
            <v>전선관 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360</v>
          </cell>
          <cell r="AM178">
            <v>1</v>
          </cell>
          <cell r="AN178">
            <v>0.37</v>
          </cell>
          <cell r="AO178">
            <v>1</v>
          </cell>
          <cell r="AP178" t="str">
            <v>내선전공</v>
          </cell>
          <cell r="AQ178">
            <v>0.37</v>
          </cell>
          <cell r="BB178" t="str">
            <v>전 7-1</v>
          </cell>
        </row>
        <row r="179">
          <cell r="A179">
            <v>158</v>
          </cell>
          <cell r="B179" t="str">
            <v>전선관</v>
          </cell>
          <cell r="C179" t="str">
            <v>HIPVC 104C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25922</v>
          </cell>
          <cell r="I179">
            <v>22092</v>
          </cell>
          <cell r="J179">
            <v>2880</v>
          </cell>
          <cell r="K179">
            <v>3168</v>
          </cell>
          <cell r="M179">
            <v>662</v>
          </cell>
          <cell r="N179" t="str">
            <v>전선관 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432</v>
          </cell>
          <cell r="AM179">
            <v>1</v>
          </cell>
          <cell r="AN179">
            <v>0.46</v>
          </cell>
          <cell r="AO179">
            <v>1</v>
          </cell>
          <cell r="AP179" t="str">
            <v>내선전공</v>
          </cell>
          <cell r="AQ179">
            <v>0.46</v>
          </cell>
          <cell r="BB179" t="str">
            <v>전 7-1</v>
          </cell>
        </row>
        <row r="180">
          <cell r="A180">
            <v>159</v>
          </cell>
          <cell r="B180" t="str">
            <v>전선관</v>
          </cell>
          <cell r="C180" t="str">
            <v>PE 16C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1334</v>
          </cell>
          <cell r="I180">
            <v>1176</v>
          </cell>
          <cell r="J180">
            <v>112</v>
          </cell>
          <cell r="K180">
            <v>123</v>
          </cell>
          <cell r="M180">
            <v>35</v>
          </cell>
          <cell r="N180" t="str">
            <v>전선관 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16</v>
          </cell>
          <cell r="AM180">
            <v>1</v>
          </cell>
          <cell r="AN180">
            <v>3.5000000000000003E-2</v>
          </cell>
          <cell r="AO180">
            <v>0.7</v>
          </cell>
          <cell r="AP180" t="str">
            <v>내선전공</v>
          </cell>
          <cell r="AQ180">
            <v>3.5000000000000003E-2</v>
          </cell>
          <cell r="BB180" t="str">
            <v>전 7-1</v>
          </cell>
        </row>
        <row r="181">
          <cell r="A181">
            <v>160</v>
          </cell>
          <cell r="B181" t="str">
            <v>전선관</v>
          </cell>
          <cell r="C181" t="str">
            <v>PE 22C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1630</v>
          </cell>
          <cell r="I181">
            <v>1412</v>
          </cell>
          <cell r="J181">
            <v>160</v>
          </cell>
          <cell r="K181">
            <v>176</v>
          </cell>
          <cell r="M181">
            <v>42</v>
          </cell>
          <cell r="N181" t="str">
            <v>전선관 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24</v>
          </cell>
          <cell r="AM181">
            <v>1</v>
          </cell>
          <cell r="AN181">
            <v>4.1999999999999996E-2</v>
          </cell>
          <cell r="AO181">
            <v>0.7</v>
          </cell>
          <cell r="AP181" t="str">
            <v>내선전공</v>
          </cell>
          <cell r="AQ181">
            <v>4.1999999999999996E-2</v>
          </cell>
          <cell r="BB181" t="str">
            <v>전 7-1</v>
          </cell>
        </row>
        <row r="182">
          <cell r="A182">
            <v>161</v>
          </cell>
          <cell r="B182" t="str">
            <v>전선관</v>
          </cell>
          <cell r="C182" t="str">
            <v>PE 28C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2228</v>
          </cell>
          <cell r="I182">
            <v>1882</v>
          </cell>
          <cell r="J182">
            <v>264</v>
          </cell>
          <cell r="K182">
            <v>290</v>
          </cell>
          <cell r="M182">
            <v>56</v>
          </cell>
          <cell r="N182" t="str">
            <v>전선관 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39</v>
          </cell>
          <cell r="AM182">
            <v>1</v>
          </cell>
          <cell r="AN182">
            <v>5.5999999999999994E-2</v>
          </cell>
          <cell r="AO182">
            <v>0.7</v>
          </cell>
          <cell r="AP182" t="str">
            <v>내선전공</v>
          </cell>
          <cell r="AQ182">
            <v>5.5999999999999994E-2</v>
          </cell>
          <cell r="BB182" t="str">
            <v>전 7-1</v>
          </cell>
        </row>
        <row r="183">
          <cell r="A183">
            <v>162</v>
          </cell>
          <cell r="B183" t="str">
            <v>전선관</v>
          </cell>
          <cell r="C183" t="str">
            <v>PE 36C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2854</v>
          </cell>
          <cell r="I183">
            <v>2353</v>
          </cell>
          <cell r="J183">
            <v>392</v>
          </cell>
          <cell r="K183">
            <v>431</v>
          </cell>
          <cell r="M183">
            <v>70</v>
          </cell>
          <cell r="N183" t="str">
            <v>전선관 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58</v>
          </cell>
          <cell r="AM183">
            <v>1</v>
          </cell>
          <cell r="AN183">
            <v>7.0000000000000007E-2</v>
          </cell>
          <cell r="AO183">
            <v>0.7</v>
          </cell>
          <cell r="AP183" t="str">
            <v>내선전공</v>
          </cell>
          <cell r="AQ183">
            <v>7.0000000000000007E-2</v>
          </cell>
          <cell r="BB183" t="str">
            <v>전 7-1</v>
          </cell>
        </row>
        <row r="184">
          <cell r="A184">
            <v>163</v>
          </cell>
          <cell r="B184" t="str">
            <v>전선관</v>
          </cell>
          <cell r="C184" t="str">
            <v>PE 42C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3651</v>
          </cell>
          <cell r="I184">
            <v>3059</v>
          </cell>
          <cell r="J184">
            <v>456</v>
          </cell>
          <cell r="K184">
            <v>501</v>
          </cell>
          <cell r="M184">
            <v>91</v>
          </cell>
          <cell r="N184" t="str">
            <v>전선관 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68</v>
          </cell>
          <cell r="AM184">
            <v>1</v>
          </cell>
          <cell r="AN184">
            <v>9.0999999999999998E-2</v>
          </cell>
          <cell r="AO184">
            <v>0.7</v>
          </cell>
          <cell r="AP184" t="str">
            <v>내선전공</v>
          </cell>
          <cell r="AQ184">
            <v>9.0999999999999998E-2</v>
          </cell>
          <cell r="BB184" t="str">
            <v>전 7-1</v>
          </cell>
        </row>
        <row r="185">
          <cell r="A185">
            <v>164</v>
          </cell>
          <cell r="B185" t="str">
            <v>전선관</v>
          </cell>
          <cell r="C185" t="str">
            <v>PE 54C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5361</v>
          </cell>
          <cell r="I185">
            <v>4471</v>
          </cell>
          <cell r="J185">
            <v>688</v>
          </cell>
          <cell r="K185">
            <v>756</v>
          </cell>
          <cell r="M185">
            <v>134</v>
          </cell>
          <cell r="N185" t="str">
            <v>전선관 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103</v>
          </cell>
          <cell r="AM185">
            <v>1</v>
          </cell>
          <cell r="AN185">
            <v>0.13299999999999998</v>
          </cell>
          <cell r="AO185">
            <v>0.7</v>
          </cell>
          <cell r="AP185" t="str">
            <v>내선전공</v>
          </cell>
          <cell r="AQ185">
            <v>0.13299999999999998</v>
          </cell>
          <cell r="BB185" t="str">
            <v>전 7-1</v>
          </cell>
        </row>
        <row r="186">
          <cell r="A186">
            <v>165</v>
          </cell>
          <cell r="B186" t="str">
            <v>전선관</v>
          </cell>
          <cell r="C186" t="str">
            <v>PE 70C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7842</v>
          </cell>
          <cell r="I186">
            <v>6589</v>
          </cell>
          <cell r="J186">
            <v>960</v>
          </cell>
          <cell r="K186">
            <v>1056</v>
          </cell>
          <cell r="M186">
            <v>197</v>
          </cell>
          <cell r="N186" t="str">
            <v>전선관 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144</v>
          </cell>
          <cell r="AM186">
            <v>1</v>
          </cell>
          <cell r="AN186">
            <v>0.19600000000000001</v>
          </cell>
          <cell r="AO186">
            <v>0.7</v>
          </cell>
          <cell r="AP186" t="str">
            <v>내선전공</v>
          </cell>
          <cell r="AQ186">
            <v>0.19600000000000001</v>
          </cell>
          <cell r="BB186" t="str">
            <v>전 7-1</v>
          </cell>
        </row>
        <row r="187">
          <cell r="A187">
            <v>166</v>
          </cell>
          <cell r="B187" t="str">
            <v>전선관</v>
          </cell>
          <cell r="C187" t="str">
            <v>PE 82C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10464</v>
          </cell>
          <cell r="I187">
            <v>8707</v>
          </cell>
          <cell r="J187">
            <v>1360</v>
          </cell>
          <cell r="K187">
            <v>1496</v>
          </cell>
          <cell r="M187">
            <v>261</v>
          </cell>
          <cell r="N187" t="str">
            <v>전선관 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204</v>
          </cell>
          <cell r="AM187">
            <v>1</v>
          </cell>
          <cell r="AN187">
            <v>0.25900000000000001</v>
          </cell>
          <cell r="AO187">
            <v>0.7</v>
          </cell>
          <cell r="AP187" t="str">
            <v>내선전공</v>
          </cell>
          <cell r="AQ187">
            <v>0.25900000000000001</v>
          </cell>
          <cell r="BB187" t="str">
            <v>전 7-1</v>
          </cell>
        </row>
        <row r="188">
          <cell r="A188">
            <v>167</v>
          </cell>
          <cell r="B188" t="str">
            <v>전선관</v>
          </cell>
          <cell r="C188" t="str">
            <v>PE 104C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13313</v>
          </cell>
          <cell r="I188">
            <v>10825</v>
          </cell>
          <cell r="J188">
            <v>1968</v>
          </cell>
          <cell r="K188">
            <v>2164</v>
          </cell>
          <cell r="M188">
            <v>324</v>
          </cell>
          <cell r="N188" t="str">
            <v>전선관 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295</v>
          </cell>
          <cell r="AM188">
            <v>1</v>
          </cell>
          <cell r="AN188">
            <v>0.32200000000000001</v>
          </cell>
          <cell r="AO188">
            <v>0.7</v>
          </cell>
          <cell r="AP188" t="str">
            <v>내선전공</v>
          </cell>
          <cell r="AQ188">
            <v>0.32200000000000001</v>
          </cell>
          <cell r="BB188" t="str">
            <v>전 7-1</v>
          </cell>
        </row>
        <row r="189">
          <cell r="A189">
            <v>168</v>
          </cell>
          <cell r="B189" t="str">
            <v>전선관</v>
          </cell>
          <cell r="C189" t="str">
            <v>파형관 30φ</v>
          </cell>
          <cell r="D189">
            <v>1.03</v>
          </cell>
          <cell r="E189" t="str">
            <v>m</v>
          </cell>
          <cell r="F189">
            <v>50</v>
          </cell>
          <cell r="G189">
            <v>3031</v>
          </cell>
          <cell r="I189">
            <v>2680</v>
          </cell>
          <cell r="J189">
            <v>264</v>
          </cell>
          <cell r="K189">
            <v>271</v>
          </cell>
          <cell r="M189">
            <v>80</v>
          </cell>
          <cell r="N189" t="str">
            <v>전선관 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39</v>
          </cell>
          <cell r="AM189">
            <v>2</v>
          </cell>
          <cell r="AN189">
            <v>4.1000000000000002E-2</v>
          </cell>
          <cell r="AO189">
            <v>1</v>
          </cell>
          <cell r="AP189" t="str">
            <v>배전전공</v>
          </cell>
          <cell r="AQ189">
            <v>1.2E-2</v>
          </cell>
          <cell r="AR189" t="str">
            <v>보통인부</v>
          </cell>
          <cell r="AS189">
            <v>2.9000000000000001E-2</v>
          </cell>
          <cell r="BB189" t="str">
            <v>전 5-37-1</v>
          </cell>
        </row>
        <row r="190">
          <cell r="A190">
            <v>169</v>
          </cell>
          <cell r="B190" t="str">
            <v>전선관</v>
          </cell>
          <cell r="C190" t="str">
            <v>파형관 40φ</v>
          </cell>
          <cell r="D190">
            <v>1.03</v>
          </cell>
          <cell r="E190" t="str">
            <v>m</v>
          </cell>
          <cell r="F190">
            <v>50</v>
          </cell>
          <cell r="G190">
            <v>3155</v>
          </cell>
          <cell r="I190">
            <v>2680</v>
          </cell>
          <cell r="J190">
            <v>384</v>
          </cell>
          <cell r="K190">
            <v>395</v>
          </cell>
          <cell r="M190">
            <v>80</v>
          </cell>
          <cell r="N190" t="str">
            <v>전선관 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57</v>
          </cell>
          <cell r="AM190">
            <v>2</v>
          </cell>
          <cell r="AN190">
            <v>4.1000000000000002E-2</v>
          </cell>
          <cell r="AO190">
            <v>1</v>
          </cell>
          <cell r="AP190" t="str">
            <v>배전전공</v>
          </cell>
          <cell r="AQ190">
            <v>1.2E-2</v>
          </cell>
          <cell r="AR190" t="str">
            <v>보통인부</v>
          </cell>
          <cell r="AS190">
            <v>2.9000000000000001E-2</v>
          </cell>
          <cell r="BB190" t="str">
            <v>전 5-37-1</v>
          </cell>
        </row>
        <row r="191">
          <cell r="A191">
            <v>170</v>
          </cell>
          <cell r="B191" t="str">
            <v>전선관</v>
          </cell>
          <cell r="C191" t="str">
            <v>파형관 50φ</v>
          </cell>
          <cell r="D191">
            <v>1.03</v>
          </cell>
          <cell r="E191" t="str">
            <v>m</v>
          </cell>
          <cell r="F191">
            <v>50</v>
          </cell>
          <cell r="G191">
            <v>3254</v>
          </cell>
          <cell r="I191">
            <v>2680</v>
          </cell>
          <cell r="J191">
            <v>480</v>
          </cell>
          <cell r="K191">
            <v>494</v>
          </cell>
          <cell r="M191">
            <v>80</v>
          </cell>
          <cell r="N191" t="str">
            <v>전선관 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72</v>
          </cell>
          <cell r="AM191">
            <v>2</v>
          </cell>
          <cell r="AN191">
            <v>4.1000000000000002E-2</v>
          </cell>
          <cell r="AO191">
            <v>1</v>
          </cell>
          <cell r="AP191" t="str">
            <v>배전전공</v>
          </cell>
          <cell r="AQ191">
            <v>1.2E-2</v>
          </cell>
          <cell r="AR191" t="str">
            <v>보통인부</v>
          </cell>
          <cell r="AS191">
            <v>2.9000000000000001E-2</v>
          </cell>
          <cell r="BB191" t="str">
            <v>전 5-37-1</v>
          </cell>
        </row>
        <row r="192">
          <cell r="A192">
            <v>171</v>
          </cell>
          <cell r="B192" t="str">
            <v>전선관</v>
          </cell>
          <cell r="C192" t="str">
            <v>파형관 65φ</v>
          </cell>
          <cell r="D192">
            <v>1.03</v>
          </cell>
          <cell r="E192" t="str">
            <v>m</v>
          </cell>
          <cell r="F192">
            <v>50</v>
          </cell>
          <cell r="G192">
            <v>4150</v>
          </cell>
          <cell r="I192">
            <v>3310</v>
          </cell>
          <cell r="J192">
            <v>720</v>
          </cell>
          <cell r="K192">
            <v>741</v>
          </cell>
          <cell r="M192">
            <v>99</v>
          </cell>
          <cell r="N192" t="str">
            <v>전선관 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108</v>
          </cell>
          <cell r="AM192">
            <v>2</v>
          </cell>
          <cell r="AN192">
            <v>0.05</v>
          </cell>
          <cell r="AO192">
            <v>1</v>
          </cell>
          <cell r="AP192" t="str">
            <v>배전전공</v>
          </cell>
          <cell r="AQ192">
            <v>1.4999999999999999E-2</v>
          </cell>
          <cell r="AR192" t="str">
            <v>보통인부</v>
          </cell>
          <cell r="AS192">
            <v>3.5000000000000003E-2</v>
          </cell>
          <cell r="BB192" t="str">
            <v>전 5-37-1</v>
          </cell>
        </row>
        <row r="193">
          <cell r="A193">
            <v>172</v>
          </cell>
          <cell r="B193" t="str">
            <v>전선관</v>
          </cell>
          <cell r="C193" t="str">
            <v>파형관 80φ</v>
          </cell>
          <cell r="D193">
            <v>1.03</v>
          </cell>
          <cell r="E193" t="str">
            <v>m</v>
          </cell>
          <cell r="F193">
            <v>50</v>
          </cell>
          <cell r="G193">
            <v>4480</v>
          </cell>
          <cell r="I193">
            <v>3310</v>
          </cell>
          <cell r="J193">
            <v>1040</v>
          </cell>
          <cell r="K193">
            <v>1071</v>
          </cell>
          <cell r="M193">
            <v>99</v>
          </cell>
          <cell r="N193" t="str">
            <v>전선관 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156</v>
          </cell>
          <cell r="AM193">
            <v>2</v>
          </cell>
          <cell r="AN193">
            <v>0.05</v>
          </cell>
          <cell r="AO193">
            <v>1</v>
          </cell>
          <cell r="AP193" t="str">
            <v>배전전공</v>
          </cell>
          <cell r="AQ193">
            <v>1.4999999999999999E-2</v>
          </cell>
          <cell r="AR193" t="str">
            <v>보통인부</v>
          </cell>
          <cell r="AS193">
            <v>3.5000000000000003E-2</v>
          </cell>
          <cell r="BB193" t="str">
            <v>전 5-37-1</v>
          </cell>
        </row>
        <row r="194">
          <cell r="A194">
            <v>173</v>
          </cell>
          <cell r="B194" t="str">
            <v>전선관</v>
          </cell>
          <cell r="C194" t="str">
            <v>파형관 100φ</v>
          </cell>
          <cell r="D194">
            <v>1.03</v>
          </cell>
          <cell r="E194" t="str">
            <v>m</v>
          </cell>
          <cell r="F194">
            <v>50</v>
          </cell>
          <cell r="G194">
            <v>6066</v>
          </cell>
          <cell r="I194">
            <v>4450</v>
          </cell>
          <cell r="J194">
            <v>1440</v>
          </cell>
          <cell r="K194">
            <v>1483</v>
          </cell>
          <cell r="M194">
            <v>133</v>
          </cell>
          <cell r="N194" t="str">
            <v>전선관 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216</v>
          </cell>
          <cell r="AM194">
            <v>2</v>
          </cell>
          <cell r="AN194">
            <v>7.4999999999999997E-2</v>
          </cell>
          <cell r="AO194">
            <v>1</v>
          </cell>
          <cell r="AP194" t="str">
            <v>배전전공</v>
          </cell>
          <cell r="AQ194">
            <v>1.7999999999999999E-2</v>
          </cell>
          <cell r="AR194" t="str">
            <v>보통인부</v>
          </cell>
          <cell r="AS194">
            <v>5.7000000000000002E-2</v>
          </cell>
          <cell r="BB194" t="str">
            <v>전 5-37-1</v>
          </cell>
        </row>
        <row r="195">
          <cell r="A195">
            <v>174</v>
          </cell>
          <cell r="B195" t="str">
            <v>전선관</v>
          </cell>
          <cell r="C195" t="str">
            <v>파형관 125φ</v>
          </cell>
          <cell r="D195">
            <v>1.03</v>
          </cell>
          <cell r="E195" t="str">
            <v>m</v>
          </cell>
          <cell r="F195">
            <v>50</v>
          </cell>
          <cell r="G195">
            <v>8519</v>
          </cell>
          <cell r="I195">
            <v>6112</v>
          </cell>
          <cell r="J195">
            <v>2160</v>
          </cell>
          <cell r="K195">
            <v>2224</v>
          </cell>
          <cell r="M195">
            <v>183</v>
          </cell>
          <cell r="N195" t="str">
            <v>전선관 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324</v>
          </cell>
          <cell r="AM195">
            <v>2</v>
          </cell>
          <cell r="AN195">
            <v>0.10200000000000001</v>
          </cell>
          <cell r="AO195">
            <v>1</v>
          </cell>
          <cell r="AP195" t="str">
            <v>배전전공</v>
          </cell>
          <cell r="AQ195">
            <v>2.5000000000000001E-2</v>
          </cell>
          <cell r="AR195" t="str">
            <v>보통인부</v>
          </cell>
          <cell r="AS195">
            <v>7.6999999999999999E-2</v>
          </cell>
          <cell r="BB195" t="str">
            <v>전 5-37-1</v>
          </cell>
        </row>
        <row r="196">
          <cell r="A196">
            <v>175</v>
          </cell>
          <cell r="B196" t="str">
            <v>전선관</v>
          </cell>
          <cell r="C196" t="str">
            <v>파형관 150φ</v>
          </cell>
          <cell r="D196">
            <v>1.03</v>
          </cell>
          <cell r="E196" t="str">
            <v>m</v>
          </cell>
          <cell r="F196">
            <v>50</v>
          </cell>
          <cell r="G196">
            <v>10342</v>
          </cell>
          <cell r="I196">
            <v>7482</v>
          </cell>
          <cell r="J196">
            <v>2560</v>
          </cell>
          <cell r="K196">
            <v>2636</v>
          </cell>
          <cell r="M196">
            <v>224</v>
          </cell>
          <cell r="N196" t="str">
            <v>전선관 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384</v>
          </cell>
          <cell r="AM196">
            <v>2</v>
          </cell>
          <cell r="AN196">
            <v>0.127</v>
          </cell>
          <cell r="AO196">
            <v>1</v>
          </cell>
          <cell r="AP196" t="str">
            <v>배전전공</v>
          </cell>
          <cell r="AQ196">
            <v>0.03</v>
          </cell>
          <cell r="AR196" t="str">
            <v>보통인부</v>
          </cell>
          <cell r="AS196">
            <v>9.7000000000000003E-2</v>
          </cell>
          <cell r="BB196" t="str">
            <v>전 5-37-1</v>
          </cell>
        </row>
        <row r="197">
          <cell r="A197">
            <v>176</v>
          </cell>
          <cell r="B197" t="str">
            <v>전선관</v>
          </cell>
          <cell r="C197" t="str">
            <v>파상형 200φ</v>
          </cell>
          <cell r="D197">
            <v>1.03</v>
          </cell>
          <cell r="E197" t="str">
            <v>m</v>
          </cell>
          <cell r="F197">
            <v>50</v>
          </cell>
          <cell r="G197">
            <v>15555</v>
          </cell>
          <cell r="I197">
            <v>10111</v>
          </cell>
          <cell r="J197">
            <v>4992</v>
          </cell>
          <cell r="K197">
            <v>5141</v>
          </cell>
          <cell r="M197">
            <v>303</v>
          </cell>
          <cell r="N197" t="str">
            <v>전선관 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748</v>
          </cell>
          <cell r="AM197">
            <v>2</v>
          </cell>
          <cell r="AN197">
            <v>0.17</v>
          </cell>
          <cell r="AO197">
            <v>1</v>
          </cell>
          <cell r="AP197" t="str">
            <v>배전전공</v>
          </cell>
          <cell r="AQ197">
            <v>4.1000000000000002E-2</v>
          </cell>
          <cell r="AR197" t="str">
            <v>보통인부</v>
          </cell>
          <cell r="AS197">
            <v>0.129</v>
          </cell>
          <cell r="BB197" t="str">
            <v>전 5-37-1</v>
          </cell>
        </row>
        <row r="198">
          <cell r="A198">
            <v>177</v>
          </cell>
          <cell r="B198" t="str">
            <v>압착단자</v>
          </cell>
          <cell r="C198" t="str">
            <v xml:space="preserve"> 14㎟</v>
          </cell>
          <cell r="D198">
            <v>1</v>
          </cell>
          <cell r="E198" t="str">
            <v>EA</v>
          </cell>
          <cell r="F198">
            <v>50</v>
          </cell>
          <cell r="G198">
            <v>1526</v>
          </cell>
          <cell r="I198">
            <v>1435</v>
          </cell>
          <cell r="J198">
            <v>48</v>
          </cell>
          <cell r="K198">
            <v>48</v>
          </cell>
          <cell r="M198">
            <v>43</v>
          </cell>
          <cell r="AM198">
            <v>1</v>
          </cell>
          <cell r="AN198">
            <v>7.8E-2</v>
          </cell>
          <cell r="AO198">
            <v>0.3</v>
          </cell>
          <cell r="AP198" t="str">
            <v>저압케이블공</v>
          </cell>
          <cell r="AQ198">
            <v>7.8E-2</v>
          </cell>
          <cell r="BB198" t="str">
            <v>전 5-40</v>
          </cell>
        </row>
        <row r="199">
          <cell r="A199">
            <v>178</v>
          </cell>
          <cell r="B199" t="str">
            <v>압착단자</v>
          </cell>
          <cell r="C199" t="str">
            <v xml:space="preserve"> 22㎟</v>
          </cell>
          <cell r="D199">
            <v>1</v>
          </cell>
          <cell r="E199" t="str">
            <v>EA</v>
          </cell>
          <cell r="F199">
            <v>50</v>
          </cell>
          <cell r="G199">
            <v>1886</v>
          </cell>
          <cell r="I199">
            <v>1766</v>
          </cell>
          <cell r="J199">
            <v>68</v>
          </cell>
          <cell r="K199">
            <v>68</v>
          </cell>
          <cell r="M199">
            <v>52</v>
          </cell>
          <cell r="AM199">
            <v>1</v>
          </cell>
          <cell r="AN199">
            <v>9.6000000000000002E-2</v>
          </cell>
          <cell r="AO199">
            <v>0.3</v>
          </cell>
          <cell r="AP199" t="str">
            <v>저압케이블공</v>
          </cell>
          <cell r="AQ199">
            <v>9.6000000000000002E-2</v>
          </cell>
          <cell r="BB199" t="str">
            <v>전 5-40</v>
          </cell>
        </row>
        <row r="200">
          <cell r="A200">
            <v>179</v>
          </cell>
          <cell r="B200" t="str">
            <v>압착단자</v>
          </cell>
          <cell r="C200" t="str">
            <v xml:space="preserve"> 38㎟</v>
          </cell>
          <cell r="D200">
            <v>1</v>
          </cell>
          <cell r="E200" t="str">
            <v>EA</v>
          </cell>
          <cell r="F200">
            <v>50</v>
          </cell>
          <cell r="G200">
            <v>2239</v>
          </cell>
          <cell r="I200">
            <v>2097</v>
          </cell>
          <cell r="J200">
            <v>80</v>
          </cell>
          <cell r="K200">
            <v>80</v>
          </cell>
          <cell r="M200">
            <v>62</v>
          </cell>
          <cell r="AM200">
            <v>1</v>
          </cell>
          <cell r="AN200">
            <v>0.11399999999999999</v>
          </cell>
          <cell r="AO200">
            <v>0.3</v>
          </cell>
          <cell r="AP200" t="str">
            <v>저압케이블공</v>
          </cell>
          <cell r="AQ200">
            <v>0.11399999999999999</v>
          </cell>
          <cell r="BB200" t="str">
            <v>전 5-40</v>
          </cell>
        </row>
        <row r="201">
          <cell r="A201">
            <v>180</v>
          </cell>
          <cell r="B201" t="str">
            <v>압착단자</v>
          </cell>
          <cell r="C201" t="str">
            <v xml:space="preserve"> 60㎟</v>
          </cell>
          <cell r="D201">
            <v>1</v>
          </cell>
          <cell r="E201" t="str">
            <v>EA</v>
          </cell>
          <cell r="F201">
            <v>50</v>
          </cell>
          <cell r="G201">
            <v>2791</v>
          </cell>
          <cell r="I201">
            <v>2539</v>
          </cell>
          <cell r="J201">
            <v>176</v>
          </cell>
          <cell r="K201">
            <v>176</v>
          </cell>
          <cell r="M201">
            <v>76</v>
          </cell>
          <cell r="AM201">
            <v>1</v>
          </cell>
          <cell r="AN201">
            <v>0.13800000000000001</v>
          </cell>
          <cell r="AO201">
            <v>0.3</v>
          </cell>
          <cell r="AP201" t="str">
            <v>저압케이블공</v>
          </cell>
          <cell r="AQ201">
            <v>0.13800000000000001</v>
          </cell>
          <cell r="BB201" t="str">
            <v>전 5-40</v>
          </cell>
        </row>
        <row r="202">
          <cell r="A202">
            <v>181</v>
          </cell>
          <cell r="B202" t="str">
            <v>압착단자</v>
          </cell>
          <cell r="C202" t="str">
            <v xml:space="preserve"> 80㎟</v>
          </cell>
          <cell r="D202">
            <v>1</v>
          </cell>
          <cell r="E202" t="str">
            <v>EA</v>
          </cell>
          <cell r="F202">
            <v>50</v>
          </cell>
          <cell r="G202">
            <v>3026</v>
          </cell>
          <cell r="I202">
            <v>2705</v>
          </cell>
          <cell r="J202">
            <v>240</v>
          </cell>
          <cell r="K202">
            <v>240</v>
          </cell>
          <cell r="M202">
            <v>81</v>
          </cell>
          <cell r="AM202">
            <v>1</v>
          </cell>
          <cell r="AN202">
            <v>0.14699999999999999</v>
          </cell>
          <cell r="AO202">
            <v>0.3</v>
          </cell>
          <cell r="AP202" t="str">
            <v>저압케이블공</v>
          </cell>
          <cell r="AQ202">
            <v>0.14699999999999999</v>
          </cell>
          <cell r="BB202" t="str">
            <v>전 5-40</v>
          </cell>
        </row>
        <row r="203">
          <cell r="A203">
            <v>182</v>
          </cell>
          <cell r="B203" t="str">
            <v>압착단자</v>
          </cell>
          <cell r="C203" t="str">
            <v xml:space="preserve"> 100㎟</v>
          </cell>
          <cell r="D203">
            <v>1</v>
          </cell>
          <cell r="E203" t="str">
            <v>EA</v>
          </cell>
          <cell r="F203">
            <v>50</v>
          </cell>
          <cell r="G203">
            <v>3285</v>
          </cell>
          <cell r="I203">
            <v>2926</v>
          </cell>
          <cell r="J203">
            <v>272</v>
          </cell>
          <cell r="K203">
            <v>272</v>
          </cell>
          <cell r="M203">
            <v>87</v>
          </cell>
          <cell r="AM203">
            <v>1</v>
          </cell>
          <cell r="AN203">
            <v>0.159</v>
          </cell>
          <cell r="AO203">
            <v>0.3</v>
          </cell>
          <cell r="AP203" t="str">
            <v>저압케이블공</v>
          </cell>
          <cell r="AQ203">
            <v>0.159</v>
          </cell>
          <cell r="BB203" t="str">
            <v>전 5-40</v>
          </cell>
        </row>
        <row r="204">
          <cell r="A204">
            <v>183</v>
          </cell>
          <cell r="B204" t="str">
            <v>압착단자</v>
          </cell>
          <cell r="C204" t="str">
            <v xml:space="preserve"> 150㎟</v>
          </cell>
          <cell r="D204">
            <v>1</v>
          </cell>
          <cell r="E204" t="str">
            <v>EA</v>
          </cell>
          <cell r="F204">
            <v>50</v>
          </cell>
          <cell r="G204">
            <v>4444</v>
          </cell>
          <cell r="I204">
            <v>3643</v>
          </cell>
          <cell r="J204">
            <v>692</v>
          </cell>
          <cell r="K204">
            <v>692</v>
          </cell>
          <cell r="M204">
            <v>109</v>
          </cell>
          <cell r="AM204">
            <v>1</v>
          </cell>
          <cell r="AN204">
            <v>0.19800000000000001</v>
          </cell>
          <cell r="AO204">
            <v>0.3</v>
          </cell>
          <cell r="AP204" t="str">
            <v>저압케이블공</v>
          </cell>
          <cell r="AQ204">
            <v>0.19800000000000001</v>
          </cell>
          <cell r="BB204" t="str">
            <v>전 5-40</v>
          </cell>
        </row>
        <row r="205">
          <cell r="A205">
            <v>184</v>
          </cell>
          <cell r="B205" t="str">
            <v>압착단자</v>
          </cell>
          <cell r="C205" t="str">
            <v xml:space="preserve"> 200㎟</v>
          </cell>
          <cell r="D205">
            <v>1</v>
          </cell>
          <cell r="E205" t="str">
            <v>EA</v>
          </cell>
          <cell r="F205">
            <v>50</v>
          </cell>
          <cell r="G205">
            <v>4734</v>
          </cell>
          <cell r="I205">
            <v>3975</v>
          </cell>
          <cell r="J205">
            <v>640</v>
          </cell>
          <cell r="K205">
            <v>640</v>
          </cell>
          <cell r="M205">
            <v>119</v>
          </cell>
          <cell r="AM205">
            <v>1</v>
          </cell>
          <cell r="AN205">
            <v>0.216</v>
          </cell>
          <cell r="AO205">
            <v>0.3</v>
          </cell>
          <cell r="AP205" t="str">
            <v>저압케이블공</v>
          </cell>
          <cell r="AQ205">
            <v>0.216</v>
          </cell>
          <cell r="BB205" t="str">
            <v>전 5-40</v>
          </cell>
        </row>
        <row r="206">
          <cell r="A206">
            <v>185</v>
          </cell>
          <cell r="B206" t="str">
            <v>압착단자</v>
          </cell>
          <cell r="C206" t="str">
            <v xml:space="preserve"> 250㎟</v>
          </cell>
          <cell r="D206">
            <v>1</v>
          </cell>
          <cell r="E206" t="str">
            <v>EA</v>
          </cell>
          <cell r="F206">
            <v>50</v>
          </cell>
          <cell r="G206">
            <v>4605</v>
          </cell>
          <cell r="I206">
            <v>4471</v>
          </cell>
          <cell r="J206">
            <v>0</v>
          </cell>
          <cell r="K206">
            <v>0</v>
          </cell>
          <cell r="M206">
            <v>134</v>
          </cell>
          <cell r="AM206">
            <v>1</v>
          </cell>
          <cell r="AN206">
            <v>0.24299999999999999</v>
          </cell>
          <cell r="AO206">
            <v>0.3</v>
          </cell>
          <cell r="AP206" t="str">
            <v>저압케이블공</v>
          </cell>
          <cell r="AQ206">
            <v>0.24299999999999999</v>
          </cell>
          <cell r="BB206" t="str">
            <v>전 5-40</v>
          </cell>
        </row>
        <row r="207">
          <cell r="A207">
            <v>186</v>
          </cell>
          <cell r="B207" t="str">
            <v>압착단자</v>
          </cell>
          <cell r="C207" t="str">
            <v xml:space="preserve"> 325㎟</v>
          </cell>
          <cell r="D207">
            <v>1</v>
          </cell>
          <cell r="E207" t="str">
            <v>EA</v>
          </cell>
          <cell r="F207">
            <v>50</v>
          </cell>
          <cell r="G207">
            <v>6877</v>
          </cell>
          <cell r="I207">
            <v>4968</v>
          </cell>
          <cell r="J207">
            <v>1760</v>
          </cell>
          <cell r="K207">
            <v>1760</v>
          </cell>
          <cell r="M207">
            <v>149</v>
          </cell>
          <cell r="AM207">
            <v>1</v>
          </cell>
          <cell r="AN207">
            <v>0.27</v>
          </cell>
          <cell r="AO207">
            <v>0.3</v>
          </cell>
          <cell r="AP207" t="str">
            <v>저압케이블공</v>
          </cell>
          <cell r="AQ207">
            <v>0.27</v>
          </cell>
          <cell r="BB207" t="str">
            <v>전 5-40</v>
          </cell>
        </row>
        <row r="208">
          <cell r="A208">
            <v>187</v>
          </cell>
          <cell r="B208" t="str">
            <v>동관단자</v>
          </cell>
          <cell r="C208" t="str">
            <v xml:space="preserve"> 400㎟</v>
          </cell>
          <cell r="D208">
            <v>1</v>
          </cell>
          <cell r="E208" t="str">
            <v>EA</v>
          </cell>
          <cell r="F208">
            <v>50</v>
          </cell>
          <cell r="G208">
            <v>12885</v>
          </cell>
          <cell r="I208">
            <v>5520</v>
          </cell>
          <cell r="J208">
            <v>7200</v>
          </cell>
          <cell r="K208">
            <v>7200</v>
          </cell>
          <cell r="M208">
            <v>165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0.3</v>
          </cell>
          <cell r="BB208" t="str">
            <v>전 5-40</v>
          </cell>
        </row>
        <row r="209">
          <cell r="A209">
            <v>188</v>
          </cell>
          <cell r="B209" t="str">
            <v>동관단자</v>
          </cell>
          <cell r="C209" t="str">
            <v xml:space="preserve"> 500㎟</v>
          </cell>
          <cell r="D209">
            <v>1</v>
          </cell>
          <cell r="E209" t="str">
            <v>EA</v>
          </cell>
          <cell r="F209">
            <v>50</v>
          </cell>
          <cell r="G209">
            <v>17678</v>
          </cell>
          <cell r="I209">
            <v>6072</v>
          </cell>
          <cell r="J209">
            <v>11424</v>
          </cell>
          <cell r="K209">
            <v>11424</v>
          </cell>
          <cell r="M209">
            <v>182</v>
          </cell>
          <cell r="AM209">
            <v>1</v>
          </cell>
          <cell r="AN209">
            <v>0.33</v>
          </cell>
          <cell r="AO209">
            <v>0.3</v>
          </cell>
          <cell r="AP209" t="str">
            <v>저압케이블공</v>
          </cell>
          <cell r="AQ209">
            <v>0.33</v>
          </cell>
          <cell r="BB209" t="str">
            <v>전 5-40</v>
          </cell>
        </row>
        <row r="210">
          <cell r="A210">
            <v>189</v>
          </cell>
          <cell r="B210" t="str">
            <v>케이블 헤드 (자기수축)</v>
          </cell>
          <cell r="C210" t="str">
            <v>CV 6.6KV 1C/100㎟</v>
          </cell>
          <cell r="D210">
            <v>1</v>
          </cell>
          <cell r="E210" t="str">
            <v>EA</v>
          </cell>
          <cell r="F210">
            <v>50</v>
          </cell>
          <cell r="G210">
            <v>132926</v>
          </cell>
          <cell r="I210">
            <v>57676</v>
          </cell>
          <cell r="J210">
            <v>73520</v>
          </cell>
          <cell r="K210">
            <v>73520</v>
          </cell>
          <cell r="M210">
            <v>1730</v>
          </cell>
          <cell r="AM210">
            <v>1</v>
          </cell>
          <cell r="AN210">
            <v>0.9</v>
          </cell>
          <cell r="AO210">
            <v>1</v>
          </cell>
          <cell r="AP210" t="str">
            <v>고압케이블공</v>
          </cell>
          <cell r="AQ210">
            <v>0.9</v>
          </cell>
          <cell r="BB210" t="str">
            <v>전 5-40</v>
          </cell>
        </row>
        <row r="211">
          <cell r="A211">
            <v>190</v>
          </cell>
          <cell r="B211" t="str">
            <v>케이블 헤드 (자기수축)</v>
          </cell>
          <cell r="C211" t="str">
            <v>CV 6.6KV 1C/250㎟</v>
          </cell>
          <cell r="D211">
            <v>1</v>
          </cell>
          <cell r="E211" t="str">
            <v>EA</v>
          </cell>
          <cell r="F211">
            <v>50</v>
          </cell>
          <cell r="G211">
            <v>173610</v>
          </cell>
          <cell r="I211">
            <v>89719</v>
          </cell>
          <cell r="J211">
            <v>81200</v>
          </cell>
          <cell r="K211">
            <v>81200</v>
          </cell>
          <cell r="M211">
            <v>2691</v>
          </cell>
          <cell r="AM211">
            <v>1</v>
          </cell>
          <cell r="AN211">
            <v>1.4</v>
          </cell>
          <cell r="AO211">
            <v>1</v>
          </cell>
          <cell r="AP211" t="str">
            <v>고압케이블공</v>
          </cell>
          <cell r="AQ211">
            <v>1.4</v>
          </cell>
          <cell r="BB211" t="str">
            <v>전 5-40</v>
          </cell>
        </row>
        <row r="212">
          <cell r="A212">
            <v>191</v>
          </cell>
          <cell r="B212" t="str">
            <v>케이블 헤드 (자기수축)</v>
          </cell>
          <cell r="C212" t="str">
            <v>CV 22.9KV 1C/38㎟</v>
          </cell>
          <cell r="D212">
            <v>1</v>
          </cell>
          <cell r="E212" t="str">
            <v>EA</v>
          </cell>
          <cell r="F212">
            <v>50</v>
          </cell>
          <cell r="G212">
            <v>132891</v>
          </cell>
          <cell r="I212">
            <v>76827</v>
          </cell>
          <cell r="J212">
            <v>53760</v>
          </cell>
          <cell r="K212">
            <v>53760</v>
          </cell>
          <cell r="M212">
            <v>2304</v>
          </cell>
          <cell r="AM212">
            <v>1</v>
          </cell>
          <cell r="AN212">
            <v>0.88</v>
          </cell>
          <cell r="AO212">
            <v>1</v>
          </cell>
          <cell r="AP212" t="str">
            <v>특고케이블공</v>
          </cell>
          <cell r="AQ212">
            <v>0.88</v>
          </cell>
          <cell r="BB212" t="str">
            <v>전 5-40</v>
          </cell>
        </row>
        <row r="213">
          <cell r="A213">
            <v>192</v>
          </cell>
          <cell r="B213" t="str">
            <v>케이블 헤드 (자기수축)</v>
          </cell>
          <cell r="C213" t="str">
            <v>CV 22.9KV 1C/60㎟</v>
          </cell>
          <cell r="D213">
            <v>1</v>
          </cell>
          <cell r="E213" t="str">
            <v>EA</v>
          </cell>
          <cell r="F213">
            <v>50</v>
          </cell>
          <cell r="G213">
            <v>148339</v>
          </cell>
          <cell r="I213">
            <v>91669</v>
          </cell>
          <cell r="J213">
            <v>53920</v>
          </cell>
          <cell r="K213">
            <v>53920</v>
          </cell>
          <cell r="M213">
            <v>2750</v>
          </cell>
          <cell r="AM213">
            <v>1</v>
          </cell>
          <cell r="AN213">
            <v>1.05</v>
          </cell>
          <cell r="AO213">
            <v>1</v>
          </cell>
          <cell r="AP213" t="str">
            <v>특고케이블공</v>
          </cell>
          <cell r="AQ213">
            <v>1.05</v>
          </cell>
          <cell r="BB213" t="str">
            <v>전 5-40</v>
          </cell>
        </row>
        <row r="214">
          <cell r="A214">
            <v>193</v>
          </cell>
          <cell r="B214" t="str">
            <v>케이블 헤드 (사기애자)</v>
          </cell>
          <cell r="C214" t="str">
            <v>CV 22.9KV 1C/38㎟</v>
          </cell>
          <cell r="D214">
            <v>1</v>
          </cell>
          <cell r="E214" t="str">
            <v>EA</v>
          </cell>
          <cell r="F214">
            <v>50</v>
          </cell>
          <cell r="G214">
            <v>228411</v>
          </cell>
          <cell r="I214">
            <v>76827</v>
          </cell>
          <cell r="J214">
            <v>149280</v>
          </cell>
          <cell r="K214">
            <v>149280</v>
          </cell>
          <cell r="M214">
            <v>2304</v>
          </cell>
          <cell r="AM214">
            <v>1</v>
          </cell>
          <cell r="AN214">
            <v>0.88</v>
          </cell>
          <cell r="AO214">
            <v>1</v>
          </cell>
          <cell r="AP214" t="str">
            <v>특고케이블공</v>
          </cell>
          <cell r="AQ214">
            <v>0.88</v>
          </cell>
          <cell r="BB214" t="str">
            <v>전 5-40</v>
          </cell>
        </row>
        <row r="215">
          <cell r="A215">
            <v>194</v>
          </cell>
          <cell r="B215" t="str">
            <v>케이블 헤드 (사기애자)</v>
          </cell>
          <cell r="C215" t="str">
            <v>CV 22.9KV 1C/60㎟</v>
          </cell>
          <cell r="D215">
            <v>1</v>
          </cell>
          <cell r="E215" t="str">
            <v>EA</v>
          </cell>
          <cell r="F215">
            <v>50</v>
          </cell>
          <cell r="G215">
            <v>243699</v>
          </cell>
          <cell r="I215">
            <v>91669</v>
          </cell>
          <cell r="J215">
            <v>149280</v>
          </cell>
          <cell r="K215">
            <v>149280</v>
          </cell>
          <cell r="M215">
            <v>2750</v>
          </cell>
          <cell r="AM215">
            <v>1</v>
          </cell>
          <cell r="AN215">
            <v>1.05</v>
          </cell>
          <cell r="AO215">
            <v>1</v>
          </cell>
          <cell r="AP215" t="str">
            <v>특고케이블공</v>
          </cell>
          <cell r="AQ215">
            <v>1.05</v>
          </cell>
          <cell r="BB215" t="str">
            <v>전 5-40</v>
          </cell>
        </row>
        <row r="216">
          <cell r="A216">
            <v>195</v>
          </cell>
          <cell r="B216" t="str">
            <v>케이블 헤드 (사기애자)</v>
          </cell>
          <cell r="C216" t="str">
            <v>CV 22.9KV 1C/150㎟</v>
          </cell>
          <cell r="D216">
            <v>1</v>
          </cell>
          <cell r="E216" t="str">
            <v>EA</v>
          </cell>
          <cell r="F216">
            <v>50</v>
          </cell>
          <cell r="G216">
            <v>274272</v>
          </cell>
          <cell r="I216">
            <v>121352</v>
          </cell>
          <cell r="J216">
            <v>149280</v>
          </cell>
          <cell r="K216">
            <v>149280</v>
          </cell>
          <cell r="M216">
            <v>3640</v>
          </cell>
          <cell r="AM216">
            <v>1</v>
          </cell>
          <cell r="AN216">
            <v>1.39</v>
          </cell>
          <cell r="AO216">
            <v>1</v>
          </cell>
          <cell r="AP216" t="str">
            <v>특고케이블공</v>
          </cell>
          <cell r="AQ216">
            <v>1.39</v>
          </cell>
          <cell r="BB216" t="str">
            <v>전 5-40</v>
          </cell>
        </row>
        <row r="217">
          <cell r="A217">
            <v>196</v>
          </cell>
          <cell r="B217" t="str">
            <v>OUTLET BOX</v>
          </cell>
          <cell r="C217" t="str">
            <v xml:space="preserve">8각 </v>
          </cell>
          <cell r="D217">
            <v>1</v>
          </cell>
          <cell r="E217" t="str">
            <v>EA</v>
          </cell>
          <cell r="F217">
            <v>50</v>
          </cell>
          <cell r="G217">
            <v>6291</v>
          </cell>
          <cell r="I217">
            <v>5763</v>
          </cell>
          <cell r="J217">
            <v>356</v>
          </cell>
          <cell r="K217">
            <v>356</v>
          </cell>
          <cell r="M217">
            <v>172</v>
          </cell>
          <cell r="AM217">
            <v>1</v>
          </cell>
          <cell r="AN217">
            <v>0.12</v>
          </cell>
          <cell r="AO217">
            <v>1</v>
          </cell>
          <cell r="AP217" t="str">
            <v>내선전공</v>
          </cell>
          <cell r="AQ217">
            <v>0.12</v>
          </cell>
          <cell r="BB217" t="str">
            <v>전 7-2</v>
          </cell>
        </row>
        <row r="218">
          <cell r="A218">
            <v>197</v>
          </cell>
          <cell r="B218" t="str">
            <v>OUTLET BOX</v>
          </cell>
          <cell r="C218" t="str">
            <v xml:space="preserve">4각 </v>
          </cell>
          <cell r="D218">
            <v>1</v>
          </cell>
          <cell r="E218" t="str">
            <v>EA</v>
          </cell>
          <cell r="F218">
            <v>50</v>
          </cell>
          <cell r="G218">
            <v>10284</v>
          </cell>
          <cell r="I218">
            <v>9605</v>
          </cell>
          <cell r="J218">
            <v>391</v>
          </cell>
          <cell r="K218">
            <v>391</v>
          </cell>
          <cell r="M218">
            <v>288</v>
          </cell>
          <cell r="AM218">
            <v>1</v>
          </cell>
          <cell r="AN218">
            <v>0.2</v>
          </cell>
          <cell r="AO218">
            <v>1</v>
          </cell>
          <cell r="AP218" t="str">
            <v>내선전공</v>
          </cell>
          <cell r="AQ218">
            <v>0.2</v>
          </cell>
          <cell r="BB218" t="str">
            <v>전 7-2</v>
          </cell>
        </row>
        <row r="219">
          <cell r="A219">
            <v>198</v>
          </cell>
          <cell r="B219" t="str">
            <v>OUTLET BOX</v>
          </cell>
          <cell r="C219" t="str">
            <v xml:space="preserve">S/W </v>
          </cell>
          <cell r="D219">
            <v>1</v>
          </cell>
          <cell r="E219" t="str">
            <v>EA</v>
          </cell>
          <cell r="F219">
            <v>50</v>
          </cell>
          <cell r="G219">
            <v>10219</v>
          </cell>
          <cell r="I219">
            <v>9605</v>
          </cell>
          <cell r="J219">
            <v>326</v>
          </cell>
          <cell r="K219">
            <v>326</v>
          </cell>
          <cell r="M219">
            <v>288</v>
          </cell>
          <cell r="AM219">
            <v>1</v>
          </cell>
          <cell r="AN219">
            <v>0.2</v>
          </cell>
          <cell r="AO219">
            <v>1</v>
          </cell>
          <cell r="AP219" t="str">
            <v>내선전공</v>
          </cell>
          <cell r="AQ219">
            <v>0.2</v>
          </cell>
          <cell r="BB219" t="str">
            <v>전 7-2</v>
          </cell>
        </row>
        <row r="220">
          <cell r="A220">
            <v>199</v>
          </cell>
          <cell r="B220" t="str">
            <v>PULL BOX</v>
          </cell>
          <cell r="C220" t="str">
            <v xml:space="preserve">100x100x50 </v>
          </cell>
          <cell r="D220">
            <v>1</v>
          </cell>
          <cell r="E220" t="str">
            <v>EA</v>
          </cell>
          <cell r="F220">
            <v>50</v>
          </cell>
          <cell r="G220">
            <v>33208</v>
          </cell>
          <cell r="I220">
            <v>31698</v>
          </cell>
          <cell r="J220">
            <v>560</v>
          </cell>
          <cell r="K220">
            <v>560</v>
          </cell>
          <cell r="M220">
            <v>950</v>
          </cell>
          <cell r="AM220">
            <v>1</v>
          </cell>
          <cell r="AN220">
            <v>0.66</v>
          </cell>
          <cell r="AO220">
            <v>1</v>
          </cell>
          <cell r="AP220" t="str">
            <v>내선전공</v>
          </cell>
          <cell r="AQ220">
            <v>0.66</v>
          </cell>
          <cell r="BB220" t="str">
            <v>전 7-3</v>
          </cell>
        </row>
        <row r="221">
          <cell r="A221">
            <v>200</v>
          </cell>
          <cell r="B221" t="str">
            <v>PULL BOX</v>
          </cell>
          <cell r="C221" t="str">
            <v xml:space="preserve">100x100x75 </v>
          </cell>
          <cell r="D221">
            <v>1</v>
          </cell>
          <cell r="E221" t="str">
            <v>EA</v>
          </cell>
          <cell r="F221">
            <v>50</v>
          </cell>
          <cell r="G221">
            <v>33376</v>
          </cell>
          <cell r="I221">
            <v>31698</v>
          </cell>
          <cell r="J221">
            <v>728</v>
          </cell>
          <cell r="K221">
            <v>728</v>
          </cell>
          <cell r="M221">
            <v>950</v>
          </cell>
          <cell r="AM221">
            <v>1</v>
          </cell>
          <cell r="AN221">
            <v>0.66</v>
          </cell>
          <cell r="AO221">
            <v>1</v>
          </cell>
          <cell r="AP221" t="str">
            <v>내선전공</v>
          </cell>
          <cell r="AQ221">
            <v>0.66</v>
          </cell>
          <cell r="BB221" t="str">
            <v>전 7-3</v>
          </cell>
        </row>
        <row r="222">
          <cell r="A222">
            <v>201</v>
          </cell>
          <cell r="B222" t="str">
            <v>PULL BOX</v>
          </cell>
          <cell r="C222" t="str">
            <v xml:space="preserve">100x100x100 </v>
          </cell>
          <cell r="D222">
            <v>1</v>
          </cell>
          <cell r="E222" t="str">
            <v>EA</v>
          </cell>
          <cell r="F222">
            <v>50</v>
          </cell>
          <cell r="G222">
            <v>33656</v>
          </cell>
          <cell r="I222">
            <v>31698</v>
          </cell>
          <cell r="J222">
            <v>1008</v>
          </cell>
          <cell r="K222">
            <v>1008</v>
          </cell>
          <cell r="M222">
            <v>950</v>
          </cell>
          <cell r="AM222">
            <v>1</v>
          </cell>
          <cell r="AN222">
            <v>0.66</v>
          </cell>
          <cell r="AO222">
            <v>1</v>
          </cell>
          <cell r="AP222" t="str">
            <v>내선전공</v>
          </cell>
          <cell r="AQ222">
            <v>0.66</v>
          </cell>
          <cell r="BB222" t="str">
            <v>전 7-3</v>
          </cell>
        </row>
        <row r="223">
          <cell r="A223">
            <v>202</v>
          </cell>
          <cell r="B223" t="str">
            <v>PULL BOX</v>
          </cell>
          <cell r="C223" t="str">
            <v xml:space="preserve">150X150X100 </v>
          </cell>
          <cell r="D223">
            <v>1</v>
          </cell>
          <cell r="E223" t="str">
            <v>EA</v>
          </cell>
          <cell r="F223">
            <v>50</v>
          </cell>
          <cell r="G223">
            <v>34016</v>
          </cell>
          <cell r="I223">
            <v>31698</v>
          </cell>
          <cell r="J223">
            <v>1368</v>
          </cell>
          <cell r="K223">
            <v>1368</v>
          </cell>
          <cell r="M223">
            <v>950</v>
          </cell>
          <cell r="AM223">
            <v>1</v>
          </cell>
          <cell r="AN223">
            <v>0.66</v>
          </cell>
          <cell r="AO223">
            <v>1</v>
          </cell>
          <cell r="AP223" t="str">
            <v>내선전공</v>
          </cell>
          <cell r="AQ223">
            <v>0.66</v>
          </cell>
          <cell r="BB223" t="str">
            <v>전 7-3</v>
          </cell>
        </row>
        <row r="224">
          <cell r="A224">
            <v>203</v>
          </cell>
          <cell r="B224" t="str">
            <v>PULL BOX</v>
          </cell>
          <cell r="C224" t="str">
            <v xml:space="preserve">150X150X150 </v>
          </cell>
          <cell r="D224">
            <v>1</v>
          </cell>
          <cell r="E224" t="str">
            <v>EA</v>
          </cell>
          <cell r="F224">
            <v>50</v>
          </cell>
          <cell r="G224">
            <v>34240</v>
          </cell>
          <cell r="I224">
            <v>31698</v>
          </cell>
          <cell r="J224">
            <v>1592</v>
          </cell>
          <cell r="K224">
            <v>1592</v>
          </cell>
          <cell r="M224">
            <v>950</v>
          </cell>
          <cell r="AM224">
            <v>1</v>
          </cell>
          <cell r="AN224">
            <v>0.66</v>
          </cell>
          <cell r="AO224">
            <v>1</v>
          </cell>
          <cell r="AP224" t="str">
            <v>내선전공</v>
          </cell>
          <cell r="AQ224">
            <v>0.66</v>
          </cell>
          <cell r="BB224" t="str">
            <v>전 7-3</v>
          </cell>
        </row>
        <row r="225">
          <cell r="A225">
            <v>204</v>
          </cell>
          <cell r="B225" t="str">
            <v>PULL BOX</v>
          </cell>
          <cell r="C225" t="str">
            <v xml:space="preserve">200X200X100 </v>
          </cell>
          <cell r="D225">
            <v>1</v>
          </cell>
          <cell r="E225" t="str">
            <v>EA</v>
          </cell>
          <cell r="F225">
            <v>50</v>
          </cell>
          <cell r="G225">
            <v>34656</v>
          </cell>
          <cell r="I225">
            <v>31698</v>
          </cell>
          <cell r="J225">
            <v>2008</v>
          </cell>
          <cell r="K225">
            <v>2008</v>
          </cell>
          <cell r="M225">
            <v>950</v>
          </cell>
          <cell r="AM225">
            <v>1</v>
          </cell>
          <cell r="AN225">
            <v>0.66</v>
          </cell>
          <cell r="AO225">
            <v>1</v>
          </cell>
          <cell r="AP225" t="str">
            <v>내선전공</v>
          </cell>
          <cell r="AQ225">
            <v>0.66</v>
          </cell>
          <cell r="BB225" t="str">
            <v>전 7-3</v>
          </cell>
        </row>
        <row r="226">
          <cell r="A226">
            <v>205</v>
          </cell>
          <cell r="B226" t="str">
            <v>PULL BOX</v>
          </cell>
          <cell r="C226" t="str">
            <v xml:space="preserve">200X200X200 </v>
          </cell>
          <cell r="D226">
            <v>1</v>
          </cell>
          <cell r="E226" t="str">
            <v>EA</v>
          </cell>
          <cell r="F226">
            <v>50</v>
          </cell>
          <cell r="G226">
            <v>35480</v>
          </cell>
          <cell r="I226">
            <v>31698</v>
          </cell>
          <cell r="J226">
            <v>2832</v>
          </cell>
          <cell r="K226">
            <v>2832</v>
          </cell>
          <cell r="M226">
            <v>950</v>
          </cell>
          <cell r="AM226">
            <v>1</v>
          </cell>
          <cell r="AN226">
            <v>0.66</v>
          </cell>
          <cell r="AO226">
            <v>1</v>
          </cell>
          <cell r="AP226" t="str">
            <v>내선전공</v>
          </cell>
          <cell r="AQ226">
            <v>0.66</v>
          </cell>
          <cell r="BB226" t="str">
            <v>전 7-3</v>
          </cell>
        </row>
        <row r="227">
          <cell r="A227">
            <v>206</v>
          </cell>
          <cell r="B227" t="str">
            <v>PULL BOX</v>
          </cell>
          <cell r="C227" t="str">
            <v xml:space="preserve">300X300X200 </v>
          </cell>
          <cell r="D227">
            <v>1</v>
          </cell>
          <cell r="E227" t="str">
            <v>EA</v>
          </cell>
          <cell r="F227">
            <v>50</v>
          </cell>
          <cell r="G227">
            <v>36848</v>
          </cell>
          <cell r="I227">
            <v>31698</v>
          </cell>
          <cell r="J227">
            <v>4200</v>
          </cell>
          <cell r="K227">
            <v>4200</v>
          </cell>
          <cell r="M227">
            <v>950</v>
          </cell>
          <cell r="AM227">
            <v>1</v>
          </cell>
          <cell r="AN227">
            <v>0.66</v>
          </cell>
          <cell r="AO227">
            <v>1</v>
          </cell>
          <cell r="AP227" t="str">
            <v>내선전공</v>
          </cell>
          <cell r="AQ227">
            <v>0.66</v>
          </cell>
          <cell r="BB227" t="str">
            <v>전 7-3</v>
          </cell>
        </row>
        <row r="228">
          <cell r="A228">
            <v>207</v>
          </cell>
          <cell r="B228" t="str">
            <v>PULL BOX</v>
          </cell>
          <cell r="C228" t="str">
            <v xml:space="preserve">300X300X300 </v>
          </cell>
          <cell r="D228">
            <v>1</v>
          </cell>
          <cell r="E228" t="str">
            <v>EA</v>
          </cell>
          <cell r="F228">
            <v>50</v>
          </cell>
          <cell r="G228">
            <v>36848</v>
          </cell>
          <cell r="I228">
            <v>31698</v>
          </cell>
          <cell r="J228">
            <v>4200</v>
          </cell>
          <cell r="K228">
            <v>4200</v>
          </cell>
          <cell r="M228">
            <v>950</v>
          </cell>
          <cell r="AM228">
            <v>1</v>
          </cell>
          <cell r="AN228">
            <v>0.66</v>
          </cell>
          <cell r="AO228">
            <v>1</v>
          </cell>
          <cell r="AP228" t="str">
            <v>내선전공</v>
          </cell>
          <cell r="AQ228">
            <v>0.66</v>
          </cell>
          <cell r="BB228" t="str">
            <v>전 7-3</v>
          </cell>
        </row>
        <row r="229">
          <cell r="A229">
            <v>208</v>
          </cell>
          <cell r="B229" t="str">
            <v>PULL BOX</v>
          </cell>
          <cell r="C229" t="str">
            <v xml:space="preserve">400X400X100 </v>
          </cell>
          <cell r="D229">
            <v>1</v>
          </cell>
          <cell r="E229" t="str">
            <v>EA</v>
          </cell>
          <cell r="F229">
            <v>50</v>
          </cell>
          <cell r="G229">
            <v>38528</v>
          </cell>
          <cell r="I229">
            <v>31698</v>
          </cell>
          <cell r="J229">
            <v>5880</v>
          </cell>
          <cell r="K229">
            <v>5880</v>
          </cell>
          <cell r="M229">
            <v>950</v>
          </cell>
          <cell r="AM229">
            <v>1</v>
          </cell>
          <cell r="AN229">
            <v>0.66</v>
          </cell>
          <cell r="AO229">
            <v>1</v>
          </cell>
          <cell r="AP229" t="str">
            <v>내선전공</v>
          </cell>
          <cell r="AQ229">
            <v>0.66</v>
          </cell>
          <cell r="BB229" t="str">
            <v>전 7-3</v>
          </cell>
        </row>
        <row r="230">
          <cell r="A230">
            <v>209</v>
          </cell>
          <cell r="B230" t="str">
            <v>PULL BOX</v>
          </cell>
          <cell r="C230" t="str">
            <v xml:space="preserve">300X300X300 </v>
          </cell>
          <cell r="D230">
            <v>1</v>
          </cell>
          <cell r="E230" t="str">
            <v>EA</v>
          </cell>
          <cell r="F230">
            <v>50</v>
          </cell>
          <cell r="G230">
            <v>37688</v>
          </cell>
          <cell r="I230">
            <v>31698</v>
          </cell>
          <cell r="J230">
            <v>5040</v>
          </cell>
          <cell r="K230">
            <v>5040</v>
          </cell>
          <cell r="M230">
            <v>950</v>
          </cell>
          <cell r="AM230">
            <v>1</v>
          </cell>
          <cell r="AN230">
            <v>0.66</v>
          </cell>
          <cell r="AO230">
            <v>1</v>
          </cell>
          <cell r="AP230" t="str">
            <v>내선전공</v>
          </cell>
          <cell r="AQ230">
            <v>0.66</v>
          </cell>
          <cell r="BB230" t="str">
            <v>전 7-3</v>
          </cell>
        </row>
        <row r="231">
          <cell r="A231">
            <v>210</v>
          </cell>
          <cell r="B231" t="str">
            <v>PULL BOX</v>
          </cell>
          <cell r="C231" t="str">
            <v xml:space="preserve">400X300X250 </v>
          </cell>
          <cell r="D231">
            <v>1</v>
          </cell>
          <cell r="E231" t="str">
            <v>EA</v>
          </cell>
          <cell r="F231">
            <v>50</v>
          </cell>
          <cell r="G231">
            <v>54834</v>
          </cell>
          <cell r="I231">
            <v>45626</v>
          </cell>
          <cell r="J231">
            <v>7840</v>
          </cell>
          <cell r="K231">
            <v>7840</v>
          </cell>
          <cell r="M231">
            <v>1368</v>
          </cell>
          <cell r="AM231">
            <v>1</v>
          </cell>
          <cell r="AN231">
            <v>0.95</v>
          </cell>
          <cell r="AO231">
            <v>1</v>
          </cell>
          <cell r="AP231" t="str">
            <v>내선전공</v>
          </cell>
          <cell r="AQ231">
            <v>0.95</v>
          </cell>
          <cell r="BB231" t="str">
            <v>전 7-3</v>
          </cell>
        </row>
        <row r="232">
          <cell r="A232">
            <v>211</v>
          </cell>
          <cell r="B232" t="str">
            <v>PULL BOX</v>
          </cell>
          <cell r="C232" t="str">
            <v xml:space="preserve">500X500X300 </v>
          </cell>
          <cell r="D232">
            <v>1</v>
          </cell>
          <cell r="E232" t="str">
            <v>EA</v>
          </cell>
          <cell r="F232">
            <v>50</v>
          </cell>
          <cell r="G232">
            <v>61162</v>
          </cell>
          <cell r="I232">
            <v>45626</v>
          </cell>
          <cell r="J232">
            <v>14168</v>
          </cell>
          <cell r="K232">
            <v>14168</v>
          </cell>
          <cell r="M232">
            <v>1368</v>
          </cell>
          <cell r="AM232">
            <v>1</v>
          </cell>
          <cell r="AN232">
            <v>0.95</v>
          </cell>
          <cell r="AO232">
            <v>1</v>
          </cell>
          <cell r="AP232" t="str">
            <v>내선전공</v>
          </cell>
          <cell r="AQ232">
            <v>0.95</v>
          </cell>
          <cell r="BB232" t="str">
            <v>전 7-3</v>
          </cell>
        </row>
        <row r="233">
          <cell r="A233">
            <v>212</v>
          </cell>
          <cell r="B233" t="str">
            <v>JOINT BOX</v>
          </cell>
          <cell r="C233" t="str">
            <v xml:space="preserve">100x100x54 </v>
          </cell>
          <cell r="D233">
            <v>1</v>
          </cell>
          <cell r="E233" t="str">
            <v>EA</v>
          </cell>
          <cell r="F233">
            <v>50</v>
          </cell>
          <cell r="G233">
            <v>15465</v>
          </cell>
          <cell r="I233">
            <v>13928</v>
          </cell>
          <cell r="J233">
            <v>1120</v>
          </cell>
          <cell r="K233">
            <v>1120</v>
          </cell>
          <cell r="M233">
            <v>417</v>
          </cell>
          <cell r="AM233">
            <v>1</v>
          </cell>
          <cell r="AN233">
            <v>0.28999999999999998</v>
          </cell>
          <cell r="AO233">
            <v>1</v>
          </cell>
          <cell r="AP233" t="str">
            <v>내선전공</v>
          </cell>
          <cell r="AQ233">
            <v>0.28999999999999998</v>
          </cell>
          <cell r="BB233" t="str">
            <v>전 7-2</v>
          </cell>
        </row>
        <row r="234">
          <cell r="A234">
            <v>213</v>
          </cell>
          <cell r="B234" t="str">
            <v>노출 BOX</v>
          </cell>
          <cell r="C234" t="str">
            <v xml:space="preserve">16mm </v>
          </cell>
          <cell r="D234">
            <v>1</v>
          </cell>
          <cell r="E234" t="str">
            <v>EA</v>
          </cell>
          <cell r="F234">
            <v>50</v>
          </cell>
          <cell r="G234">
            <v>16078</v>
          </cell>
          <cell r="I234">
            <v>13928</v>
          </cell>
          <cell r="J234">
            <v>1733</v>
          </cell>
          <cell r="K234">
            <v>1733</v>
          </cell>
          <cell r="M234">
            <v>417</v>
          </cell>
          <cell r="AM234">
            <v>1</v>
          </cell>
          <cell r="AN234">
            <v>0.28999999999999998</v>
          </cell>
          <cell r="AO234">
            <v>1</v>
          </cell>
          <cell r="AP234" t="str">
            <v>내선전공</v>
          </cell>
          <cell r="AQ234">
            <v>0.28999999999999998</v>
          </cell>
          <cell r="BB234" t="str">
            <v>전 7-2</v>
          </cell>
        </row>
        <row r="235">
          <cell r="A235">
            <v>214</v>
          </cell>
          <cell r="B235" t="str">
            <v>노출 BOX</v>
          </cell>
          <cell r="C235" t="str">
            <v>22mm 2방</v>
          </cell>
          <cell r="D235">
            <v>1</v>
          </cell>
          <cell r="E235" t="str">
            <v>EA</v>
          </cell>
          <cell r="F235">
            <v>50</v>
          </cell>
          <cell r="G235">
            <v>16317</v>
          </cell>
          <cell r="I235">
            <v>13928</v>
          </cell>
          <cell r="J235">
            <v>1972</v>
          </cell>
          <cell r="K235">
            <v>1972</v>
          </cell>
          <cell r="M235">
            <v>417</v>
          </cell>
          <cell r="AM235">
            <v>1</v>
          </cell>
          <cell r="AN235">
            <v>0.28999999999999998</v>
          </cell>
          <cell r="AO235">
            <v>1</v>
          </cell>
          <cell r="AP235" t="str">
            <v>내선전공</v>
          </cell>
          <cell r="AQ235">
            <v>0.28999999999999998</v>
          </cell>
          <cell r="BB235" t="str">
            <v>전 7-2</v>
          </cell>
        </row>
        <row r="236">
          <cell r="A236">
            <v>215</v>
          </cell>
          <cell r="B236" t="str">
            <v>CABLE TRAY</v>
          </cell>
          <cell r="C236" t="str">
            <v xml:space="preserve">100W </v>
          </cell>
          <cell r="D236">
            <v>1</v>
          </cell>
          <cell r="E236" t="str">
            <v>m</v>
          </cell>
          <cell r="F236">
            <v>50</v>
          </cell>
          <cell r="G236">
            <v>19490</v>
          </cell>
          <cell r="I236">
            <v>10806</v>
          </cell>
          <cell r="J236">
            <v>8360</v>
          </cell>
          <cell r="K236">
            <v>8360</v>
          </cell>
          <cell r="M236">
            <v>324</v>
          </cell>
          <cell r="AM236">
            <v>1</v>
          </cell>
          <cell r="AN236">
            <v>0.22500000000000001</v>
          </cell>
          <cell r="AO236">
            <v>1</v>
          </cell>
          <cell r="AP236" t="str">
            <v>내선전공</v>
          </cell>
          <cell r="AQ236">
            <v>0.22500000000000001</v>
          </cell>
          <cell r="BB236" t="str">
            <v>전 7-20</v>
          </cell>
        </row>
        <row r="237">
          <cell r="A237">
            <v>216</v>
          </cell>
          <cell r="B237" t="str">
            <v>CABLE TRAY</v>
          </cell>
          <cell r="C237" t="str">
            <v xml:space="preserve">200W </v>
          </cell>
          <cell r="D237">
            <v>1</v>
          </cell>
          <cell r="E237" t="str">
            <v>m</v>
          </cell>
          <cell r="F237">
            <v>50</v>
          </cell>
          <cell r="G237">
            <v>19690</v>
          </cell>
          <cell r="I237">
            <v>10806</v>
          </cell>
          <cell r="J237">
            <v>8560</v>
          </cell>
          <cell r="K237">
            <v>8560</v>
          </cell>
          <cell r="M237">
            <v>324</v>
          </cell>
          <cell r="AM237">
            <v>1</v>
          </cell>
          <cell r="AN237">
            <v>0.22500000000000001</v>
          </cell>
          <cell r="AO237">
            <v>1</v>
          </cell>
          <cell r="AP237" t="str">
            <v>내선전공</v>
          </cell>
          <cell r="AQ237">
            <v>0.22500000000000001</v>
          </cell>
          <cell r="BB237" t="str">
            <v>전 7-20</v>
          </cell>
        </row>
        <row r="238">
          <cell r="A238">
            <v>217</v>
          </cell>
          <cell r="B238" t="str">
            <v>CABLE TRAY</v>
          </cell>
          <cell r="C238" t="str">
            <v xml:space="preserve">300W </v>
          </cell>
          <cell r="D238">
            <v>1</v>
          </cell>
          <cell r="E238" t="str">
            <v>m</v>
          </cell>
          <cell r="F238">
            <v>50</v>
          </cell>
          <cell r="G238">
            <v>23297</v>
          </cell>
          <cell r="I238">
            <v>13687</v>
          </cell>
          <cell r="J238">
            <v>9200</v>
          </cell>
          <cell r="K238">
            <v>9200</v>
          </cell>
          <cell r="M238">
            <v>410</v>
          </cell>
          <cell r="AM238">
            <v>1</v>
          </cell>
          <cell r="AN238">
            <v>0.28499999999999998</v>
          </cell>
          <cell r="AO238">
            <v>1</v>
          </cell>
          <cell r="AP238" t="str">
            <v>내선전공</v>
          </cell>
          <cell r="AQ238">
            <v>0.28499999999999998</v>
          </cell>
          <cell r="BB238" t="str">
            <v>전 7-20</v>
          </cell>
        </row>
        <row r="239">
          <cell r="A239">
            <v>218</v>
          </cell>
          <cell r="B239" t="str">
            <v>CABLE TRAY</v>
          </cell>
          <cell r="C239" t="str">
            <v xml:space="preserve">400W </v>
          </cell>
          <cell r="D239">
            <v>1</v>
          </cell>
          <cell r="E239" t="str">
            <v>m</v>
          </cell>
          <cell r="F239">
            <v>50</v>
          </cell>
          <cell r="G239">
            <v>26651</v>
          </cell>
          <cell r="I239">
            <v>16089</v>
          </cell>
          <cell r="J239">
            <v>10080</v>
          </cell>
          <cell r="K239">
            <v>10080</v>
          </cell>
          <cell r="M239">
            <v>482</v>
          </cell>
          <cell r="AM239">
            <v>1</v>
          </cell>
          <cell r="AN239">
            <v>0.33500000000000002</v>
          </cell>
          <cell r="AO239">
            <v>1</v>
          </cell>
          <cell r="AP239" t="str">
            <v>내선전공</v>
          </cell>
          <cell r="AQ239">
            <v>0.33500000000000002</v>
          </cell>
          <cell r="BB239" t="str">
            <v>전 7-20</v>
          </cell>
        </row>
        <row r="240">
          <cell r="A240">
            <v>219</v>
          </cell>
          <cell r="B240" t="str">
            <v>CABLE TRAY</v>
          </cell>
          <cell r="C240" t="str">
            <v xml:space="preserve">450W </v>
          </cell>
          <cell r="D240">
            <v>1</v>
          </cell>
          <cell r="E240" t="str">
            <v>m</v>
          </cell>
          <cell r="F240">
            <v>50</v>
          </cell>
          <cell r="G240">
            <v>34869</v>
          </cell>
          <cell r="I240">
            <v>21372</v>
          </cell>
          <cell r="J240">
            <v>12856</v>
          </cell>
          <cell r="K240">
            <v>12856</v>
          </cell>
          <cell r="M240">
            <v>641</v>
          </cell>
          <cell r="AM240">
            <v>1</v>
          </cell>
          <cell r="AN240">
            <v>0.44500000000000001</v>
          </cell>
          <cell r="AO240">
            <v>1</v>
          </cell>
          <cell r="AP240" t="str">
            <v>내선전공</v>
          </cell>
          <cell r="AQ240">
            <v>0.44500000000000001</v>
          </cell>
          <cell r="BB240" t="str">
            <v>전 7-20</v>
          </cell>
        </row>
        <row r="241">
          <cell r="A241">
            <v>220</v>
          </cell>
          <cell r="B241" t="str">
            <v>CABLE TRAY</v>
          </cell>
          <cell r="C241" t="str">
            <v xml:space="preserve">500W </v>
          </cell>
          <cell r="D241">
            <v>1</v>
          </cell>
          <cell r="E241" t="str">
            <v>m</v>
          </cell>
          <cell r="F241">
            <v>50</v>
          </cell>
          <cell r="G241">
            <v>22013</v>
          </cell>
          <cell r="I241">
            <v>21372</v>
          </cell>
          <cell r="J241">
            <v>0</v>
          </cell>
          <cell r="K241">
            <v>0</v>
          </cell>
          <cell r="M241">
            <v>641</v>
          </cell>
          <cell r="AM241">
            <v>1</v>
          </cell>
          <cell r="AN241">
            <v>0.44500000000000001</v>
          </cell>
          <cell r="AO241">
            <v>1</v>
          </cell>
          <cell r="AP241" t="str">
            <v>내선전공</v>
          </cell>
          <cell r="AQ241">
            <v>0.44500000000000001</v>
          </cell>
          <cell r="BB241" t="str">
            <v>전 7-20</v>
          </cell>
        </row>
        <row r="242">
          <cell r="A242">
            <v>221</v>
          </cell>
          <cell r="B242" t="str">
            <v>CABLE TRAY</v>
          </cell>
          <cell r="C242" t="str">
            <v xml:space="preserve">600W </v>
          </cell>
          <cell r="D242">
            <v>1</v>
          </cell>
          <cell r="E242" t="str">
            <v>m</v>
          </cell>
          <cell r="F242">
            <v>50</v>
          </cell>
          <cell r="G242">
            <v>36683</v>
          </cell>
          <cell r="I242">
            <v>24974</v>
          </cell>
          <cell r="J242">
            <v>10960</v>
          </cell>
          <cell r="K242">
            <v>10960</v>
          </cell>
          <cell r="M242">
            <v>749</v>
          </cell>
          <cell r="AM242">
            <v>1</v>
          </cell>
          <cell r="AN242">
            <v>0.52</v>
          </cell>
          <cell r="AO242">
            <v>1</v>
          </cell>
          <cell r="AP242" t="str">
            <v>내선전공</v>
          </cell>
          <cell r="AQ242">
            <v>0.52</v>
          </cell>
          <cell r="BB242" t="str">
            <v>전 7-20</v>
          </cell>
        </row>
        <row r="243">
          <cell r="A243">
            <v>222</v>
          </cell>
          <cell r="B243" t="str">
            <v>접지봉</v>
          </cell>
          <cell r="C243" t="str">
            <v xml:space="preserve">φ12 x 1000 </v>
          </cell>
          <cell r="D243">
            <v>1</v>
          </cell>
          <cell r="E243" t="str">
            <v>EA</v>
          </cell>
          <cell r="F243">
            <v>50</v>
          </cell>
          <cell r="G243">
            <v>14614</v>
          </cell>
          <cell r="I243">
            <v>12791</v>
          </cell>
          <cell r="J243">
            <v>1440</v>
          </cell>
          <cell r="K243">
            <v>1440</v>
          </cell>
          <cell r="M243">
            <v>383</v>
          </cell>
          <cell r="AM243">
            <v>2</v>
          </cell>
          <cell r="AN243">
            <v>0.30000000000000004</v>
          </cell>
          <cell r="AO243">
            <v>1</v>
          </cell>
          <cell r="AP243" t="str">
            <v>내선전공</v>
          </cell>
          <cell r="AQ243">
            <v>0.2</v>
          </cell>
          <cell r="AR243" t="str">
            <v>보통인부</v>
          </cell>
          <cell r="AS243">
            <v>0.1</v>
          </cell>
          <cell r="BB243" t="str">
            <v>전 3-76</v>
          </cell>
        </row>
        <row r="244">
          <cell r="A244">
            <v>223</v>
          </cell>
          <cell r="B244" t="str">
            <v>접지봉</v>
          </cell>
          <cell r="C244" t="str">
            <v xml:space="preserve">φ14 x 1000 </v>
          </cell>
          <cell r="D244">
            <v>1</v>
          </cell>
          <cell r="E244" t="str">
            <v>EA</v>
          </cell>
          <cell r="F244">
            <v>50</v>
          </cell>
          <cell r="G244">
            <v>15574</v>
          </cell>
          <cell r="I244">
            <v>12791</v>
          </cell>
          <cell r="J244">
            <v>2400</v>
          </cell>
          <cell r="K244">
            <v>2400</v>
          </cell>
          <cell r="M244">
            <v>383</v>
          </cell>
          <cell r="AM244">
            <v>2</v>
          </cell>
          <cell r="AN244">
            <v>0.30000000000000004</v>
          </cell>
          <cell r="AO244">
            <v>1</v>
          </cell>
          <cell r="AP244" t="str">
            <v>내선전공</v>
          </cell>
          <cell r="AQ244">
            <v>0.2</v>
          </cell>
          <cell r="AR244" t="str">
            <v>보통인부</v>
          </cell>
          <cell r="AS244">
            <v>0.1</v>
          </cell>
          <cell r="BB244" t="str">
            <v>전 3-76</v>
          </cell>
        </row>
        <row r="245">
          <cell r="A245">
            <v>224</v>
          </cell>
          <cell r="B245" t="str">
            <v>접지봉</v>
          </cell>
          <cell r="C245" t="str">
            <v xml:space="preserve">φ18 x 2400 </v>
          </cell>
          <cell r="D245">
            <v>1</v>
          </cell>
          <cell r="E245" t="str">
            <v>EA</v>
          </cell>
          <cell r="F245">
            <v>50</v>
          </cell>
          <cell r="G245">
            <v>17398</v>
          </cell>
          <cell r="I245">
            <v>12791</v>
          </cell>
          <cell r="J245">
            <v>4224</v>
          </cell>
          <cell r="K245">
            <v>4224</v>
          </cell>
          <cell r="M245">
            <v>383</v>
          </cell>
          <cell r="AM245">
            <v>2</v>
          </cell>
          <cell r="AN245">
            <v>0.30000000000000004</v>
          </cell>
          <cell r="AO245">
            <v>1</v>
          </cell>
          <cell r="AP245" t="str">
            <v>내선전공</v>
          </cell>
          <cell r="AQ245">
            <v>0.2</v>
          </cell>
          <cell r="AR245" t="str">
            <v>보통인부</v>
          </cell>
          <cell r="AS245">
            <v>0.1</v>
          </cell>
          <cell r="BB245" t="str">
            <v>전 3-76</v>
          </cell>
        </row>
        <row r="246">
          <cell r="A246">
            <v>225</v>
          </cell>
          <cell r="B246" t="str">
            <v>접지 크램프</v>
          </cell>
          <cell r="C246" t="str">
            <v xml:space="preserve"> </v>
          </cell>
          <cell r="D246">
            <v>1</v>
          </cell>
          <cell r="E246" t="str">
            <v>EA</v>
          </cell>
          <cell r="F246">
            <v>50</v>
          </cell>
          <cell r="G246">
            <v>10104</v>
          </cell>
          <cell r="I246">
            <v>8645</v>
          </cell>
          <cell r="J246">
            <v>1200</v>
          </cell>
          <cell r="K246">
            <v>1200</v>
          </cell>
          <cell r="M246">
            <v>259</v>
          </cell>
          <cell r="AM246">
            <v>1</v>
          </cell>
          <cell r="AN246">
            <v>0.18</v>
          </cell>
          <cell r="AO246">
            <v>1</v>
          </cell>
          <cell r="AP246" t="str">
            <v>내선전공</v>
          </cell>
          <cell r="AQ246">
            <v>0.18</v>
          </cell>
          <cell r="BB246" t="str">
            <v>전 3-76</v>
          </cell>
        </row>
        <row r="247">
          <cell r="A247">
            <v>226</v>
          </cell>
          <cell r="B247" t="str">
            <v>피뢰침</v>
          </cell>
          <cell r="C247" t="str">
            <v xml:space="preserve">대 </v>
          </cell>
          <cell r="D247">
            <v>1</v>
          </cell>
          <cell r="E247" t="str">
            <v>EA</v>
          </cell>
          <cell r="F247">
            <v>50</v>
          </cell>
          <cell r="G247">
            <v>81403</v>
          </cell>
          <cell r="I247">
            <v>72042</v>
          </cell>
          <cell r="J247">
            <v>7200</v>
          </cell>
          <cell r="K247">
            <v>7200</v>
          </cell>
          <cell r="M247">
            <v>2161</v>
          </cell>
          <cell r="AM247">
            <v>1</v>
          </cell>
          <cell r="AN247">
            <v>1.5</v>
          </cell>
          <cell r="AO247">
            <v>1</v>
          </cell>
          <cell r="AP247" t="str">
            <v>내선전공</v>
          </cell>
          <cell r="AQ247">
            <v>1.5</v>
          </cell>
          <cell r="BB247" t="str">
            <v>전 5-31</v>
          </cell>
        </row>
        <row r="248">
          <cell r="A248">
            <v>227</v>
          </cell>
          <cell r="B248" t="str">
            <v xml:space="preserve">접지 테스트 박스 </v>
          </cell>
          <cell r="C248" t="str">
            <v>1 P STS</v>
          </cell>
          <cell r="D248">
            <v>1</v>
          </cell>
          <cell r="E248" t="str">
            <v>EA</v>
          </cell>
          <cell r="F248">
            <v>50</v>
          </cell>
          <cell r="G248">
            <v>88648</v>
          </cell>
          <cell r="I248">
            <v>31698</v>
          </cell>
          <cell r="J248">
            <v>56000</v>
          </cell>
          <cell r="K248">
            <v>56000</v>
          </cell>
          <cell r="M248">
            <v>950</v>
          </cell>
          <cell r="AM248">
            <v>1</v>
          </cell>
          <cell r="AN248">
            <v>0.66</v>
          </cell>
          <cell r="AO248">
            <v>1</v>
          </cell>
          <cell r="AP248" t="str">
            <v>내선전공</v>
          </cell>
          <cell r="AQ248">
            <v>0.66</v>
          </cell>
          <cell r="BB248" t="str">
            <v>전 7-3</v>
          </cell>
        </row>
        <row r="249">
          <cell r="A249">
            <v>228</v>
          </cell>
          <cell r="B249" t="str">
            <v xml:space="preserve">접지 테스트 박스 </v>
          </cell>
          <cell r="C249" t="str">
            <v>2 P STS</v>
          </cell>
          <cell r="D249">
            <v>1</v>
          </cell>
          <cell r="E249" t="str">
            <v>EA</v>
          </cell>
          <cell r="F249">
            <v>50</v>
          </cell>
          <cell r="G249">
            <v>96648</v>
          </cell>
          <cell r="I249">
            <v>31698</v>
          </cell>
          <cell r="J249">
            <v>64000</v>
          </cell>
          <cell r="K249">
            <v>64000</v>
          </cell>
          <cell r="M249">
            <v>950</v>
          </cell>
          <cell r="AM249">
            <v>1</v>
          </cell>
          <cell r="AN249">
            <v>0.66</v>
          </cell>
          <cell r="AO249">
            <v>1</v>
          </cell>
          <cell r="AP249" t="str">
            <v>내선전공</v>
          </cell>
          <cell r="AQ249">
            <v>0.66</v>
          </cell>
          <cell r="BB249" t="str">
            <v>전 7-3</v>
          </cell>
        </row>
        <row r="250">
          <cell r="A250">
            <v>229</v>
          </cell>
          <cell r="B250" t="str">
            <v xml:space="preserve">접지 테스트 박스 </v>
          </cell>
          <cell r="C250" t="str">
            <v>4 P STS</v>
          </cell>
          <cell r="D250">
            <v>1</v>
          </cell>
          <cell r="E250" t="str">
            <v>EA</v>
          </cell>
          <cell r="F250">
            <v>50</v>
          </cell>
          <cell r="G250">
            <v>128648</v>
          </cell>
          <cell r="I250">
            <v>31698</v>
          </cell>
          <cell r="J250">
            <v>96000</v>
          </cell>
          <cell r="K250">
            <v>96000</v>
          </cell>
          <cell r="M250">
            <v>950</v>
          </cell>
          <cell r="AM250">
            <v>1</v>
          </cell>
          <cell r="AN250">
            <v>0.66</v>
          </cell>
          <cell r="AO250">
            <v>1</v>
          </cell>
          <cell r="AP250" t="str">
            <v>내선전공</v>
          </cell>
          <cell r="AQ250">
            <v>0.66</v>
          </cell>
          <cell r="BB250" t="str">
            <v>전 7-3</v>
          </cell>
        </row>
        <row r="251">
          <cell r="A251">
            <v>230</v>
          </cell>
          <cell r="B251" t="str">
            <v xml:space="preserve">접지 테스트 박스 </v>
          </cell>
          <cell r="C251" t="str">
            <v>5 P STS</v>
          </cell>
          <cell r="D251">
            <v>1</v>
          </cell>
          <cell r="E251" t="str">
            <v>EA</v>
          </cell>
          <cell r="F251">
            <v>50</v>
          </cell>
          <cell r="G251">
            <v>144648</v>
          </cell>
          <cell r="I251">
            <v>31698</v>
          </cell>
          <cell r="J251">
            <v>112000</v>
          </cell>
          <cell r="K251">
            <v>112000</v>
          </cell>
          <cell r="M251">
            <v>950</v>
          </cell>
          <cell r="AM251">
            <v>1</v>
          </cell>
          <cell r="AN251">
            <v>0.66</v>
          </cell>
          <cell r="AO251">
            <v>1</v>
          </cell>
          <cell r="AP251" t="str">
            <v>내선전공</v>
          </cell>
          <cell r="AQ251">
            <v>0.66</v>
          </cell>
          <cell r="BB251" t="str">
            <v>전 7-3</v>
          </cell>
        </row>
        <row r="252">
          <cell r="A252">
            <v>231</v>
          </cell>
          <cell r="B252" t="str">
            <v>1로스위치</v>
          </cell>
          <cell r="C252" t="str">
            <v xml:space="preserve">1구 </v>
          </cell>
          <cell r="D252">
            <v>1</v>
          </cell>
          <cell r="E252" t="str">
            <v>EA</v>
          </cell>
          <cell r="F252">
            <v>50</v>
          </cell>
          <cell r="G252">
            <v>4002</v>
          </cell>
          <cell r="I252">
            <v>3121</v>
          </cell>
          <cell r="J252">
            <v>788</v>
          </cell>
          <cell r="K252">
            <v>788</v>
          </cell>
          <cell r="M252">
            <v>93</v>
          </cell>
          <cell r="AM252">
            <v>1</v>
          </cell>
          <cell r="AN252">
            <v>6.5000000000000002E-2</v>
          </cell>
          <cell r="AO252">
            <v>1</v>
          </cell>
          <cell r="AP252" t="str">
            <v>내선전공</v>
          </cell>
          <cell r="AQ252">
            <v>6.5000000000000002E-2</v>
          </cell>
          <cell r="BB252" t="str">
            <v>전 7-14</v>
          </cell>
        </row>
        <row r="253">
          <cell r="A253">
            <v>232</v>
          </cell>
          <cell r="B253" t="str">
            <v>1로스위치</v>
          </cell>
          <cell r="C253" t="str">
            <v xml:space="preserve">2구 </v>
          </cell>
          <cell r="D253">
            <v>1</v>
          </cell>
          <cell r="E253" t="str">
            <v>EA</v>
          </cell>
          <cell r="F253">
            <v>50</v>
          </cell>
          <cell r="G253">
            <v>6013</v>
          </cell>
          <cell r="I253">
            <v>4495</v>
          </cell>
          <cell r="J253">
            <v>1384</v>
          </cell>
          <cell r="K253">
            <v>1384</v>
          </cell>
          <cell r="M253">
            <v>134</v>
          </cell>
          <cell r="AM253">
            <v>1</v>
          </cell>
          <cell r="AN253">
            <v>7.8E-2</v>
          </cell>
          <cell r="AO253">
            <v>1.2</v>
          </cell>
          <cell r="AP253" t="str">
            <v>내선전공</v>
          </cell>
          <cell r="AQ253">
            <v>7.8E-2</v>
          </cell>
          <cell r="BB253" t="str">
            <v>전 7-14</v>
          </cell>
        </row>
        <row r="254">
          <cell r="A254">
            <v>233</v>
          </cell>
          <cell r="B254" t="str">
            <v>1로스위치</v>
          </cell>
          <cell r="C254" t="str">
            <v xml:space="preserve">3구 </v>
          </cell>
          <cell r="D254">
            <v>1</v>
          </cell>
          <cell r="E254" t="str">
            <v>EA</v>
          </cell>
          <cell r="F254">
            <v>50</v>
          </cell>
          <cell r="G254">
            <v>8281</v>
          </cell>
          <cell r="I254">
            <v>6118</v>
          </cell>
          <cell r="J254">
            <v>1980</v>
          </cell>
          <cell r="K254">
            <v>1980</v>
          </cell>
          <cell r="M254">
            <v>183</v>
          </cell>
          <cell r="AM254">
            <v>1</v>
          </cell>
          <cell r="AN254">
            <v>9.0999999999999998E-2</v>
          </cell>
          <cell r="AO254">
            <v>1.4</v>
          </cell>
          <cell r="AP254" t="str">
            <v>내선전공</v>
          </cell>
          <cell r="AQ254">
            <v>9.0999999999999998E-2</v>
          </cell>
          <cell r="BB254" t="str">
            <v>전 7-14</v>
          </cell>
        </row>
        <row r="255">
          <cell r="A255">
            <v>234</v>
          </cell>
          <cell r="B255" t="str">
            <v>1로스위치</v>
          </cell>
          <cell r="C255" t="str">
            <v xml:space="preserve">4구 </v>
          </cell>
          <cell r="D255">
            <v>1</v>
          </cell>
          <cell r="E255" t="str">
            <v>EA</v>
          </cell>
          <cell r="F255">
            <v>50</v>
          </cell>
          <cell r="G255">
            <v>10950</v>
          </cell>
          <cell r="I255">
            <v>7991</v>
          </cell>
          <cell r="J255">
            <v>2720</v>
          </cell>
          <cell r="K255">
            <v>2720</v>
          </cell>
          <cell r="M255">
            <v>239</v>
          </cell>
          <cell r="AM255">
            <v>1</v>
          </cell>
          <cell r="AN255">
            <v>0.10400000000000001</v>
          </cell>
          <cell r="AO255">
            <v>1.6</v>
          </cell>
          <cell r="AP255" t="str">
            <v>내선전공</v>
          </cell>
          <cell r="AQ255">
            <v>0.10400000000000001</v>
          </cell>
          <cell r="BB255" t="str">
            <v>전 7-14</v>
          </cell>
        </row>
        <row r="256">
          <cell r="A256">
            <v>235</v>
          </cell>
          <cell r="B256" t="str">
            <v>1로스위치</v>
          </cell>
          <cell r="C256" t="str">
            <v xml:space="preserve">5구 </v>
          </cell>
          <cell r="D256">
            <v>1</v>
          </cell>
          <cell r="E256" t="str">
            <v>EA</v>
          </cell>
          <cell r="F256">
            <v>50</v>
          </cell>
          <cell r="G256">
            <v>13777</v>
          </cell>
          <cell r="I256">
            <v>10114</v>
          </cell>
          <cell r="J256">
            <v>3360</v>
          </cell>
          <cell r="K256">
            <v>3360</v>
          </cell>
          <cell r="M256">
            <v>303</v>
          </cell>
          <cell r="AM256">
            <v>1</v>
          </cell>
          <cell r="AN256">
            <v>0.11700000000000001</v>
          </cell>
          <cell r="AO256">
            <v>1.8</v>
          </cell>
          <cell r="AP256" t="str">
            <v>내선전공</v>
          </cell>
          <cell r="AQ256">
            <v>0.11700000000000001</v>
          </cell>
          <cell r="BB256" t="str">
            <v>전 7-14</v>
          </cell>
        </row>
        <row r="257">
          <cell r="A257">
            <v>236</v>
          </cell>
          <cell r="B257" t="str">
            <v>1로스위치</v>
          </cell>
          <cell r="C257" t="str">
            <v xml:space="preserve">6구 </v>
          </cell>
          <cell r="D257">
            <v>1</v>
          </cell>
          <cell r="E257" t="str">
            <v>EA</v>
          </cell>
          <cell r="F257">
            <v>50</v>
          </cell>
          <cell r="G257">
            <v>16861</v>
          </cell>
          <cell r="I257">
            <v>12487</v>
          </cell>
          <cell r="J257">
            <v>4000</v>
          </cell>
          <cell r="K257">
            <v>4000</v>
          </cell>
          <cell r="M257">
            <v>374</v>
          </cell>
          <cell r="AM257">
            <v>1</v>
          </cell>
          <cell r="AN257">
            <v>0.13</v>
          </cell>
          <cell r="AO257">
            <v>2</v>
          </cell>
          <cell r="AP257" t="str">
            <v>내선전공</v>
          </cell>
          <cell r="AQ257">
            <v>0.13</v>
          </cell>
          <cell r="BB257" t="str">
            <v>전 7-14</v>
          </cell>
        </row>
        <row r="258">
          <cell r="A258">
            <v>237</v>
          </cell>
          <cell r="B258" t="str">
            <v>3로스위치</v>
          </cell>
          <cell r="C258" t="str">
            <v xml:space="preserve">1구 </v>
          </cell>
          <cell r="D258">
            <v>1</v>
          </cell>
          <cell r="E258" t="str">
            <v>EA</v>
          </cell>
          <cell r="F258">
            <v>50</v>
          </cell>
          <cell r="G258">
            <v>5092</v>
          </cell>
          <cell r="I258">
            <v>4082</v>
          </cell>
          <cell r="J258">
            <v>888</v>
          </cell>
          <cell r="K258">
            <v>888</v>
          </cell>
          <cell r="M258">
            <v>122</v>
          </cell>
          <cell r="AM258">
            <v>1</v>
          </cell>
          <cell r="AN258">
            <v>8.5000000000000006E-2</v>
          </cell>
          <cell r="AO258">
            <v>1</v>
          </cell>
          <cell r="AP258" t="str">
            <v>내선전공</v>
          </cell>
          <cell r="AQ258">
            <v>8.5000000000000006E-2</v>
          </cell>
          <cell r="BB258" t="str">
            <v>전 7-14</v>
          </cell>
        </row>
        <row r="259">
          <cell r="A259">
            <v>238</v>
          </cell>
          <cell r="B259" t="str">
            <v>3로스위치</v>
          </cell>
          <cell r="C259" t="str">
            <v xml:space="preserve">2구 </v>
          </cell>
          <cell r="D259">
            <v>1</v>
          </cell>
          <cell r="E259" t="str">
            <v>EA</v>
          </cell>
          <cell r="F259">
            <v>50</v>
          </cell>
          <cell r="G259">
            <v>7638</v>
          </cell>
          <cell r="I259">
            <v>5878</v>
          </cell>
          <cell r="J259">
            <v>1584</v>
          </cell>
          <cell r="K259">
            <v>1584</v>
          </cell>
          <cell r="M259">
            <v>176</v>
          </cell>
          <cell r="AM259">
            <v>1</v>
          </cell>
          <cell r="AN259">
            <v>0.10200000000000001</v>
          </cell>
          <cell r="AO259">
            <v>1.2</v>
          </cell>
          <cell r="AP259" t="str">
            <v>내선전공</v>
          </cell>
          <cell r="AQ259">
            <v>0.10200000000000001</v>
          </cell>
          <cell r="BB259" t="str">
            <v>전 7-14</v>
          </cell>
        </row>
        <row r="260">
          <cell r="A260">
            <v>239</v>
          </cell>
          <cell r="B260" t="str">
            <v>3로스위치</v>
          </cell>
          <cell r="C260" t="str">
            <v xml:space="preserve">3구 </v>
          </cell>
          <cell r="D260">
            <v>1</v>
          </cell>
          <cell r="E260" t="str">
            <v>EA</v>
          </cell>
          <cell r="F260">
            <v>50</v>
          </cell>
          <cell r="G260">
            <v>10521</v>
          </cell>
          <cell r="I260">
            <v>8001</v>
          </cell>
          <cell r="J260">
            <v>2280</v>
          </cell>
          <cell r="K260">
            <v>2280</v>
          </cell>
          <cell r="M260">
            <v>240</v>
          </cell>
          <cell r="AM260">
            <v>1</v>
          </cell>
          <cell r="AN260">
            <v>0.11899999999999999</v>
          </cell>
          <cell r="AO260">
            <v>1.4</v>
          </cell>
          <cell r="AP260" t="str">
            <v>내선전공</v>
          </cell>
          <cell r="AQ260">
            <v>0.11899999999999999</v>
          </cell>
          <cell r="BB260" t="str">
            <v>전 7-14</v>
          </cell>
        </row>
        <row r="261">
          <cell r="A261">
            <v>240</v>
          </cell>
          <cell r="B261" t="str">
            <v>3로스위치</v>
          </cell>
          <cell r="C261" t="str">
            <v xml:space="preserve">1구 (방우) </v>
          </cell>
          <cell r="D261">
            <v>1</v>
          </cell>
          <cell r="E261" t="str">
            <v>EA</v>
          </cell>
          <cell r="F261">
            <v>50</v>
          </cell>
          <cell r="G261">
            <v>5788</v>
          </cell>
          <cell r="I261">
            <v>4082</v>
          </cell>
          <cell r="J261">
            <v>1584</v>
          </cell>
          <cell r="K261">
            <v>1584</v>
          </cell>
          <cell r="M261">
            <v>122</v>
          </cell>
          <cell r="AM261">
            <v>1</v>
          </cell>
          <cell r="AN261">
            <v>8.5000000000000006E-2</v>
          </cell>
          <cell r="AO261">
            <v>1</v>
          </cell>
          <cell r="AP261" t="str">
            <v>내선전공</v>
          </cell>
          <cell r="AQ261">
            <v>8.5000000000000006E-2</v>
          </cell>
          <cell r="BB261" t="str">
            <v>전 7-14</v>
          </cell>
        </row>
        <row r="262">
          <cell r="A262">
            <v>241</v>
          </cell>
          <cell r="B262" t="str">
            <v>콘센트 접지</v>
          </cell>
          <cell r="C262" t="str">
            <v xml:space="preserve">1구 </v>
          </cell>
          <cell r="D262">
            <v>1</v>
          </cell>
          <cell r="E262" t="str">
            <v>EA</v>
          </cell>
          <cell r="F262">
            <v>50</v>
          </cell>
          <cell r="G262">
            <v>4653</v>
          </cell>
          <cell r="I262">
            <v>3842</v>
          </cell>
          <cell r="J262">
            <v>696</v>
          </cell>
          <cell r="K262">
            <v>696</v>
          </cell>
          <cell r="M262">
            <v>115</v>
          </cell>
          <cell r="AM262">
            <v>1</v>
          </cell>
          <cell r="AN262">
            <v>0.08</v>
          </cell>
          <cell r="AO262">
            <v>1</v>
          </cell>
          <cell r="AP262" t="str">
            <v>내선전공</v>
          </cell>
          <cell r="AQ262">
            <v>0.08</v>
          </cell>
          <cell r="BB262" t="str">
            <v>전 7-14</v>
          </cell>
        </row>
        <row r="263">
          <cell r="A263">
            <v>242</v>
          </cell>
          <cell r="B263" t="str">
            <v>콘센트 접지</v>
          </cell>
          <cell r="C263" t="str">
            <v xml:space="preserve">2구 </v>
          </cell>
          <cell r="D263">
            <v>1</v>
          </cell>
          <cell r="E263" t="str">
            <v>EA</v>
          </cell>
          <cell r="F263">
            <v>50</v>
          </cell>
          <cell r="G263">
            <v>6593</v>
          </cell>
          <cell r="I263">
            <v>5532</v>
          </cell>
          <cell r="J263">
            <v>896</v>
          </cell>
          <cell r="K263">
            <v>896</v>
          </cell>
          <cell r="M263">
            <v>165</v>
          </cell>
          <cell r="AM263">
            <v>1</v>
          </cell>
          <cell r="AN263">
            <v>9.6000000000000002E-2</v>
          </cell>
          <cell r="AO263">
            <v>1.2</v>
          </cell>
          <cell r="AP263" t="str">
            <v>내선전공</v>
          </cell>
          <cell r="AQ263">
            <v>9.6000000000000002E-2</v>
          </cell>
          <cell r="BB263" t="str">
            <v>전 7-14</v>
          </cell>
        </row>
        <row r="264">
          <cell r="A264">
            <v>243</v>
          </cell>
          <cell r="B264" t="str">
            <v>콘센트 무접지</v>
          </cell>
          <cell r="C264" t="str">
            <v xml:space="preserve">1구 </v>
          </cell>
          <cell r="D264">
            <v>1</v>
          </cell>
          <cell r="E264" t="str">
            <v>EA</v>
          </cell>
          <cell r="F264">
            <v>50</v>
          </cell>
          <cell r="G264">
            <v>3774</v>
          </cell>
          <cell r="I264">
            <v>3121</v>
          </cell>
          <cell r="J264">
            <v>560</v>
          </cell>
          <cell r="K264">
            <v>560</v>
          </cell>
          <cell r="M264">
            <v>93</v>
          </cell>
          <cell r="AM264">
            <v>1</v>
          </cell>
          <cell r="AN264">
            <v>6.5000000000000002E-2</v>
          </cell>
          <cell r="AO264">
            <v>1</v>
          </cell>
          <cell r="AP264" t="str">
            <v>내선전공</v>
          </cell>
          <cell r="AQ264">
            <v>6.5000000000000002E-2</v>
          </cell>
          <cell r="BB264" t="str">
            <v>전 7-14</v>
          </cell>
        </row>
        <row r="265">
          <cell r="A265">
            <v>244</v>
          </cell>
          <cell r="B265" t="str">
            <v>콘센트 무접지</v>
          </cell>
          <cell r="C265" t="str">
            <v xml:space="preserve">2구 </v>
          </cell>
          <cell r="D265">
            <v>1</v>
          </cell>
          <cell r="E265" t="str">
            <v>EA</v>
          </cell>
          <cell r="F265">
            <v>50</v>
          </cell>
          <cell r="G265">
            <v>5369</v>
          </cell>
          <cell r="I265">
            <v>4495</v>
          </cell>
          <cell r="J265">
            <v>740</v>
          </cell>
          <cell r="K265">
            <v>740</v>
          </cell>
          <cell r="M265">
            <v>134</v>
          </cell>
          <cell r="AM265">
            <v>1</v>
          </cell>
          <cell r="AN265">
            <v>7.8E-2</v>
          </cell>
          <cell r="AO265">
            <v>1.2</v>
          </cell>
          <cell r="AP265" t="str">
            <v>내선전공</v>
          </cell>
          <cell r="AQ265">
            <v>7.8E-2</v>
          </cell>
          <cell r="BB265" t="str">
            <v>전 7-14</v>
          </cell>
        </row>
        <row r="266">
          <cell r="A266">
            <v>245</v>
          </cell>
          <cell r="B266" t="str">
            <v>콘센트 노출</v>
          </cell>
          <cell r="C266" t="str">
            <v xml:space="preserve">1구 </v>
          </cell>
          <cell r="D266">
            <v>1</v>
          </cell>
          <cell r="E266" t="str">
            <v>EA</v>
          </cell>
          <cell r="F266">
            <v>50</v>
          </cell>
          <cell r="G266">
            <v>5971</v>
          </cell>
          <cell r="I266">
            <v>5532</v>
          </cell>
          <cell r="J266">
            <v>274</v>
          </cell>
          <cell r="K266">
            <v>274</v>
          </cell>
          <cell r="M266">
            <v>165</v>
          </cell>
          <cell r="AM266">
            <v>1</v>
          </cell>
          <cell r="AN266">
            <v>9.6000000000000002E-2</v>
          </cell>
          <cell r="AO266">
            <v>1.2</v>
          </cell>
          <cell r="AP266" t="str">
            <v>내선전공</v>
          </cell>
          <cell r="AQ266">
            <v>9.6000000000000002E-2</v>
          </cell>
          <cell r="BB266" t="str">
            <v>전 7-14</v>
          </cell>
        </row>
        <row r="267">
          <cell r="A267">
            <v>246</v>
          </cell>
          <cell r="B267" t="str">
            <v>콘센트 노출</v>
          </cell>
          <cell r="C267" t="str">
            <v xml:space="preserve">1구 3P </v>
          </cell>
          <cell r="D267">
            <v>1</v>
          </cell>
          <cell r="E267" t="str">
            <v>EA</v>
          </cell>
          <cell r="F267">
            <v>50</v>
          </cell>
          <cell r="G267">
            <v>12385</v>
          </cell>
          <cell r="I267">
            <v>10028</v>
          </cell>
          <cell r="J267">
            <v>2057</v>
          </cell>
          <cell r="K267">
            <v>2057</v>
          </cell>
          <cell r="M267">
            <v>300</v>
          </cell>
          <cell r="AM267">
            <v>1</v>
          </cell>
          <cell r="AN267">
            <v>0.17399999999999999</v>
          </cell>
          <cell r="AO267">
            <v>1.2</v>
          </cell>
          <cell r="AP267" t="str">
            <v>내선전공</v>
          </cell>
          <cell r="AQ267">
            <v>0.17399999999999999</v>
          </cell>
          <cell r="BB267" t="str">
            <v>전 7-14</v>
          </cell>
        </row>
        <row r="268">
          <cell r="A268">
            <v>247</v>
          </cell>
          <cell r="B268" t="str">
            <v>콘센트 (방우)</v>
          </cell>
          <cell r="C268" t="str">
            <v xml:space="preserve"> </v>
          </cell>
          <cell r="D268">
            <v>1</v>
          </cell>
          <cell r="E268" t="str">
            <v>EA</v>
          </cell>
          <cell r="F268">
            <v>50</v>
          </cell>
          <cell r="G268">
            <v>5957</v>
          </cell>
          <cell r="I268">
            <v>3842</v>
          </cell>
          <cell r="J268">
            <v>2000</v>
          </cell>
          <cell r="K268">
            <v>2000</v>
          </cell>
          <cell r="M268">
            <v>115</v>
          </cell>
          <cell r="AM268">
            <v>1</v>
          </cell>
          <cell r="AN268">
            <v>0.08</v>
          </cell>
          <cell r="AO268">
            <v>1</v>
          </cell>
          <cell r="AP268" t="str">
            <v>내선전공</v>
          </cell>
          <cell r="AQ268">
            <v>0.08</v>
          </cell>
          <cell r="BB268" t="str">
            <v>전 7-14</v>
          </cell>
        </row>
        <row r="269">
          <cell r="A269">
            <v>248</v>
          </cell>
          <cell r="B269" t="str">
            <v>콘센트 (방수)</v>
          </cell>
          <cell r="C269" t="str">
            <v xml:space="preserve">1구 </v>
          </cell>
          <cell r="D269">
            <v>1</v>
          </cell>
          <cell r="E269" t="str">
            <v>EA</v>
          </cell>
          <cell r="F269">
            <v>50</v>
          </cell>
          <cell r="G269">
            <v>5957</v>
          </cell>
          <cell r="I269">
            <v>3842</v>
          </cell>
          <cell r="J269">
            <v>2000</v>
          </cell>
          <cell r="K269">
            <v>2000</v>
          </cell>
          <cell r="M269">
            <v>115</v>
          </cell>
          <cell r="AM269">
            <v>1</v>
          </cell>
          <cell r="AN269">
            <v>0.08</v>
          </cell>
          <cell r="AO269">
            <v>1</v>
          </cell>
          <cell r="AP269" t="str">
            <v>내선전공</v>
          </cell>
          <cell r="AQ269">
            <v>0.08</v>
          </cell>
          <cell r="BB269" t="str">
            <v>전 7-14</v>
          </cell>
        </row>
        <row r="270">
          <cell r="A270">
            <v>249</v>
          </cell>
          <cell r="B270" t="str">
            <v>콘센트 (방폭)</v>
          </cell>
          <cell r="C270" t="str">
            <v xml:space="preserve">2구 </v>
          </cell>
          <cell r="D270">
            <v>1</v>
          </cell>
          <cell r="E270" t="str">
            <v>EA</v>
          </cell>
          <cell r="F270">
            <v>50</v>
          </cell>
          <cell r="G270">
            <v>60629</v>
          </cell>
          <cell r="I270">
            <v>15368</v>
          </cell>
          <cell r="J270">
            <v>44800</v>
          </cell>
          <cell r="K270">
            <v>44800</v>
          </cell>
          <cell r="M270">
            <v>461</v>
          </cell>
          <cell r="AM270">
            <v>1</v>
          </cell>
          <cell r="AN270">
            <v>0.16</v>
          </cell>
          <cell r="AO270">
            <v>2</v>
          </cell>
          <cell r="AP270" t="str">
            <v>내선전공</v>
          </cell>
          <cell r="AQ270">
            <v>0.16</v>
          </cell>
          <cell r="BB270" t="str">
            <v>전 7-14</v>
          </cell>
        </row>
        <row r="271">
          <cell r="A271">
            <v>250</v>
          </cell>
          <cell r="B271" t="str">
            <v>전화 콘센트</v>
          </cell>
          <cell r="C271" t="str">
            <v xml:space="preserve">4P </v>
          </cell>
          <cell r="D271">
            <v>1</v>
          </cell>
          <cell r="E271" t="str">
            <v>EA</v>
          </cell>
          <cell r="F271">
            <v>50</v>
          </cell>
          <cell r="G271">
            <v>4985</v>
          </cell>
          <cell r="I271">
            <v>4355</v>
          </cell>
          <cell r="J271">
            <v>500</v>
          </cell>
          <cell r="K271">
            <v>500</v>
          </cell>
          <cell r="M271">
            <v>130</v>
          </cell>
          <cell r="AM271">
            <v>1</v>
          </cell>
          <cell r="AN271">
            <v>7.0000000000000007E-2</v>
          </cell>
          <cell r="AO271">
            <v>1</v>
          </cell>
          <cell r="AP271" t="str">
            <v>통신내선공</v>
          </cell>
          <cell r="AQ271">
            <v>7.0000000000000007E-2</v>
          </cell>
          <cell r="BB271" t="str">
            <v>통 3-29</v>
          </cell>
        </row>
        <row r="272">
          <cell r="A272">
            <v>251</v>
          </cell>
          <cell r="B272" t="str">
            <v>TV 유니트</v>
          </cell>
          <cell r="C272" t="str">
            <v xml:space="preserve">단말 </v>
          </cell>
          <cell r="D272">
            <v>1</v>
          </cell>
          <cell r="E272" t="str">
            <v>EA</v>
          </cell>
          <cell r="F272">
            <v>50</v>
          </cell>
          <cell r="G272">
            <v>6347</v>
          </cell>
          <cell r="I272">
            <v>4978</v>
          </cell>
          <cell r="J272">
            <v>1220</v>
          </cell>
          <cell r="K272">
            <v>1220</v>
          </cell>
          <cell r="M272">
            <v>149</v>
          </cell>
          <cell r="AM272">
            <v>1</v>
          </cell>
          <cell r="AN272">
            <v>0.08</v>
          </cell>
          <cell r="AO272">
            <v>1</v>
          </cell>
          <cell r="AP272" t="str">
            <v>통신내선공</v>
          </cell>
          <cell r="AQ272">
            <v>0.08</v>
          </cell>
          <cell r="BB272" t="str">
            <v>통 5-89</v>
          </cell>
        </row>
        <row r="273">
          <cell r="A273">
            <v>252</v>
          </cell>
          <cell r="B273" t="str">
            <v>TV 유니트</v>
          </cell>
          <cell r="C273" t="str">
            <v xml:space="preserve">직렬 </v>
          </cell>
          <cell r="D273">
            <v>1</v>
          </cell>
          <cell r="E273" t="str">
            <v>EA</v>
          </cell>
          <cell r="F273">
            <v>50</v>
          </cell>
          <cell r="G273">
            <v>6483</v>
          </cell>
          <cell r="I273">
            <v>4978</v>
          </cell>
          <cell r="J273">
            <v>1356</v>
          </cell>
          <cell r="K273">
            <v>1356</v>
          </cell>
          <cell r="M273">
            <v>149</v>
          </cell>
          <cell r="AM273">
            <v>1</v>
          </cell>
          <cell r="AN273">
            <v>0.08</v>
          </cell>
          <cell r="AO273">
            <v>1</v>
          </cell>
          <cell r="AP273" t="str">
            <v>통신내선공</v>
          </cell>
          <cell r="AQ273">
            <v>0.08</v>
          </cell>
          <cell r="BB273" t="str">
            <v>통 5-89</v>
          </cell>
        </row>
        <row r="274">
          <cell r="A274">
            <v>253</v>
          </cell>
          <cell r="B274" t="str">
            <v>P.B S/W</v>
          </cell>
          <cell r="C274" t="str">
            <v xml:space="preserve"> </v>
          </cell>
          <cell r="D274">
            <v>1</v>
          </cell>
          <cell r="E274" t="str">
            <v>EA</v>
          </cell>
          <cell r="F274">
            <v>50</v>
          </cell>
          <cell r="G274">
            <v>3214</v>
          </cell>
          <cell r="I274">
            <v>3121</v>
          </cell>
          <cell r="J274">
            <v>0</v>
          </cell>
          <cell r="K274">
            <v>0</v>
          </cell>
          <cell r="M274">
            <v>93</v>
          </cell>
          <cell r="AM274">
            <v>1</v>
          </cell>
          <cell r="AN274">
            <v>6.5000000000000002E-2</v>
          </cell>
          <cell r="AO274">
            <v>1</v>
          </cell>
          <cell r="AP274" t="str">
            <v>내선전공</v>
          </cell>
          <cell r="AQ274">
            <v>6.5000000000000002E-2</v>
          </cell>
          <cell r="BB274" t="str">
            <v>전 7-14</v>
          </cell>
        </row>
        <row r="275">
          <cell r="A275">
            <v>254</v>
          </cell>
          <cell r="B275" t="str">
            <v>차임벨</v>
          </cell>
          <cell r="C275" t="str">
            <v xml:space="preserve"> </v>
          </cell>
          <cell r="D275">
            <v>1</v>
          </cell>
          <cell r="E275" t="str">
            <v>EA</v>
          </cell>
          <cell r="F275">
            <v>50</v>
          </cell>
          <cell r="G275">
            <v>4946</v>
          </cell>
          <cell r="I275">
            <v>4802</v>
          </cell>
          <cell r="J275">
            <v>0</v>
          </cell>
          <cell r="K275">
            <v>0</v>
          </cell>
          <cell r="M275">
            <v>144</v>
          </cell>
          <cell r="AM275">
            <v>1</v>
          </cell>
          <cell r="AN275">
            <v>0.1</v>
          </cell>
          <cell r="AO275">
            <v>1</v>
          </cell>
          <cell r="AP275" t="str">
            <v>내선전공</v>
          </cell>
          <cell r="AQ275">
            <v>0.1</v>
          </cell>
          <cell r="BB275" t="str">
            <v>전 7-13</v>
          </cell>
        </row>
        <row r="276">
          <cell r="A276">
            <v>255</v>
          </cell>
          <cell r="B276" t="str">
            <v>PHOTO CELL S/W</v>
          </cell>
          <cell r="C276" t="str">
            <v xml:space="preserve"> </v>
          </cell>
          <cell r="D276">
            <v>1</v>
          </cell>
          <cell r="E276" t="str">
            <v>EA</v>
          </cell>
          <cell r="F276">
            <v>50</v>
          </cell>
          <cell r="G276">
            <v>10678</v>
          </cell>
          <cell r="I276">
            <v>9125</v>
          </cell>
          <cell r="J276">
            <v>1280</v>
          </cell>
          <cell r="K276">
            <v>1280</v>
          </cell>
          <cell r="M276">
            <v>273</v>
          </cell>
          <cell r="AM276">
            <v>1</v>
          </cell>
          <cell r="AN276">
            <v>0.19</v>
          </cell>
          <cell r="AO276">
            <v>1</v>
          </cell>
          <cell r="AP276" t="str">
            <v>내선전공</v>
          </cell>
          <cell r="AQ276">
            <v>0.19</v>
          </cell>
          <cell r="BB276" t="str">
            <v>전 7-14</v>
          </cell>
        </row>
        <row r="277">
          <cell r="A277">
            <v>256</v>
          </cell>
          <cell r="B277" t="str">
            <v>등기구</v>
          </cell>
          <cell r="C277" t="str">
            <v>FL 2/40W P.P</v>
          </cell>
          <cell r="D277">
            <v>1</v>
          </cell>
          <cell r="E277" t="str">
            <v>EA</v>
          </cell>
          <cell r="F277">
            <v>50</v>
          </cell>
          <cell r="G277">
            <v>38055</v>
          </cell>
          <cell r="I277">
            <v>17530</v>
          </cell>
          <cell r="J277">
            <v>20000</v>
          </cell>
          <cell r="K277">
            <v>20000</v>
          </cell>
          <cell r="M277">
            <v>525</v>
          </cell>
          <cell r="AM277">
            <v>1</v>
          </cell>
          <cell r="AN277">
            <v>0.36499999999999999</v>
          </cell>
          <cell r="AO277">
            <v>1</v>
          </cell>
          <cell r="AP277" t="str">
            <v>내선전공</v>
          </cell>
          <cell r="AQ277">
            <v>0.36499999999999999</v>
          </cell>
          <cell r="BB277" t="str">
            <v>전 7-16</v>
          </cell>
        </row>
        <row r="278">
          <cell r="A278">
            <v>257</v>
          </cell>
          <cell r="B278" t="str">
            <v>등기구</v>
          </cell>
          <cell r="C278" t="str">
            <v>FL 2/40W 직부</v>
          </cell>
          <cell r="D278">
            <v>1</v>
          </cell>
          <cell r="E278" t="str">
            <v>EA</v>
          </cell>
          <cell r="F278">
            <v>50</v>
          </cell>
          <cell r="G278">
            <v>31887</v>
          </cell>
          <cell r="I278">
            <v>14648</v>
          </cell>
          <cell r="J278">
            <v>16800</v>
          </cell>
          <cell r="K278">
            <v>16800</v>
          </cell>
          <cell r="M278">
            <v>439</v>
          </cell>
          <cell r="AM278">
            <v>1</v>
          </cell>
          <cell r="AN278">
            <v>0.30499999999999999</v>
          </cell>
          <cell r="AO278">
            <v>1</v>
          </cell>
          <cell r="AP278" t="str">
            <v>내선전공</v>
          </cell>
          <cell r="AQ278">
            <v>0.30499999999999999</v>
          </cell>
          <cell r="BB278" t="str">
            <v>전 7-16</v>
          </cell>
        </row>
        <row r="279">
          <cell r="A279">
            <v>258</v>
          </cell>
          <cell r="B279" t="str">
            <v>등기구</v>
          </cell>
          <cell r="C279" t="str">
            <v>FL 2/40W 매입</v>
          </cell>
          <cell r="D279">
            <v>1</v>
          </cell>
          <cell r="E279" t="str">
            <v>EA</v>
          </cell>
          <cell r="F279">
            <v>50</v>
          </cell>
          <cell r="G279">
            <v>45154</v>
          </cell>
          <cell r="I279">
            <v>22092</v>
          </cell>
          <cell r="J279">
            <v>22400</v>
          </cell>
          <cell r="K279">
            <v>22400</v>
          </cell>
          <cell r="M279">
            <v>662</v>
          </cell>
          <cell r="AM279">
            <v>1</v>
          </cell>
          <cell r="AN279">
            <v>0.46</v>
          </cell>
          <cell r="AO279">
            <v>1</v>
          </cell>
          <cell r="AP279" t="str">
            <v>내선전공</v>
          </cell>
          <cell r="AQ279">
            <v>0.46</v>
          </cell>
          <cell r="BB279" t="str">
            <v>전 7-16</v>
          </cell>
        </row>
        <row r="280">
          <cell r="A280">
            <v>259</v>
          </cell>
          <cell r="B280" t="str">
            <v>등기구</v>
          </cell>
          <cell r="C280" t="str">
            <v>B 1</v>
          </cell>
          <cell r="D280">
            <v>1</v>
          </cell>
          <cell r="E280" t="str">
            <v>EA</v>
          </cell>
          <cell r="F280">
            <v>50</v>
          </cell>
          <cell r="G280">
            <v>30040</v>
          </cell>
          <cell r="I280">
            <v>14408</v>
          </cell>
          <cell r="J280">
            <v>15200</v>
          </cell>
          <cell r="K280">
            <v>15200</v>
          </cell>
          <cell r="M280">
            <v>432</v>
          </cell>
          <cell r="AM280">
            <v>1</v>
          </cell>
          <cell r="AN280">
            <v>0.3</v>
          </cell>
          <cell r="AO280">
            <v>1</v>
          </cell>
          <cell r="AP280" t="str">
            <v>내선전공</v>
          </cell>
          <cell r="AQ280">
            <v>0.3</v>
          </cell>
          <cell r="BB280" t="str">
            <v>전 7-16</v>
          </cell>
        </row>
        <row r="281">
          <cell r="A281">
            <v>260</v>
          </cell>
          <cell r="B281" t="str">
            <v>등기구</v>
          </cell>
          <cell r="C281" t="str">
            <v>IL 60W 직부</v>
          </cell>
          <cell r="D281">
            <v>1</v>
          </cell>
          <cell r="E281" t="str">
            <v>EA</v>
          </cell>
          <cell r="F281">
            <v>50</v>
          </cell>
          <cell r="G281">
            <v>24104</v>
          </cell>
          <cell r="I281">
            <v>8645</v>
          </cell>
          <cell r="J281">
            <v>15200</v>
          </cell>
          <cell r="K281">
            <v>15200</v>
          </cell>
          <cell r="M281">
            <v>259</v>
          </cell>
          <cell r="AM281">
            <v>1</v>
          </cell>
          <cell r="AN281">
            <v>0.18</v>
          </cell>
          <cell r="AO281">
            <v>1</v>
          </cell>
          <cell r="AP281" t="str">
            <v>내선전공</v>
          </cell>
          <cell r="AQ281">
            <v>0.18</v>
          </cell>
          <cell r="BB281" t="str">
            <v>전 7-16</v>
          </cell>
        </row>
        <row r="282">
          <cell r="A282">
            <v>261</v>
          </cell>
          <cell r="B282" t="str">
            <v>등기구</v>
          </cell>
          <cell r="C282" t="str">
            <v>IL 100W 직부</v>
          </cell>
          <cell r="D282">
            <v>1</v>
          </cell>
          <cell r="E282" t="str">
            <v>EA</v>
          </cell>
          <cell r="F282">
            <v>50</v>
          </cell>
          <cell r="G282">
            <v>30198</v>
          </cell>
          <cell r="I282">
            <v>9125</v>
          </cell>
          <cell r="J282">
            <v>20800</v>
          </cell>
          <cell r="K282">
            <v>20800</v>
          </cell>
          <cell r="M282">
            <v>273</v>
          </cell>
          <cell r="AM282">
            <v>1</v>
          </cell>
          <cell r="AN282">
            <v>0.19</v>
          </cell>
          <cell r="AO282">
            <v>1</v>
          </cell>
          <cell r="AP282" t="str">
            <v>내선전공</v>
          </cell>
          <cell r="AQ282">
            <v>0.19</v>
          </cell>
          <cell r="BB282" t="str">
            <v>전 7-16</v>
          </cell>
        </row>
        <row r="283">
          <cell r="A283">
            <v>262</v>
          </cell>
          <cell r="B283" t="str">
            <v>등기구</v>
          </cell>
          <cell r="C283" t="str">
            <v>IL 100W 벽부</v>
          </cell>
          <cell r="D283">
            <v>1</v>
          </cell>
          <cell r="E283" t="str">
            <v>EA</v>
          </cell>
          <cell r="F283">
            <v>50</v>
          </cell>
          <cell r="G283">
            <v>22998</v>
          </cell>
          <cell r="I283">
            <v>9125</v>
          </cell>
          <cell r="J283">
            <v>13600</v>
          </cell>
          <cell r="K283">
            <v>13600</v>
          </cell>
          <cell r="M283">
            <v>273</v>
          </cell>
          <cell r="AM283">
            <v>1</v>
          </cell>
          <cell r="AN283">
            <v>0.19</v>
          </cell>
          <cell r="AO283">
            <v>1</v>
          </cell>
          <cell r="AP283" t="str">
            <v>내선전공</v>
          </cell>
          <cell r="AQ283">
            <v>0.19</v>
          </cell>
          <cell r="BB283" t="str">
            <v>전 7-16</v>
          </cell>
        </row>
        <row r="284">
          <cell r="A284">
            <v>263</v>
          </cell>
          <cell r="B284" t="str">
            <v>등기구</v>
          </cell>
          <cell r="C284" t="str">
            <v xml:space="preserve">E </v>
          </cell>
          <cell r="D284">
            <v>1</v>
          </cell>
          <cell r="E284" t="str">
            <v>EA</v>
          </cell>
          <cell r="F284">
            <v>50</v>
          </cell>
          <cell r="G284">
            <v>28918</v>
          </cell>
          <cell r="I284">
            <v>11766</v>
          </cell>
          <cell r="J284">
            <v>16800</v>
          </cell>
          <cell r="K284">
            <v>16800</v>
          </cell>
          <cell r="M284">
            <v>352</v>
          </cell>
          <cell r="AM284">
            <v>1</v>
          </cell>
          <cell r="AN284">
            <v>0.245</v>
          </cell>
          <cell r="AO284">
            <v>1</v>
          </cell>
          <cell r="AP284" t="str">
            <v>내선전공</v>
          </cell>
          <cell r="AQ284">
            <v>0.245</v>
          </cell>
          <cell r="BB284" t="str">
            <v>전 7-16</v>
          </cell>
        </row>
        <row r="285">
          <cell r="A285">
            <v>264</v>
          </cell>
          <cell r="B285" t="str">
            <v>등기구</v>
          </cell>
          <cell r="C285" t="str">
            <v>E 1</v>
          </cell>
          <cell r="D285">
            <v>1</v>
          </cell>
          <cell r="E285" t="str">
            <v>EA</v>
          </cell>
          <cell r="F285">
            <v>50</v>
          </cell>
          <cell r="G285">
            <v>23245</v>
          </cell>
          <cell r="I285">
            <v>9365</v>
          </cell>
          <cell r="J285">
            <v>13600</v>
          </cell>
          <cell r="K285">
            <v>13600</v>
          </cell>
          <cell r="M285">
            <v>280</v>
          </cell>
          <cell r="AM285">
            <v>1</v>
          </cell>
          <cell r="AN285">
            <v>0.19500000000000001</v>
          </cell>
          <cell r="AO285">
            <v>1</v>
          </cell>
          <cell r="AP285" t="str">
            <v>내선전공</v>
          </cell>
          <cell r="AQ285">
            <v>0.19500000000000001</v>
          </cell>
          <cell r="BB285" t="str">
            <v>전 7-16</v>
          </cell>
        </row>
        <row r="286">
          <cell r="A286">
            <v>265</v>
          </cell>
          <cell r="B286" t="str">
            <v>등기구</v>
          </cell>
          <cell r="C286" t="str">
            <v xml:space="preserve">F </v>
          </cell>
          <cell r="D286">
            <v>1</v>
          </cell>
          <cell r="E286" t="str">
            <v>EA</v>
          </cell>
          <cell r="F286">
            <v>50</v>
          </cell>
          <cell r="G286">
            <v>12104</v>
          </cell>
          <cell r="I286">
            <v>8645</v>
          </cell>
          <cell r="J286">
            <v>3200</v>
          </cell>
          <cell r="K286">
            <v>3200</v>
          </cell>
          <cell r="M286">
            <v>259</v>
          </cell>
          <cell r="AM286">
            <v>1</v>
          </cell>
          <cell r="AN286">
            <v>0.18</v>
          </cell>
          <cell r="AO286">
            <v>1</v>
          </cell>
          <cell r="AP286" t="str">
            <v>내선전공</v>
          </cell>
          <cell r="AQ286">
            <v>0.18</v>
          </cell>
          <cell r="BB286" t="str">
            <v>전 7-15</v>
          </cell>
        </row>
        <row r="287">
          <cell r="A287">
            <v>266</v>
          </cell>
          <cell r="B287" t="str">
            <v>등기구</v>
          </cell>
          <cell r="C287" t="str">
            <v xml:space="preserve">G </v>
          </cell>
          <cell r="D287">
            <v>1</v>
          </cell>
          <cell r="E287" t="str">
            <v>EA</v>
          </cell>
          <cell r="F287">
            <v>50</v>
          </cell>
          <cell r="G287">
            <v>62614</v>
          </cell>
          <cell r="I287">
            <v>25839</v>
          </cell>
          <cell r="J287">
            <v>36000</v>
          </cell>
          <cell r="K287">
            <v>36000</v>
          </cell>
          <cell r="M287">
            <v>775</v>
          </cell>
          <cell r="AM287">
            <v>1</v>
          </cell>
          <cell r="AN287">
            <v>0.53800000000000003</v>
          </cell>
          <cell r="AO287">
            <v>1</v>
          </cell>
          <cell r="AP287" t="str">
            <v>내선전공</v>
          </cell>
          <cell r="AQ287">
            <v>0.53800000000000003</v>
          </cell>
          <cell r="BB287" t="str">
            <v>전 7-16</v>
          </cell>
        </row>
        <row r="288">
          <cell r="A288">
            <v>267</v>
          </cell>
          <cell r="B288" t="str">
            <v>등기구</v>
          </cell>
          <cell r="C288" t="str">
            <v xml:space="preserve">H </v>
          </cell>
          <cell r="D288">
            <v>1</v>
          </cell>
          <cell r="E288" t="str">
            <v>EA</v>
          </cell>
          <cell r="F288">
            <v>50</v>
          </cell>
          <cell r="G288">
            <v>23608</v>
          </cell>
          <cell r="I288">
            <v>8164</v>
          </cell>
          <cell r="J288">
            <v>15200</v>
          </cell>
          <cell r="K288">
            <v>15200</v>
          </cell>
          <cell r="M288">
            <v>244</v>
          </cell>
          <cell r="AM288">
            <v>1</v>
          </cell>
          <cell r="AN288">
            <v>0.17</v>
          </cell>
          <cell r="AO288">
            <v>1</v>
          </cell>
          <cell r="AP288" t="str">
            <v>내선전공</v>
          </cell>
          <cell r="AQ288">
            <v>0.17</v>
          </cell>
          <cell r="BB288" t="str">
            <v>전 7-15</v>
          </cell>
        </row>
        <row r="289">
          <cell r="A289">
            <v>268</v>
          </cell>
          <cell r="B289" t="str">
            <v>등기구</v>
          </cell>
          <cell r="C289" t="str">
            <v xml:space="preserve">I </v>
          </cell>
          <cell r="D289">
            <v>1</v>
          </cell>
          <cell r="E289" t="str">
            <v>EA</v>
          </cell>
          <cell r="F289">
            <v>50</v>
          </cell>
          <cell r="G289">
            <v>13015</v>
          </cell>
          <cell r="I289">
            <v>7588</v>
          </cell>
          <cell r="J289">
            <v>5200</v>
          </cell>
          <cell r="K289">
            <v>5200</v>
          </cell>
          <cell r="M289">
            <v>227</v>
          </cell>
          <cell r="AM289">
            <v>1</v>
          </cell>
          <cell r="AN289">
            <v>0.158</v>
          </cell>
          <cell r="AO289">
            <v>1</v>
          </cell>
          <cell r="AP289" t="str">
            <v>내선전공</v>
          </cell>
          <cell r="AQ289">
            <v>0.158</v>
          </cell>
          <cell r="BB289" t="str">
            <v>전 7-15</v>
          </cell>
        </row>
        <row r="290">
          <cell r="A290">
            <v>269</v>
          </cell>
          <cell r="B290" t="str">
            <v>등기구</v>
          </cell>
          <cell r="C290" t="str">
            <v>J 1</v>
          </cell>
          <cell r="D290">
            <v>1</v>
          </cell>
          <cell r="E290" t="str">
            <v>EA</v>
          </cell>
          <cell r="F290">
            <v>50</v>
          </cell>
          <cell r="G290">
            <v>32118</v>
          </cell>
          <cell r="I290">
            <v>11766</v>
          </cell>
          <cell r="J290">
            <v>20000</v>
          </cell>
          <cell r="K290">
            <v>20000</v>
          </cell>
          <cell r="M290">
            <v>352</v>
          </cell>
          <cell r="AM290">
            <v>1</v>
          </cell>
          <cell r="AN290">
            <v>0.245</v>
          </cell>
          <cell r="AO290">
            <v>1</v>
          </cell>
          <cell r="AP290" t="str">
            <v>내선전공</v>
          </cell>
          <cell r="AQ290">
            <v>0.245</v>
          </cell>
          <cell r="BB290" t="str">
            <v>전 7-15</v>
          </cell>
        </row>
        <row r="291">
          <cell r="A291">
            <v>270</v>
          </cell>
          <cell r="B291" t="str">
            <v>등기구</v>
          </cell>
          <cell r="C291" t="str">
            <v xml:space="preserve">K </v>
          </cell>
          <cell r="D291">
            <v>1</v>
          </cell>
          <cell r="E291" t="str">
            <v>EA</v>
          </cell>
          <cell r="F291">
            <v>50</v>
          </cell>
          <cell r="G291">
            <v>61638</v>
          </cell>
          <cell r="I291">
            <v>32659</v>
          </cell>
          <cell r="J291">
            <v>28000</v>
          </cell>
          <cell r="K291">
            <v>28000</v>
          </cell>
          <cell r="M291">
            <v>979</v>
          </cell>
          <cell r="AM291">
            <v>1</v>
          </cell>
          <cell r="AN291">
            <v>0.34</v>
          </cell>
          <cell r="AO291">
            <v>2</v>
          </cell>
          <cell r="AP291" t="str">
            <v>내선전공</v>
          </cell>
          <cell r="AQ291">
            <v>0.34</v>
          </cell>
          <cell r="BB291" t="str">
            <v>전 7-15</v>
          </cell>
        </row>
        <row r="292">
          <cell r="A292">
            <v>271</v>
          </cell>
          <cell r="B292" t="str">
            <v>등기구</v>
          </cell>
          <cell r="C292" t="str">
            <v xml:space="preserve">L </v>
          </cell>
          <cell r="D292">
            <v>1</v>
          </cell>
          <cell r="E292" t="str">
            <v>EA</v>
          </cell>
          <cell r="F292">
            <v>50</v>
          </cell>
          <cell r="G292">
            <v>132719</v>
          </cell>
          <cell r="I292">
            <v>70601</v>
          </cell>
          <cell r="J292">
            <v>60000</v>
          </cell>
          <cell r="K292">
            <v>60000</v>
          </cell>
          <cell r="M292">
            <v>2118</v>
          </cell>
          <cell r="AM292">
            <v>1</v>
          </cell>
          <cell r="AN292">
            <v>1.47</v>
          </cell>
          <cell r="AO292">
            <v>1</v>
          </cell>
          <cell r="AP292" t="str">
            <v>내선전공</v>
          </cell>
          <cell r="AQ292">
            <v>1.47</v>
          </cell>
          <cell r="BB292" t="str">
            <v>전 7-17</v>
          </cell>
        </row>
        <row r="293">
          <cell r="A293">
            <v>272</v>
          </cell>
          <cell r="B293" t="str">
            <v>등기구</v>
          </cell>
          <cell r="C293" t="str">
            <v>L 1</v>
          </cell>
          <cell r="D293">
            <v>1</v>
          </cell>
          <cell r="E293" t="str">
            <v>EA</v>
          </cell>
          <cell r="F293">
            <v>50</v>
          </cell>
          <cell r="G293">
            <v>137403</v>
          </cell>
          <cell r="I293">
            <v>72042</v>
          </cell>
          <cell r="J293">
            <v>63200</v>
          </cell>
          <cell r="K293">
            <v>63200</v>
          </cell>
          <cell r="M293">
            <v>2161</v>
          </cell>
          <cell r="AM293">
            <v>1</v>
          </cell>
          <cell r="AN293">
            <v>1.5</v>
          </cell>
          <cell r="AO293">
            <v>1</v>
          </cell>
          <cell r="AP293" t="str">
            <v>내선전공</v>
          </cell>
          <cell r="AQ293">
            <v>1.5</v>
          </cell>
          <cell r="BB293" t="str">
            <v>전 7-17</v>
          </cell>
        </row>
        <row r="294">
          <cell r="A294">
            <v>273</v>
          </cell>
          <cell r="B294" t="str">
            <v>등기구</v>
          </cell>
          <cell r="C294" t="str">
            <v xml:space="preserve">M </v>
          </cell>
          <cell r="D294">
            <v>1</v>
          </cell>
          <cell r="E294" t="str">
            <v>EA</v>
          </cell>
          <cell r="F294">
            <v>50</v>
          </cell>
          <cell r="G294">
            <v>64118</v>
          </cell>
          <cell r="I294">
            <v>11766</v>
          </cell>
          <cell r="J294">
            <v>52000</v>
          </cell>
          <cell r="K294">
            <v>52000</v>
          </cell>
          <cell r="M294">
            <v>352</v>
          </cell>
          <cell r="AM294">
            <v>1</v>
          </cell>
          <cell r="AN294">
            <v>0.245</v>
          </cell>
          <cell r="AO294">
            <v>1</v>
          </cell>
          <cell r="AP294" t="str">
            <v>내선전공</v>
          </cell>
          <cell r="AQ294">
            <v>0.245</v>
          </cell>
          <cell r="BB294" t="str">
            <v>전 7-16</v>
          </cell>
        </row>
        <row r="295">
          <cell r="A295">
            <v>274</v>
          </cell>
          <cell r="B295" t="str">
            <v>등기구</v>
          </cell>
          <cell r="C295" t="str">
            <v xml:space="preserve">N </v>
          </cell>
          <cell r="D295">
            <v>1</v>
          </cell>
          <cell r="E295" t="str">
            <v>EA</v>
          </cell>
          <cell r="F295">
            <v>50</v>
          </cell>
          <cell r="G295">
            <v>28904</v>
          </cell>
          <cell r="I295">
            <v>8645</v>
          </cell>
          <cell r="J295">
            <v>20000</v>
          </cell>
          <cell r="K295">
            <v>20000</v>
          </cell>
          <cell r="M295">
            <v>259</v>
          </cell>
          <cell r="AM295">
            <v>1</v>
          </cell>
          <cell r="AN295">
            <v>0.18</v>
          </cell>
          <cell r="AO295">
            <v>1</v>
          </cell>
          <cell r="AP295" t="str">
            <v>내선전공</v>
          </cell>
          <cell r="AQ295">
            <v>0.18</v>
          </cell>
          <cell r="BB295" t="str">
            <v>전 7-15</v>
          </cell>
        </row>
        <row r="296">
          <cell r="A296">
            <v>275</v>
          </cell>
          <cell r="B296" t="str">
            <v>등기구</v>
          </cell>
          <cell r="C296" t="str">
            <v xml:space="preserve">MH 175W </v>
          </cell>
          <cell r="D296">
            <v>1</v>
          </cell>
          <cell r="E296" t="str">
            <v>EA</v>
          </cell>
          <cell r="F296">
            <v>50</v>
          </cell>
          <cell r="G296">
            <v>55787</v>
          </cell>
          <cell r="I296">
            <v>19211</v>
          </cell>
          <cell r="J296">
            <v>36000</v>
          </cell>
          <cell r="K296">
            <v>36000</v>
          </cell>
          <cell r="M296">
            <v>576</v>
          </cell>
          <cell r="AM296">
            <v>1</v>
          </cell>
          <cell r="AN296">
            <v>0.4</v>
          </cell>
          <cell r="AO296">
            <v>1</v>
          </cell>
          <cell r="AP296" t="str">
            <v>내선전공</v>
          </cell>
          <cell r="AQ296">
            <v>0.4</v>
          </cell>
          <cell r="BB296" t="str">
            <v>전 7-17</v>
          </cell>
        </row>
        <row r="297">
          <cell r="A297">
            <v>276</v>
          </cell>
          <cell r="B297" t="str">
            <v>등기구</v>
          </cell>
          <cell r="C297" t="str">
            <v xml:space="preserve">P </v>
          </cell>
          <cell r="D297">
            <v>1</v>
          </cell>
          <cell r="E297" t="str">
            <v>EA</v>
          </cell>
          <cell r="F297">
            <v>50</v>
          </cell>
          <cell r="G297">
            <v>567753</v>
          </cell>
          <cell r="I297">
            <v>248304</v>
          </cell>
          <cell r="J297">
            <v>312000</v>
          </cell>
          <cell r="K297">
            <v>312000</v>
          </cell>
          <cell r="M297">
            <v>7449</v>
          </cell>
          <cell r="AM297">
            <v>1</v>
          </cell>
          <cell r="AN297">
            <v>5.17</v>
          </cell>
          <cell r="AO297">
            <v>1</v>
          </cell>
          <cell r="AP297" t="str">
            <v>내선전공</v>
          </cell>
          <cell r="AQ297">
            <v>5.17</v>
          </cell>
          <cell r="BB297" t="str">
            <v>전 7-17</v>
          </cell>
        </row>
        <row r="298">
          <cell r="A298">
            <v>277</v>
          </cell>
          <cell r="B298" t="str">
            <v>스피커</v>
          </cell>
          <cell r="C298" t="str">
            <v xml:space="preserve">천정 3W </v>
          </cell>
          <cell r="D298">
            <v>1</v>
          </cell>
          <cell r="E298" t="str">
            <v>EA</v>
          </cell>
          <cell r="F298">
            <v>50</v>
          </cell>
          <cell r="G298">
            <v>41642</v>
          </cell>
          <cell r="I298">
            <v>28002</v>
          </cell>
          <cell r="J298">
            <v>12800</v>
          </cell>
          <cell r="K298">
            <v>12800</v>
          </cell>
          <cell r="M298">
            <v>840</v>
          </cell>
          <cell r="AM298">
            <v>1</v>
          </cell>
          <cell r="AN298">
            <v>0.45</v>
          </cell>
          <cell r="AO298">
            <v>1</v>
          </cell>
          <cell r="AP298" t="str">
            <v>통신내선공</v>
          </cell>
          <cell r="AQ298">
            <v>0.45</v>
          </cell>
          <cell r="BB298" t="str">
            <v>통 3-29</v>
          </cell>
        </row>
        <row r="299">
          <cell r="A299">
            <v>278</v>
          </cell>
          <cell r="B299" t="str">
            <v>스피커</v>
          </cell>
          <cell r="C299" t="str">
            <v xml:space="preserve">벽부 3W </v>
          </cell>
          <cell r="D299">
            <v>1</v>
          </cell>
          <cell r="E299" t="str">
            <v>EA</v>
          </cell>
          <cell r="F299">
            <v>50</v>
          </cell>
          <cell r="G299">
            <v>41642</v>
          </cell>
          <cell r="I299">
            <v>28002</v>
          </cell>
          <cell r="J299">
            <v>12800</v>
          </cell>
          <cell r="K299">
            <v>12800</v>
          </cell>
          <cell r="M299">
            <v>840</v>
          </cell>
          <cell r="AM299">
            <v>1</v>
          </cell>
          <cell r="AN299">
            <v>0.45</v>
          </cell>
          <cell r="AO299">
            <v>1</v>
          </cell>
          <cell r="AP299" t="str">
            <v>통신내선공</v>
          </cell>
          <cell r="AQ299">
            <v>0.45</v>
          </cell>
          <cell r="BB299" t="str">
            <v>통 3-29</v>
          </cell>
        </row>
        <row r="300">
          <cell r="A300">
            <v>279</v>
          </cell>
          <cell r="B300" t="str">
            <v>스피커</v>
          </cell>
          <cell r="C300" t="str">
            <v xml:space="preserve">컬럼 10W </v>
          </cell>
          <cell r="D300">
            <v>1</v>
          </cell>
          <cell r="E300" t="str">
            <v>EA</v>
          </cell>
          <cell r="F300">
            <v>50</v>
          </cell>
          <cell r="G300">
            <v>62456</v>
          </cell>
          <cell r="I300">
            <v>37336</v>
          </cell>
          <cell r="J300">
            <v>24000</v>
          </cell>
          <cell r="K300">
            <v>24000</v>
          </cell>
          <cell r="M300">
            <v>1120</v>
          </cell>
          <cell r="AM300">
            <v>1</v>
          </cell>
          <cell r="AN300">
            <v>0.6</v>
          </cell>
          <cell r="AO300">
            <v>1</v>
          </cell>
          <cell r="AP300" t="str">
            <v>통신내선공</v>
          </cell>
          <cell r="AQ300">
            <v>0.6</v>
          </cell>
          <cell r="BB300" t="str">
            <v>통 3-29</v>
          </cell>
        </row>
        <row r="301">
          <cell r="A301">
            <v>280</v>
          </cell>
          <cell r="B301" t="str">
            <v>스피커</v>
          </cell>
          <cell r="C301" t="str">
            <v xml:space="preserve">컬럼 20W </v>
          </cell>
          <cell r="D301">
            <v>1</v>
          </cell>
          <cell r="E301" t="str">
            <v>EA</v>
          </cell>
          <cell r="F301">
            <v>50</v>
          </cell>
          <cell r="G301">
            <v>98494</v>
          </cell>
          <cell r="I301">
            <v>62228</v>
          </cell>
          <cell r="J301">
            <v>34400</v>
          </cell>
          <cell r="K301">
            <v>34400</v>
          </cell>
          <cell r="M301">
            <v>1866</v>
          </cell>
          <cell r="AM301">
            <v>1</v>
          </cell>
          <cell r="AN301">
            <v>1</v>
          </cell>
          <cell r="AO301">
            <v>1</v>
          </cell>
          <cell r="AP301" t="str">
            <v>통신내선공</v>
          </cell>
          <cell r="AQ301">
            <v>1</v>
          </cell>
          <cell r="BB301" t="str">
            <v>통 3-29</v>
          </cell>
        </row>
        <row r="302">
          <cell r="A302">
            <v>281</v>
          </cell>
          <cell r="B302" t="str">
            <v>스피커</v>
          </cell>
          <cell r="C302" t="str">
            <v xml:space="preserve">컬럼 40W </v>
          </cell>
          <cell r="D302">
            <v>1</v>
          </cell>
          <cell r="E302" t="str">
            <v>EA</v>
          </cell>
          <cell r="F302">
            <v>50</v>
          </cell>
          <cell r="G302">
            <v>114494</v>
          </cell>
          <cell r="I302">
            <v>62228</v>
          </cell>
          <cell r="J302">
            <v>50400</v>
          </cell>
          <cell r="K302">
            <v>50400</v>
          </cell>
          <cell r="M302">
            <v>1866</v>
          </cell>
          <cell r="AM302">
            <v>1</v>
          </cell>
          <cell r="AN302">
            <v>1</v>
          </cell>
          <cell r="AO302">
            <v>1</v>
          </cell>
          <cell r="AP302" t="str">
            <v>통신내선공</v>
          </cell>
          <cell r="AQ302">
            <v>1</v>
          </cell>
          <cell r="BB302" t="str">
            <v>통 3-29</v>
          </cell>
        </row>
        <row r="303">
          <cell r="A303">
            <v>282</v>
          </cell>
          <cell r="B303" t="str">
            <v>전화 단자함 (연강)</v>
          </cell>
          <cell r="C303" t="str">
            <v>중간 10P</v>
          </cell>
          <cell r="D303">
            <v>1</v>
          </cell>
          <cell r="E303" t="str">
            <v>EA</v>
          </cell>
          <cell r="F303">
            <v>50</v>
          </cell>
          <cell r="G303">
            <v>65202</v>
          </cell>
          <cell r="I303">
            <v>54760</v>
          </cell>
          <cell r="J303">
            <v>8800</v>
          </cell>
          <cell r="K303">
            <v>8800</v>
          </cell>
          <cell r="M303">
            <v>1642</v>
          </cell>
          <cell r="AM303">
            <v>2</v>
          </cell>
          <cell r="AN303">
            <v>1</v>
          </cell>
          <cell r="AO303">
            <v>1</v>
          </cell>
          <cell r="AP303" t="str">
            <v>보통인부</v>
          </cell>
          <cell r="AQ303">
            <v>0.45</v>
          </cell>
          <cell r="AR303" t="str">
            <v>통신케이블공</v>
          </cell>
          <cell r="AS303">
            <v>0.55000000000000004</v>
          </cell>
          <cell r="BB303" t="str">
            <v>통 3-30</v>
          </cell>
        </row>
        <row r="304">
          <cell r="A304">
            <v>283</v>
          </cell>
          <cell r="B304" t="str">
            <v>전화 단자함 (연강)</v>
          </cell>
          <cell r="C304" t="str">
            <v>중간 20P</v>
          </cell>
          <cell r="D304">
            <v>1</v>
          </cell>
          <cell r="E304" t="str">
            <v>EA</v>
          </cell>
          <cell r="F304">
            <v>50</v>
          </cell>
          <cell r="G304">
            <v>74373</v>
          </cell>
          <cell r="I304">
            <v>62110</v>
          </cell>
          <cell r="J304">
            <v>10400</v>
          </cell>
          <cell r="K304">
            <v>10400</v>
          </cell>
          <cell r="M304">
            <v>1863</v>
          </cell>
          <cell r="AM304">
            <v>2</v>
          </cell>
          <cell r="AN304">
            <v>1.1000000000000001</v>
          </cell>
          <cell r="AO304">
            <v>1</v>
          </cell>
          <cell r="AP304" t="str">
            <v>보통인부</v>
          </cell>
          <cell r="AQ304">
            <v>0.45</v>
          </cell>
          <cell r="AR304" t="str">
            <v>통신케이블공</v>
          </cell>
          <cell r="AS304">
            <v>0.65</v>
          </cell>
          <cell r="BB304" t="str">
            <v>통 3-30</v>
          </cell>
        </row>
        <row r="305">
          <cell r="A305">
            <v>284</v>
          </cell>
          <cell r="B305" t="str">
            <v>전화 단자함 (연강)</v>
          </cell>
          <cell r="C305" t="str">
            <v>중간 30P</v>
          </cell>
          <cell r="D305">
            <v>1</v>
          </cell>
          <cell r="E305" t="str">
            <v>EA</v>
          </cell>
          <cell r="F305">
            <v>50</v>
          </cell>
          <cell r="G305">
            <v>77493</v>
          </cell>
          <cell r="I305">
            <v>62110</v>
          </cell>
          <cell r="J305">
            <v>13520</v>
          </cell>
          <cell r="K305">
            <v>13520</v>
          </cell>
          <cell r="M305">
            <v>1863</v>
          </cell>
          <cell r="AM305">
            <v>2</v>
          </cell>
          <cell r="AN305">
            <v>1.1000000000000001</v>
          </cell>
          <cell r="AO305">
            <v>1</v>
          </cell>
          <cell r="AP305" t="str">
            <v>보통인부</v>
          </cell>
          <cell r="AQ305">
            <v>0.45</v>
          </cell>
          <cell r="AR305" t="str">
            <v>통신케이블공</v>
          </cell>
          <cell r="AS305">
            <v>0.65</v>
          </cell>
          <cell r="BB305" t="str">
            <v>통 3-30</v>
          </cell>
        </row>
        <row r="306">
          <cell r="A306">
            <v>285</v>
          </cell>
          <cell r="B306" t="str">
            <v>전화 단자함 (연강)</v>
          </cell>
          <cell r="C306" t="str">
            <v>중간 40P</v>
          </cell>
          <cell r="D306">
            <v>1</v>
          </cell>
          <cell r="E306" t="str">
            <v>EA</v>
          </cell>
          <cell r="F306">
            <v>50</v>
          </cell>
          <cell r="G306">
            <v>77173</v>
          </cell>
          <cell r="I306">
            <v>62110</v>
          </cell>
          <cell r="J306">
            <v>13200</v>
          </cell>
          <cell r="K306">
            <v>13200</v>
          </cell>
          <cell r="M306">
            <v>1863</v>
          </cell>
          <cell r="AM306">
            <v>2</v>
          </cell>
          <cell r="AN306">
            <v>1.1000000000000001</v>
          </cell>
          <cell r="AO306">
            <v>1</v>
          </cell>
          <cell r="AP306" t="str">
            <v>보통인부</v>
          </cell>
          <cell r="AQ306">
            <v>0.45</v>
          </cell>
          <cell r="AR306" t="str">
            <v>통신케이블공</v>
          </cell>
          <cell r="AS306">
            <v>0.65</v>
          </cell>
          <cell r="BB306" t="str">
            <v>통 3-30</v>
          </cell>
        </row>
        <row r="307">
          <cell r="A307">
            <v>286</v>
          </cell>
          <cell r="B307" t="str">
            <v>전화 단자함 (연강)</v>
          </cell>
          <cell r="C307" t="str">
            <v>중간 50P</v>
          </cell>
          <cell r="D307">
            <v>1</v>
          </cell>
          <cell r="E307" t="str">
            <v>EA</v>
          </cell>
          <cell r="F307">
            <v>50</v>
          </cell>
          <cell r="G307">
            <v>81573</v>
          </cell>
          <cell r="I307">
            <v>62110</v>
          </cell>
          <cell r="J307">
            <v>17600</v>
          </cell>
          <cell r="K307">
            <v>17600</v>
          </cell>
          <cell r="M307">
            <v>1863</v>
          </cell>
          <cell r="AM307">
            <v>2</v>
          </cell>
          <cell r="AN307">
            <v>1.1000000000000001</v>
          </cell>
          <cell r="AO307">
            <v>1</v>
          </cell>
          <cell r="AP307" t="str">
            <v>보통인부</v>
          </cell>
          <cell r="AQ307">
            <v>0.45</v>
          </cell>
          <cell r="AR307" t="str">
            <v>통신케이블공</v>
          </cell>
          <cell r="AS307">
            <v>0.65</v>
          </cell>
          <cell r="BB307" t="str">
            <v>통 3-30</v>
          </cell>
        </row>
        <row r="308">
          <cell r="A308">
            <v>287</v>
          </cell>
          <cell r="B308" t="str">
            <v>전화 단자함 (연강)</v>
          </cell>
          <cell r="C308" t="str">
            <v>중간 60P</v>
          </cell>
          <cell r="D308">
            <v>1</v>
          </cell>
          <cell r="E308" t="str">
            <v>EA</v>
          </cell>
          <cell r="F308">
            <v>50</v>
          </cell>
          <cell r="G308">
            <v>81573</v>
          </cell>
          <cell r="I308">
            <v>62110</v>
          </cell>
          <cell r="J308">
            <v>17600</v>
          </cell>
          <cell r="K308">
            <v>17600</v>
          </cell>
          <cell r="M308">
            <v>1863</v>
          </cell>
          <cell r="AM308">
            <v>2</v>
          </cell>
          <cell r="AN308">
            <v>1.1000000000000001</v>
          </cell>
          <cell r="AO308">
            <v>1</v>
          </cell>
          <cell r="AP308" t="str">
            <v>보통인부</v>
          </cell>
          <cell r="AQ308">
            <v>0.45</v>
          </cell>
          <cell r="AR308" t="str">
            <v>통신케이블공</v>
          </cell>
          <cell r="AS308">
            <v>0.65</v>
          </cell>
          <cell r="BB308" t="str">
            <v>통 3-30</v>
          </cell>
        </row>
        <row r="309">
          <cell r="A309">
            <v>288</v>
          </cell>
          <cell r="B309" t="str">
            <v>전화 단자함 (연강)</v>
          </cell>
          <cell r="C309" t="str">
            <v>국선 10+10</v>
          </cell>
          <cell r="D309">
            <v>1</v>
          </cell>
          <cell r="E309" t="str">
            <v>EA</v>
          </cell>
          <cell r="F309">
            <v>50</v>
          </cell>
          <cell r="G309">
            <v>85413</v>
          </cell>
          <cell r="I309">
            <v>62110</v>
          </cell>
          <cell r="J309">
            <v>21440</v>
          </cell>
          <cell r="K309">
            <v>21440</v>
          </cell>
          <cell r="M309">
            <v>1863</v>
          </cell>
          <cell r="AM309">
            <v>2</v>
          </cell>
          <cell r="AN309">
            <v>1.1000000000000001</v>
          </cell>
          <cell r="AO309">
            <v>1</v>
          </cell>
          <cell r="AP309" t="str">
            <v>보통인부</v>
          </cell>
          <cell r="AQ309">
            <v>0.45</v>
          </cell>
          <cell r="AR309" t="str">
            <v>통신케이블공</v>
          </cell>
          <cell r="AS309">
            <v>0.65</v>
          </cell>
          <cell r="BB309" t="str">
            <v>통 3-30</v>
          </cell>
        </row>
        <row r="310">
          <cell r="A310">
            <v>289</v>
          </cell>
          <cell r="B310" t="str">
            <v>전화 단자함 (연강)</v>
          </cell>
          <cell r="C310" t="str">
            <v>국선 30+80</v>
          </cell>
          <cell r="D310">
            <v>1</v>
          </cell>
          <cell r="E310" t="str">
            <v>EA</v>
          </cell>
          <cell r="F310">
            <v>50</v>
          </cell>
          <cell r="G310">
            <v>171167</v>
          </cell>
          <cell r="I310">
            <v>74532</v>
          </cell>
          <cell r="J310">
            <v>94400</v>
          </cell>
          <cell r="K310">
            <v>94400</v>
          </cell>
          <cell r="M310">
            <v>2235</v>
          </cell>
          <cell r="AM310">
            <v>2</v>
          </cell>
          <cell r="AN310">
            <v>1.32</v>
          </cell>
          <cell r="AO310">
            <v>1</v>
          </cell>
          <cell r="AP310" t="str">
            <v>보통인부</v>
          </cell>
          <cell r="AQ310">
            <v>0.54</v>
          </cell>
          <cell r="AR310" t="str">
            <v>통신케이블공</v>
          </cell>
          <cell r="AS310">
            <v>0.78</v>
          </cell>
          <cell r="BB310" t="str">
            <v>통 3-30</v>
          </cell>
        </row>
        <row r="311">
          <cell r="A311">
            <v>290</v>
          </cell>
          <cell r="B311" t="str">
            <v>전화 단자함 (연강)</v>
          </cell>
          <cell r="C311" t="str">
            <v>국선 50+100</v>
          </cell>
          <cell r="D311">
            <v>1</v>
          </cell>
          <cell r="E311" t="str">
            <v>EA</v>
          </cell>
          <cell r="F311">
            <v>50</v>
          </cell>
          <cell r="G311">
            <v>171167</v>
          </cell>
          <cell r="I311">
            <v>74532</v>
          </cell>
          <cell r="J311">
            <v>94400</v>
          </cell>
          <cell r="K311">
            <v>94400</v>
          </cell>
          <cell r="M311">
            <v>2235</v>
          </cell>
          <cell r="AM311">
            <v>2</v>
          </cell>
          <cell r="AN311">
            <v>1.32</v>
          </cell>
          <cell r="AO311">
            <v>1</v>
          </cell>
          <cell r="AP311" t="str">
            <v>보통인부</v>
          </cell>
          <cell r="AQ311">
            <v>0.54</v>
          </cell>
          <cell r="AR311" t="str">
            <v>통신케이블공</v>
          </cell>
          <cell r="AS311">
            <v>0.78</v>
          </cell>
          <cell r="BB311" t="str">
            <v>통 3-30</v>
          </cell>
        </row>
        <row r="312">
          <cell r="A312">
            <v>291</v>
          </cell>
          <cell r="B312" t="str">
            <v>스피커 단자반</v>
          </cell>
          <cell r="C312" t="str">
            <v xml:space="preserve">10P </v>
          </cell>
          <cell r="D312">
            <v>1</v>
          </cell>
          <cell r="E312" t="str">
            <v>EA</v>
          </cell>
          <cell r="F312">
            <v>50</v>
          </cell>
          <cell r="G312">
            <v>65202</v>
          </cell>
          <cell r="I312">
            <v>54760</v>
          </cell>
          <cell r="J312">
            <v>8800</v>
          </cell>
          <cell r="K312">
            <v>8800</v>
          </cell>
          <cell r="M312">
            <v>1642</v>
          </cell>
          <cell r="AM312">
            <v>2</v>
          </cell>
          <cell r="AN312">
            <v>1</v>
          </cell>
          <cell r="AO312">
            <v>1</v>
          </cell>
          <cell r="AP312" t="str">
            <v>보통인부</v>
          </cell>
          <cell r="AQ312">
            <v>0.45</v>
          </cell>
          <cell r="AR312" t="str">
            <v>통신케이블공</v>
          </cell>
          <cell r="AS312">
            <v>0.55000000000000004</v>
          </cell>
          <cell r="BB312" t="str">
            <v>통 3-30</v>
          </cell>
        </row>
        <row r="313">
          <cell r="A313">
            <v>292</v>
          </cell>
          <cell r="B313" t="str">
            <v>스피커 단자반</v>
          </cell>
          <cell r="C313" t="str">
            <v xml:space="preserve">30P </v>
          </cell>
          <cell r="D313">
            <v>1</v>
          </cell>
          <cell r="E313" t="str">
            <v>EA</v>
          </cell>
          <cell r="F313">
            <v>50</v>
          </cell>
          <cell r="G313">
            <v>77173</v>
          </cell>
          <cell r="I313">
            <v>62110</v>
          </cell>
          <cell r="J313">
            <v>13200</v>
          </cell>
          <cell r="K313">
            <v>13200</v>
          </cell>
          <cell r="M313">
            <v>1863</v>
          </cell>
          <cell r="AM313">
            <v>2</v>
          </cell>
          <cell r="AN313">
            <v>1.1000000000000001</v>
          </cell>
          <cell r="AO313">
            <v>1</v>
          </cell>
          <cell r="AP313" t="str">
            <v>보통인부</v>
          </cell>
          <cell r="AQ313">
            <v>0.45</v>
          </cell>
          <cell r="AR313" t="str">
            <v>통신케이블공</v>
          </cell>
          <cell r="AS313">
            <v>0.65</v>
          </cell>
          <cell r="BB313" t="str">
            <v>통 3-30</v>
          </cell>
        </row>
        <row r="314">
          <cell r="A314">
            <v>293</v>
          </cell>
          <cell r="B314" t="str">
            <v>TV 안테나</v>
          </cell>
          <cell r="C314" t="str">
            <v xml:space="preserve">UHF/VHF </v>
          </cell>
          <cell r="D314">
            <v>1</v>
          </cell>
          <cell r="E314" t="str">
            <v>EA</v>
          </cell>
          <cell r="F314">
            <v>50</v>
          </cell>
          <cell r="G314">
            <v>142317</v>
          </cell>
          <cell r="I314">
            <v>97007</v>
          </cell>
          <cell r="J314">
            <v>42400</v>
          </cell>
          <cell r="K314">
            <v>42400</v>
          </cell>
          <cell r="M314">
            <v>2910</v>
          </cell>
          <cell r="AM314">
            <v>2</v>
          </cell>
          <cell r="AN314">
            <v>1.1800000000000002</v>
          </cell>
          <cell r="AO314">
            <v>1</v>
          </cell>
          <cell r="AP314" t="str">
            <v>무선안테나공</v>
          </cell>
          <cell r="AQ314">
            <v>0.5</v>
          </cell>
          <cell r="AR314" t="str">
            <v>통신설비공</v>
          </cell>
          <cell r="AS314">
            <v>0.68</v>
          </cell>
          <cell r="BB314" t="str">
            <v>통 5-89</v>
          </cell>
        </row>
        <row r="315">
          <cell r="A315">
            <v>294</v>
          </cell>
          <cell r="B315" t="str">
            <v>TV 분배기</v>
          </cell>
          <cell r="C315" t="str">
            <v xml:space="preserve">6WAY </v>
          </cell>
          <cell r="D315">
            <v>1</v>
          </cell>
          <cell r="E315" t="str">
            <v>EA</v>
          </cell>
          <cell r="F315">
            <v>50</v>
          </cell>
          <cell r="G315">
            <v>43708</v>
          </cell>
          <cell r="I315">
            <v>38164</v>
          </cell>
          <cell r="J315">
            <v>4400</v>
          </cell>
          <cell r="K315">
            <v>4400</v>
          </cell>
          <cell r="M315">
            <v>1144</v>
          </cell>
          <cell r="AM315">
            <v>2</v>
          </cell>
          <cell r="AN315">
            <v>0.48</v>
          </cell>
          <cell r="AO315">
            <v>1</v>
          </cell>
          <cell r="AP315" t="str">
            <v>통신내선공</v>
          </cell>
          <cell r="AQ315">
            <v>0.3</v>
          </cell>
          <cell r="AR315" t="str">
            <v>무선안테나공</v>
          </cell>
          <cell r="AS315">
            <v>0.18</v>
          </cell>
          <cell r="BB315" t="str">
            <v>통 5-89</v>
          </cell>
        </row>
        <row r="316">
          <cell r="A316">
            <v>295</v>
          </cell>
          <cell r="B316" t="str">
            <v>TV 분배기</v>
          </cell>
          <cell r="C316" t="str">
            <v xml:space="preserve">4WAY </v>
          </cell>
          <cell r="D316">
            <v>1</v>
          </cell>
          <cell r="E316" t="str">
            <v>EA</v>
          </cell>
          <cell r="F316">
            <v>50</v>
          </cell>
          <cell r="G316">
            <v>31728</v>
          </cell>
          <cell r="I316">
            <v>27309</v>
          </cell>
          <cell r="J316">
            <v>3600</v>
          </cell>
          <cell r="K316">
            <v>3600</v>
          </cell>
          <cell r="M316">
            <v>819</v>
          </cell>
          <cell r="AM316">
            <v>2</v>
          </cell>
          <cell r="AN316">
            <v>0.35</v>
          </cell>
          <cell r="AO316">
            <v>1</v>
          </cell>
          <cell r="AP316" t="str">
            <v>통신내선공</v>
          </cell>
          <cell r="AQ316">
            <v>0.23</v>
          </cell>
          <cell r="AR316" t="str">
            <v>무선안테나공</v>
          </cell>
          <cell r="AS316">
            <v>0.12</v>
          </cell>
          <cell r="BB316" t="str">
            <v>통 5-89</v>
          </cell>
        </row>
        <row r="317">
          <cell r="A317">
            <v>296</v>
          </cell>
          <cell r="B317" t="str">
            <v>TV 증폭기</v>
          </cell>
          <cell r="C317" t="str">
            <v xml:space="preserve"> </v>
          </cell>
          <cell r="D317">
            <v>1</v>
          </cell>
          <cell r="E317" t="str">
            <v>EA</v>
          </cell>
          <cell r="F317">
            <v>50</v>
          </cell>
          <cell r="G317">
            <v>142889</v>
          </cell>
          <cell r="I317">
            <v>103776</v>
          </cell>
          <cell r="J317">
            <v>36000</v>
          </cell>
          <cell r="K317">
            <v>36000</v>
          </cell>
          <cell r="M317">
            <v>3113</v>
          </cell>
          <cell r="AM317">
            <v>2</v>
          </cell>
          <cell r="AN317">
            <v>1.0900000000000001</v>
          </cell>
          <cell r="AO317">
            <v>1</v>
          </cell>
          <cell r="AP317" t="str">
            <v>통신내선공</v>
          </cell>
          <cell r="AQ317">
            <v>0.31</v>
          </cell>
          <cell r="AR317" t="str">
            <v>무선안테나공</v>
          </cell>
          <cell r="AS317">
            <v>0.78</v>
          </cell>
          <cell r="BB317" t="str">
            <v>통 5-89</v>
          </cell>
        </row>
        <row r="318">
          <cell r="A318">
            <v>297</v>
          </cell>
          <cell r="B318" t="str">
            <v>MCCB</v>
          </cell>
          <cell r="C318" t="str">
            <v>E 2P50AF</v>
          </cell>
          <cell r="D318">
            <v>1</v>
          </cell>
          <cell r="E318" t="str">
            <v>EA</v>
          </cell>
          <cell r="F318">
            <v>50</v>
          </cell>
          <cell r="G318">
            <v>18701</v>
          </cell>
          <cell r="I318">
            <v>6118</v>
          </cell>
          <cell r="J318">
            <v>12400</v>
          </cell>
          <cell r="K318">
            <v>12400</v>
          </cell>
          <cell r="M318">
            <v>183</v>
          </cell>
          <cell r="AM318">
            <v>1</v>
          </cell>
          <cell r="AN318">
            <v>0.182</v>
          </cell>
          <cell r="AO318">
            <v>0.7</v>
          </cell>
          <cell r="AP318" t="str">
            <v>내선전공</v>
          </cell>
          <cell r="AQ318">
            <v>0.182</v>
          </cell>
          <cell r="BB318" t="str">
            <v>전 7-12</v>
          </cell>
        </row>
        <row r="319">
          <cell r="A319">
            <v>298</v>
          </cell>
          <cell r="B319" t="str">
            <v>MCCB</v>
          </cell>
          <cell r="C319" t="str">
            <v>2P 100AF</v>
          </cell>
          <cell r="D319">
            <v>1</v>
          </cell>
          <cell r="E319" t="str">
            <v>EA</v>
          </cell>
          <cell r="F319">
            <v>50</v>
          </cell>
          <cell r="G319">
            <v>39101</v>
          </cell>
          <cell r="I319">
            <v>6118</v>
          </cell>
          <cell r="J319">
            <v>32800</v>
          </cell>
          <cell r="K319">
            <v>32800</v>
          </cell>
          <cell r="M319">
            <v>183</v>
          </cell>
          <cell r="AM319">
            <v>1</v>
          </cell>
          <cell r="AN319">
            <v>0.182</v>
          </cell>
          <cell r="AO319">
            <v>0.7</v>
          </cell>
          <cell r="AP319" t="str">
            <v>내선전공</v>
          </cell>
          <cell r="AQ319">
            <v>0.182</v>
          </cell>
          <cell r="BB319" t="str">
            <v>전 7-12</v>
          </cell>
        </row>
        <row r="320">
          <cell r="A320">
            <v>299</v>
          </cell>
          <cell r="B320" t="str">
            <v>ELB</v>
          </cell>
          <cell r="C320" t="str">
            <v>2P 30AF</v>
          </cell>
          <cell r="D320">
            <v>1</v>
          </cell>
          <cell r="E320" t="str">
            <v>EA</v>
          </cell>
          <cell r="F320">
            <v>50</v>
          </cell>
          <cell r="G320">
            <v>34861</v>
          </cell>
          <cell r="I320">
            <v>6118</v>
          </cell>
          <cell r="J320">
            <v>28560</v>
          </cell>
          <cell r="K320">
            <v>28560</v>
          </cell>
          <cell r="M320">
            <v>183</v>
          </cell>
          <cell r="AM320">
            <v>1</v>
          </cell>
          <cell r="AN320">
            <v>0.182</v>
          </cell>
          <cell r="AO320">
            <v>0.7</v>
          </cell>
          <cell r="AP320" t="str">
            <v>내선전공</v>
          </cell>
          <cell r="AQ320">
            <v>0.182</v>
          </cell>
          <cell r="BB320" t="str">
            <v>전 7-12</v>
          </cell>
        </row>
        <row r="321">
          <cell r="A321">
            <v>300</v>
          </cell>
          <cell r="B321" t="str">
            <v>전주용 입상관</v>
          </cell>
          <cell r="C321" t="str">
            <v xml:space="preserve">150D </v>
          </cell>
          <cell r="D321">
            <v>1</v>
          </cell>
          <cell r="E321" t="str">
            <v>m</v>
          </cell>
          <cell r="F321">
            <v>50</v>
          </cell>
          <cell r="G321">
            <v>88536</v>
          </cell>
          <cell r="I321">
            <v>72754</v>
          </cell>
          <cell r="J321">
            <v>13600</v>
          </cell>
          <cell r="K321">
            <v>13600</v>
          </cell>
          <cell r="M321">
            <v>2182</v>
          </cell>
          <cell r="AM321">
            <v>2</v>
          </cell>
          <cell r="AN321">
            <v>0.63</v>
          </cell>
          <cell r="AO321">
            <v>1</v>
          </cell>
          <cell r="AP321" t="str">
            <v>배전전공</v>
          </cell>
          <cell r="AQ321">
            <v>0.46</v>
          </cell>
          <cell r="AR321" t="str">
            <v>보통인부</v>
          </cell>
          <cell r="AS321">
            <v>0.17</v>
          </cell>
          <cell r="BB321" t="str">
            <v>전 5-37-2</v>
          </cell>
        </row>
        <row r="322">
          <cell r="A322">
            <v>301</v>
          </cell>
          <cell r="B322" t="str">
            <v>유도등</v>
          </cell>
          <cell r="C322" t="str">
            <v xml:space="preserve">통로 </v>
          </cell>
          <cell r="D322">
            <v>1</v>
          </cell>
          <cell r="E322" t="str">
            <v>EA</v>
          </cell>
          <cell r="F322">
            <v>50</v>
          </cell>
          <cell r="G322">
            <v>31493</v>
          </cell>
          <cell r="I322">
            <v>9605</v>
          </cell>
          <cell r="J322">
            <v>21600</v>
          </cell>
          <cell r="K322">
            <v>21600</v>
          </cell>
          <cell r="M322">
            <v>288</v>
          </cell>
          <cell r="AM322">
            <v>1</v>
          </cell>
          <cell r="AN322">
            <v>0.2</v>
          </cell>
          <cell r="AO322">
            <v>1</v>
          </cell>
          <cell r="AP322" t="str">
            <v>내선전공</v>
          </cell>
          <cell r="AQ322">
            <v>0.2</v>
          </cell>
          <cell r="BB322" t="str">
            <v>전 7-19</v>
          </cell>
        </row>
        <row r="323">
          <cell r="A323">
            <v>302</v>
          </cell>
          <cell r="B323" t="str">
            <v>유도등</v>
          </cell>
          <cell r="C323" t="str">
            <v>비상구 소</v>
          </cell>
          <cell r="D323">
            <v>1</v>
          </cell>
          <cell r="E323" t="str">
            <v>EA</v>
          </cell>
          <cell r="F323">
            <v>50</v>
          </cell>
          <cell r="G323">
            <v>29893</v>
          </cell>
          <cell r="I323">
            <v>9605</v>
          </cell>
          <cell r="J323">
            <v>20000</v>
          </cell>
          <cell r="K323">
            <v>20000</v>
          </cell>
          <cell r="M323">
            <v>288</v>
          </cell>
          <cell r="AM323">
            <v>1</v>
          </cell>
          <cell r="AN323">
            <v>0.2</v>
          </cell>
          <cell r="AO323">
            <v>1</v>
          </cell>
          <cell r="AP323" t="str">
            <v>내선전공</v>
          </cell>
          <cell r="AQ323">
            <v>0.2</v>
          </cell>
          <cell r="BB323" t="str">
            <v>전 7-19</v>
          </cell>
        </row>
        <row r="324">
          <cell r="A324">
            <v>303</v>
          </cell>
          <cell r="B324" t="str">
            <v>유도등</v>
          </cell>
          <cell r="C324" t="str">
            <v>비상구 중</v>
          </cell>
          <cell r="D324">
            <v>1</v>
          </cell>
          <cell r="E324" t="str">
            <v>EA</v>
          </cell>
          <cell r="F324">
            <v>50</v>
          </cell>
          <cell r="G324">
            <v>37893</v>
          </cell>
          <cell r="I324">
            <v>9605</v>
          </cell>
          <cell r="J324">
            <v>28000</v>
          </cell>
          <cell r="K324">
            <v>28000</v>
          </cell>
          <cell r="M324">
            <v>288</v>
          </cell>
          <cell r="AM324">
            <v>1</v>
          </cell>
          <cell r="AN324">
            <v>0.2</v>
          </cell>
          <cell r="AO324">
            <v>1</v>
          </cell>
          <cell r="AP324" t="str">
            <v>내선전공</v>
          </cell>
          <cell r="AQ324">
            <v>0.2</v>
          </cell>
          <cell r="BB324" t="str">
            <v>전 7-19</v>
          </cell>
        </row>
        <row r="325">
          <cell r="A325">
            <v>304</v>
          </cell>
          <cell r="B325" t="str">
            <v>감지기</v>
          </cell>
          <cell r="C325" t="str">
            <v xml:space="preserve">정온식 </v>
          </cell>
          <cell r="D325">
            <v>1</v>
          </cell>
          <cell r="E325" t="str">
            <v>EA</v>
          </cell>
          <cell r="F325">
            <v>50</v>
          </cell>
          <cell r="G325">
            <v>10030</v>
          </cell>
          <cell r="I325">
            <v>6243</v>
          </cell>
          <cell r="J325">
            <v>3600</v>
          </cell>
          <cell r="K325">
            <v>3600</v>
          </cell>
          <cell r="M325">
            <v>187</v>
          </cell>
          <cell r="AM325">
            <v>1</v>
          </cell>
          <cell r="AN325">
            <v>0.13</v>
          </cell>
          <cell r="AO325">
            <v>1</v>
          </cell>
          <cell r="AP325" t="str">
            <v>내선전공</v>
          </cell>
          <cell r="AQ325">
            <v>0.13</v>
          </cell>
          <cell r="BB325" t="str">
            <v>전 7-19</v>
          </cell>
        </row>
        <row r="326">
          <cell r="A326">
            <v>305</v>
          </cell>
          <cell r="B326" t="str">
            <v>감지기</v>
          </cell>
          <cell r="C326" t="str">
            <v xml:space="preserve">차동식 </v>
          </cell>
          <cell r="D326">
            <v>1</v>
          </cell>
          <cell r="E326" t="str">
            <v>EA</v>
          </cell>
          <cell r="F326">
            <v>50</v>
          </cell>
          <cell r="G326">
            <v>10430</v>
          </cell>
          <cell r="I326">
            <v>6243</v>
          </cell>
          <cell r="J326">
            <v>4000</v>
          </cell>
          <cell r="K326">
            <v>4000</v>
          </cell>
          <cell r="M326">
            <v>187</v>
          </cell>
          <cell r="AM326">
            <v>1</v>
          </cell>
          <cell r="AN326">
            <v>0.13</v>
          </cell>
          <cell r="AO326">
            <v>1</v>
          </cell>
          <cell r="AP326" t="str">
            <v>내선전공</v>
          </cell>
          <cell r="AQ326">
            <v>0.13</v>
          </cell>
          <cell r="BB326" t="str">
            <v>전 7-19</v>
          </cell>
        </row>
        <row r="327">
          <cell r="A327">
            <v>306</v>
          </cell>
          <cell r="B327" t="str">
            <v>감지기</v>
          </cell>
          <cell r="C327" t="str">
            <v xml:space="preserve">연기식 </v>
          </cell>
          <cell r="D327">
            <v>1</v>
          </cell>
          <cell r="E327" t="str">
            <v>EA</v>
          </cell>
          <cell r="F327">
            <v>50</v>
          </cell>
          <cell r="G327">
            <v>22430</v>
          </cell>
          <cell r="I327">
            <v>6243</v>
          </cell>
          <cell r="J327">
            <v>16000</v>
          </cell>
          <cell r="K327">
            <v>16000</v>
          </cell>
          <cell r="M327">
            <v>187</v>
          </cell>
          <cell r="AM327">
            <v>1</v>
          </cell>
          <cell r="AN327">
            <v>0.13</v>
          </cell>
          <cell r="AO327">
            <v>1</v>
          </cell>
          <cell r="AP327" t="str">
            <v>내선전공</v>
          </cell>
          <cell r="AQ327">
            <v>0.13</v>
          </cell>
          <cell r="BB327" t="str">
            <v>전 7-19</v>
          </cell>
        </row>
        <row r="328">
          <cell r="A328">
            <v>307</v>
          </cell>
          <cell r="B328" t="str">
            <v>화재수신반</v>
          </cell>
          <cell r="C328" t="str">
            <v>P-1 5CCT</v>
          </cell>
          <cell r="D328">
            <v>1</v>
          </cell>
          <cell r="E328" t="str">
            <v>EA</v>
          </cell>
          <cell r="F328">
            <v>50</v>
          </cell>
          <cell r="G328">
            <v>448813</v>
          </cell>
          <cell r="I328">
            <v>288168</v>
          </cell>
          <cell r="J328">
            <v>152000</v>
          </cell>
          <cell r="K328">
            <v>152000</v>
          </cell>
          <cell r="M328">
            <v>8645</v>
          </cell>
          <cell r="AM328">
            <v>1</v>
          </cell>
          <cell r="AN328">
            <v>6</v>
          </cell>
          <cell r="AO328">
            <v>1</v>
          </cell>
          <cell r="AP328" t="str">
            <v>내선전공</v>
          </cell>
          <cell r="AQ328">
            <v>6</v>
          </cell>
          <cell r="BB328" t="str">
            <v>전 7-19</v>
          </cell>
        </row>
        <row r="329">
          <cell r="A329">
            <v>308</v>
          </cell>
          <cell r="B329" t="str">
            <v>화재수신반</v>
          </cell>
          <cell r="C329" t="str">
            <v>P-1 10CCT</v>
          </cell>
          <cell r="D329">
            <v>1</v>
          </cell>
          <cell r="E329" t="str">
            <v>EA</v>
          </cell>
          <cell r="F329">
            <v>50</v>
          </cell>
          <cell r="G329">
            <v>613219</v>
          </cell>
          <cell r="I329">
            <v>432252</v>
          </cell>
          <cell r="J329">
            <v>168000</v>
          </cell>
          <cell r="K329">
            <v>168000</v>
          </cell>
          <cell r="M329">
            <v>12967</v>
          </cell>
          <cell r="AM329">
            <v>1</v>
          </cell>
          <cell r="AN329">
            <v>9</v>
          </cell>
          <cell r="AO329">
            <v>1</v>
          </cell>
          <cell r="AP329" t="str">
            <v>내선전공</v>
          </cell>
          <cell r="AQ329">
            <v>9</v>
          </cell>
          <cell r="BB329" t="str">
            <v>전 7-19</v>
          </cell>
        </row>
        <row r="330">
          <cell r="A330">
            <v>309</v>
          </cell>
          <cell r="B330" t="str">
            <v>화재수신반</v>
          </cell>
          <cell r="C330" t="str">
            <v>P-1 20CCT</v>
          </cell>
          <cell r="D330">
            <v>1</v>
          </cell>
          <cell r="E330" t="str">
            <v>EA</v>
          </cell>
          <cell r="F330">
            <v>50</v>
          </cell>
          <cell r="G330">
            <v>924826</v>
          </cell>
          <cell r="I330">
            <v>576336</v>
          </cell>
          <cell r="J330">
            <v>331200</v>
          </cell>
          <cell r="K330">
            <v>331200</v>
          </cell>
          <cell r="M330">
            <v>17290</v>
          </cell>
          <cell r="AM330">
            <v>1</v>
          </cell>
          <cell r="AN330">
            <v>12</v>
          </cell>
          <cell r="AO330">
            <v>1</v>
          </cell>
          <cell r="AP330" t="str">
            <v>내선전공</v>
          </cell>
          <cell r="AQ330">
            <v>12</v>
          </cell>
          <cell r="BB330" t="str">
            <v>전 7-19</v>
          </cell>
        </row>
        <row r="331">
          <cell r="A331">
            <v>310</v>
          </cell>
          <cell r="B331" t="str">
            <v>수동발신기</v>
          </cell>
          <cell r="C331" t="str">
            <v xml:space="preserve">P-1 </v>
          </cell>
          <cell r="D331">
            <v>1</v>
          </cell>
          <cell r="E331" t="str">
            <v>EA</v>
          </cell>
          <cell r="F331">
            <v>50</v>
          </cell>
          <cell r="G331">
            <v>102840</v>
          </cell>
          <cell r="I331">
            <v>14408</v>
          </cell>
          <cell r="J331">
            <v>88000</v>
          </cell>
          <cell r="K331">
            <v>88000</v>
          </cell>
          <cell r="M331">
            <v>432</v>
          </cell>
          <cell r="AM331">
            <v>1</v>
          </cell>
          <cell r="AN331">
            <v>0.3</v>
          </cell>
          <cell r="AO331">
            <v>1</v>
          </cell>
          <cell r="AP331" t="str">
            <v>내선전공</v>
          </cell>
          <cell r="AQ331">
            <v>0.3</v>
          </cell>
          <cell r="BB331" t="str">
            <v>전 7-19</v>
          </cell>
        </row>
        <row r="332">
          <cell r="A332">
            <v>311</v>
          </cell>
          <cell r="B332" t="str">
            <v>방송 AMP</v>
          </cell>
          <cell r="C332" t="str">
            <v xml:space="preserve">1680W </v>
          </cell>
          <cell r="D332">
            <v>1</v>
          </cell>
          <cell r="E332" t="str">
            <v>EA</v>
          </cell>
          <cell r="F332">
            <v>50</v>
          </cell>
          <cell r="G332">
            <v>5848853</v>
          </cell>
          <cell r="I332">
            <v>560052</v>
          </cell>
          <cell r="J332">
            <v>5272000</v>
          </cell>
          <cell r="K332">
            <v>5272000</v>
          </cell>
          <cell r="M332">
            <v>16801</v>
          </cell>
          <cell r="AM332">
            <v>1</v>
          </cell>
          <cell r="AN332">
            <v>9</v>
          </cell>
          <cell r="AO332">
            <v>1</v>
          </cell>
          <cell r="AP332" t="str">
            <v>통신내선공</v>
          </cell>
          <cell r="AQ332">
            <v>9</v>
          </cell>
        </row>
        <row r="333">
          <cell r="A333">
            <v>312</v>
          </cell>
          <cell r="B333" t="str">
            <v>NFB BOX</v>
          </cell>
          <cell r="C333" t="str">
            <v>1P 50/20 x1</v>
          </cell>
          <cell r="D333">
            <v>1</v>
          </cell>
          <cell r="E333" t="str">
            <v>EA</v>
          </cell>
          <cell r="F333">
            <v>50</v>
          </cell>
          <cell r="G333">
            <v>56328</v>
          </cell>
          <cell r="I333">
            <v>31698</v>
          </cell>
          <cell r="J333">
            <v>23680</v>
          </cell>
          <cell r="K333">
            <v>23680</v>
          </cell>
          <cell r="M333">
            <v>950</v>
          </cell>
          <cell r="AM333">
            <v>1</v>
          </cell>
          <cell r="AN333">
            <v>0.66</v>
          </cell>
          <cell r="AO333">
            <v>1</v>
          </cell>
          <cell r="AP333" t="str">
            <v>내선전공</v>
          </cell>
          <cell r="AQ333">
            <v>0.66</v>
          </cell>
          <cell r="BB333" t="str">
            <v>전 7-3</v>
          </cell>
        </row>
        <row r="334">
          <cell r="A334">
            <v>313</v>
          </cell>
          <cell r="B334" t="str">
            <v>NFB BOX</v>
          </cell>
          <cell r="C334" t="str">
            <v>1P 50/20 x2</v>
          </cell>
          <cell r="D334">
            <v>1</v>
          </cell>
          <cell r="E334" t="str">
            <v>EA</v>
          </cell>
          <cell r="F334">
            <v>50</v>
          </cell>
          <cell r="G334">
            <v>80888</v>
          </cell>
          <cell r="I334">
            <v>31698</v>
          </cell>
          <cell r="J334">
            <v>48240</v>
          </cell>
          <cell r="K334">
            <v>48240</v>
          </cell>
          <cell r="M334">
            <v>950</v>
          </cell>
          <cell r="AM334">
            <v>1</v>
          </cell>
          <cell r="AN334">
            <v>0.66</v>
          </cell>
          <cell r="AO334">
            <v>1</v>
          </cell>
          <cell r="AP334" t="str">
            <v>내선전공</v>
          </cell>
          <cell r="AQ334">
            <v>0.66</v>
          </cell>
          <cell r="BB334" t="str">
            <v>전 7-3</v>
          </cell>
        </row>
        <row r="335">
          <cell r="A335">
            <v>314</v>
          </cell>
          <cell r="B335" t="str">
            <v>NFB BOX</v>
          </cell>
          <cell r="C335" t="str">
            <v>1P 50/20 x3</v>
          </cell>
          <cell r="D335">
            <v>1</v>
          </cell>
          <cell r="E335" t="str">
            <v>EA</v>
          </cell>
          <cell r="F335">
            <v>50</v>
          </cell>
          <cell r="G335">
            <v>105528</v>
          </cell>
          <cell r="I335">
            <v>31698</v>
          </cell>
          <cell r="J335">
            <v>72880</v>
          </cell>
          <cell r="K335">
            <v>72880</v>
          </cell>
          <cell r="M335">
            <v>950</v>
          </cell>
          <cell r="AM335">
            <v>1</v>
          </cell>
          <cell r="AN335">
            <v>0.66</v>
          </cell>
          <cell r="AO335">
            <v>1</v>
          </cell>
          <cell r="AP335" t="str">
            <v>내선전공</v>
          </cell>
          <cell r="AQ335">
            <v>0.66</v>
          </cell>
          <cell r="BB335" t="str">
            <v>전 7-3</v>
          </cell>
        </row>
        <row r="336">
          <cell r="A336">
            <v>315</v>
          </cell>
          <cell r="B336" t="str">
            <v>콘크리트전주</v>
          </cell>
          <cell r="C336" t="str">
            <v xml:space="preserve">8m </v>
          </cell>
          <cell r="D336">
            <v>1</v>
          </cell>
          <cell r="E336" t="str">
            <v>본</v>
          </cell>
          <cell r="F336">
            <v>50</v>
          </cell>
          <cell r="G336">
            <v>357227</v>
          </cell>
          <cell r="I336">
            <v>302908</v>
          </cell>
          <cell r="J336">
            <v>45232</v>
          </cell>
          <cell r="K336">
            <v>45232</v>
          </cell>
          <cell r="M336">
            <v>9087</v>
          </cell>
          <cell r="AM336">
            <v>2</v>
          </cell>
          <cell r="AN336">
            <v>3.54</v>
          </cell>
          <cell r="AO336">
            <v>1</v>
          </cell>
          <cell r="AP336" t="str">
            <v>배전전공</v>
          </cell>
          <cell r="AQ336">
            <v>1.66</v>
          </cell>
          <cell r="AR336" t="str">
            <v>보통인부</v>
          </cell>
          <cell r="AS336">
            <v>1.88</v>
          </cell>
          <cell r="BB336" t="str">
            <v>전 5-14</v>
          </cell>
        </row>
        <row r="337">
          <cell r="A337">
            <v>316</v>
          </cell>
          <cell r="B337" t="str">
            <v>콘크리트전주</v>
          </cell>
          <cell r="C337" t="str">
            <v xml:space="preserve">10m </v>
          </cell>
          <cell r="D337">
            <v>1</v>
          </cell>
          <cell r="E337" t="str">
            <v>본</v>
          </cell>
          <cell r="F337">
            <v>50</v>
          </cell>
          <cell r="G337">
            <v>462581</v>
          </cell>
          <cell r="I337">
            <v>375493</v>
          </cell>
          <cell r="J337">
            <v>75824</v>
          </cell>
          <cell r="K337">
            <v>75824</v>
          </cell>
          <cell r="M337">
            <v>11264</v>
          </cell>
          <cell r="AM337">
            <v>2</v>
          </cell>
          <cell r="AN337">
            <v>4.5599999999999996</v>
          </cell>
          <cell r="AO337">
            <v>1</v>
          </cell>
          <cell r="AP337" t="str">
            <v>배전전공</v>
          </cell>
          <cell r="AQ337">
            <v>2.0099999999999998</v>
          </cell>
          <cell r="AR337" t="str">
            <v>보통인부</v>
          </cell>
          <cell r="AS337">
            <v>2.5499999999999998</v>
          </cell>
          <cell r="BB337" t="str">
            <v>전 5-14</v>
          </cell>
        </row>
        <row r="338">
          <cell r="A338">
            <v>317</v>
          </cell>
          <cell r="B338" t="str">
            <v>콘크리트전주</v>
          </cell>
          <cell r="C338" t="str">
            <v xml:space="preserve">12m </v>
          </cell>
          <cell r="D338">
            <v>1</v>
          </cell>
          <cell r="E338" t="str">
            <v>본</v>
          </cell>
          <cell r="F338">
            <v>50</v>
          </cell>
          <cell r="G338">
            <v>673216</v>
          </cell>
          <cell r="I338">
            <v>514261</v>
          </cell>
          <cell r="J338">
            <v>143528</v>
          </cell>
          <cell r="K338">
            <v>143528</v>
          </cell>
          <cell r="M338">
            <v>15427</v>
          </cell>
          <cell r="AM338">
            <v>2</v>
          </cell>
          <cell r="AN338">
            <v>5.8599999999999994</v>
          </cell>
          <cell r="AO338">
            <v>1</v>
          </cell>
          <cell r="AP338" t="str">
            <v>배전전공</v>
          </cell>
          <cell r="AQ338">
            <v>2.86</v>
          </cell>
          <cell r="AR338" t="str">
            <v>보통인부</v>
          </cell>
          <cell r="AS338">
            <v>3</v>
          </cell>
          <cell r="BB338" t="str">
            <v>전 5-14</v>
          </cell>
        </row>
        <row r="339">
          <cell r="A339">
            <v>318</v>
          </cell>
          <cell r="B339" t="str">
            <v>콘크리트전주</v>
          </cell>
          <cell r="C339" t="str">
            <v xml:space="preserve">14m </v>
          </cell>
          <cell r="D339">
            <v>1</v>
          </cell>
          <cell r="E339" t="str">
            <v>본</v>
          </cell>
          <cell r="F339">
            <v>50</v>
          </cell>
          <cell r="G339">
            <v>870731</v>
          </cell>
          <cell r="I339">
            <v>662100</v>
          </cell>
          <cell r="J339">
            <v>188768</v>
          </cell>
          <cell r="K339">
            <v>188768</v>
          </cell>
          <cell r="M339">
            <v>19863</v>
          </cell>
          <cell r="AM339">
            <v>2</v>
          </cell>
          <cell r="AN339">
            <v>7.84</v>
          </cell>
          <cell r="AO339">
            <v>1</v>
          </cell>
          <cell r="AP339" t="str">
            <v>배전전공</v>
          </cell>
          <cell r="AQ339">
            <v>3.6</v>
          </cell>
          <cell r="AR339" t="str">
            <v>보통인부</v>
          </cell>
          <cell r="AS339">
            <v>4.24</v>
          </cell>
          <cell r="BB339" t="str">
            <v>전 5-14</v>
          </cell>
        </row>
        <row r="340">
          <cell r="A340">
            <v>319</v>
          </cell>
          <cell r="B340" t="str">
            <v>완금</v>
          </cell>
          <cell r="C340" t="str">
            <v xml:space="preserve">75×6×900 </v>
          </cell>
          <cell r="D340">
            <v>1</v>
          </cell>
          <cell r="E340" t="str">
            <v>개</v>
          </cell>
          <cell r="F340">
            <v>50</v>
          </cell>
          <cell r="G340">
            <v>20141</v>
          </cell>
          <cell r="I340">
            <v>16041</v>
          </cell>
          <cell r="J340">
            <v>3619</v>
          </cell>
          <cell r="K340">
            <v>3619</v>
          </cell>
          <cell r="M340">
            <v>481</v>
          </cell>
          <cell r="AM340">
            <v>2</v>
          </cell>
          <cell r="AN340">
            <v>0.18</v>
          </cell>
          <cell r="AO340">
            <v>1</v>
          </cell>
          <cell r="AP340" t="str">
            <v>배전전공</v>
          </cell>
          <cell r="AQ340">
            <v>0.09</v>
          </cell>
          <cell r="AR340" t="str">
            <v>보통인부</v>
          </cell>
          <cell r="AS340">
            <v>0.09</v>
          </cell>
          <cell r="BB340" t="str">
            <v>전 5-16</v>
          </cell>
        </row>
        <row r="341">
          <cell r="A341">
            <v>320</v>
          </cell>
          <cell r="B341" t="str">
            <v>완금</v>
          </cell>
          <cell r="C341" t="str">
            <v xml:space="preserve">90×9×1800 </v>
          </cell>
          <cell r="D341">
            <v>1</v>
          </cell>
          <cell r="E341" t="str">
            <v>개</v>
          </cell>
          <cell r="F341">
            <v>50</v>
          </cell>
          <cell r="G341">
            <v>32758</v>
          </cell>
          <cell r="I341">
            <v>17824</v>
          </cell>
          <cell r="J341">
            <v>14400</v>
          </cell>
          <cell r="K341">
            <v>14400</v>
          </cell>
          <cell r="M341">
            <v>534</v>
          </cell>
          <cell r="AM341">
            <v>2</v>
          </cell>
          <cell r="AN341">
            <v>0.2</v>
          </cell>
          <cell r="AO341">
            <v>1</v>
          </cell>
          <cell r="AP341" t="str">
            <v>배전전공</v>
          </cell>
          <cell r="AQ341">
            <v>0.1</v>
          </cell>
          <cell r="AR341" t="str">
            <v>보통인부</v>
          </cell>
          <cell r="AS341">
            <v>0.1</v>
          </cell>
          <cell r="BB341" t="str">
            <v>전 5-16</v>
          </cell>
        </row>
        <row r="342">
          <cell r="A342">
            <v>321</v>
          </cell>
          <cell r="B342" t="str">
            <v>완금</v>
          </cell>
          <cell r="C342" t="str">
            <v xml:space="preserve">90×9×3200 </v>
          </cell>
          <cell r="D342">
            <v>1</v>
          </cell>
          <cell r="E342" t="str">
            <v>개</v>
          </cell>
          <cell r="F342">
            <v>50</v>
          </cell>
          <cell r="G342">
            <v>56891</v>
          </cell>
          <cell r="I342">
            <v>30302</v>
          </cell>
          <cell r="J342">
            <v>25680</v>
          </cell>
          <cell r="K342">
            <v>25680</v>
          </cell>
          <cell r="M342">
            <v>909</v>
          </cell>
          <cell r="AM342">
            <v>2</v>
          </cell>
          <cell r="AN342">
            <v>0.34</v>
          </cell>
          <cell r="AO342">
            <v>1</v>
          </cell>
          <cell r="AP342" t="str">
            <v>배전전공</v>
          </cell>
          <cell r="AQ342">
            <v>0.17</v>
          </cell>
          <cell r="AR342" t="str">
            <v>보통인부</v>
          </cell>
          <cell r="AS342">
            <v>0.17</v>
          </cell>
          <cell r="BB342" t="str">
            <v>전 5-16</v>
          </cell>
        </row>
        <row r="343">
          <cell r="A343">
            <v>322</v>
          </cell>
          <cell r="B343" t="str">
            <v>완금</v>
          </cell>
          <cell r="C343" t="str">
            <v xml:space="preserve">90×9×3400 </v>
          </cell>
          <cell r="D343">
            <v>1</v>
          </cell>
          <cell r="E343" t="str">
            <v>개</v>
          </cell>
          <cell r="F343">
            <v>50</v>
          </cell>
          <cell r="G343">
            <v>58491</v>
          </cell>
          <cell r="I343">
            <v>30302</v>
          </cell>
          <cell r="J343">
            <v>27280</v>
          </cell>
          <cell r="K343">
            <v>27280</v>
          </cell>
          <cell r="M343">
            <v>909</v>
          </cell>
          <cell r="AM343">
            <v>2</v>
          </cell>
          <cell r="AN343">
            <v>0.34</v>
          </cell>
          <cell r="AO343">
            <v>1</v>
          </cell>
          <cell r="AP343" t="str">
            <v>배전전공</v>
          </cell>
          <cell r="AQ343">
            <v>0.17</v>
          </cell>
          <cell r="AR343" t="str">
            <v>보통인부</v>
          </cell>
          <cell r="AS343">
            <v>0.17</v>
          </cell>
          <cell r="BB343" t="str">
            <v>전 5-16</v>
          </cell>
        </row>
        <row r="344">
          <cell r="A344">
            <v>323</v>
          </cell>
          <cell r="B344" t="str">
            <v>완금</v>
          </cell>
          <cell r="C344" t="str">
            <v xml:space="preserve">75×75×9×1400 </v>
          </cell>
          <cell r="D344">
            <v>1</v>
          </cell>
          <cell r="E344" t="str">
            <v>개</v>
          </cell>
          <cell r="F344">
            <v>50</v>
          </cell>
          <cell r="G344">
            <v>26470</v>
          </cell>
          <cell r="I344">
            <v>17824</v>
          </cell>
          <cell r="J344">
            <v>8112</v>
          </cell>
          <cell r="K344">
            <v>8112</v>
          </cell>
          <cell r="M344">
            <v>534</v>
          </cell>
          <cell r="AM344">
            <v>2</v>
          </cell>
          <cell r="AN344">
            <v>0.2</v>
          </cell>
          <cell r="AO344">
            <v>1</v>
          </cell>
          <cell r="AP344" t="str">
            <v>배전전공</v>
          </cell>
          <cell r="AQ344">
            <v>0.1</v>
          </cell>
          <cell r="AR344" t="str">
            <v>보통인부</v>
          </cell>
          <cell r="AS344">
            <v>0.1</v>
          </cell>
          <cell r="BB344" t="str">
            <v>전 5-16</v>
          </cell>
        </row>
        <row r="345">
          <cell r="A345">
            <v>324</v>
          </cell>
          <cell r="B345" t="str">
            <v>완금</v>
          </cell>
          <cell r="C345" t="str">
            <v xml:space="preserve">75×75×6×325 </v>
          </cell>
          <cell r="D345">
            <v>1</v>
          </cell>
          <cell r="E345" t="str">
            <v>개</v>
          </cell>
          <cell r="F345">
            <v>50</v>
          </cell>
          <cell r="G345">
            <v>30122</v>
          </cell>
          <cell r="I345">
            <v>16041</v>
          </cell>
          <cell r="J345">
            <v>13600</v>
          </cell>
          <cell r="K345">
            <v>13600</v>
          </cell>
          <cell r="M345">
            <v>481</v>
          </cell>
          <cell r="AM345">
            <v>2</v>
          </cell>
          <cell r="AN345">
            <v>0.18</v>
          </cell>
          <cell r="AO345">
            <v>1</v>
          </cell>
          <cell r="AP345" t="str">
            <v>배전전공</v>
          </cell>
          <cell r="AQ345">
            <v>0.09</v>
          </cell>
          <cell r="AR345" t="str">
            <v>보통인부</v>
          </cell>
          <cell r="AS345">
            <v>0.09</v>
          </cell>
          <cell r="BB345" t="str">
            <v>전 5-16</v>
          </cell>
        </row>
        <row r="346">
          <cell r="A346">
            <v>325</v>
          </cell>
          <cell r="B346" t="str">
            <v>완금</v>
          </cell>
          <cell r="C346" t="str">
            <v xml:space="preserve">90×90×9×2400 </v>
          </cell>
          <cell r="D346">
            <v>1</v>
          </cell>
          <cell r="E346" t="str">
            <v>개</v>
          </cell>
          <cell r="F346">
            <v>50</v>
          </cell>
          <cell r="G346">
            <v>43147</v>
          </cell>
          <cell r="I346">
            <v>23172</v>
          </cell>
          <cell r="J346">
            <v>19280</v>
          </cell>
          <cell r="K346">
            <v>19280</v>
          </cell>
          <cell r="M346">
            <v>695</v>
          </cell>
          <cell r="AM346">
            <v>2</v>
          </cell>
          <cell r="AN346">
            <v>0.26</v>
          </cell>
          <cell r="AO346">
            <v>1</v>
          </cell>
          <cell r="AP346" t="str">
            <v>배전전공</v>
          </cell>
          <cell r="AQ346">
            <v>0.13</v>
          </cell>
          <cell r="AR346" t="str">
            <v>보통인부</v>
          </cell>
          <cell r="AS346">
            <v>0.13</v>
          </cell>
          <cell r="BB346" t="str">
            <v>전 5-16</v>
          </cell>
        </row>
        <row r="347">
          <cell r="A347">
            <v>326</v>
          </cell>
          <cell r="B347" t="str">
            <v>현수애자</v>
          </cell>
          <cell r="C347" t="str">
            <v xml:space="preserve">190㎜ </v>
          </cell>
          <cell r="D347">
            <v>1</v>
          </cell>
          <cell r="E347" t="str">
            <v>개</v>
          </cell>
          <cell r="F347">
            <v>50</v>
          </cell>
          <cell r="G347">
            <v>20321</v>
          </cell>
          <cell r="I347">
            <v>11108</v>
          </cell>
          <cell r="J347">
            <v>8880</v>
          </cell>
          <cell r="K347">
            <v>8880</v>
          </cell>
          <cell r="M347">
            <v>333</v>
          </cell>
          <cell r="AM347">
            <v>2</v>
          </cell>
          <cell r="AN347">
            <v>0.115</v>
          </cell>
          <cell r="AO347">
            <v>1</v>
          </cell>
          <cell r="AP347" t="str">
            <v>배전전공</v>
          </cell>
          <cell r="AQ347">
            <v>6.5000000000000002E-2</v>
          </cell>
          <cell r="AR347" t="str">
            <v>보통인부</v>
          </cell>
          <cell r="AS347">
            <v>0.05</v>
          </cell>
          <cell r="BB347" t="str">
            <v>전 5-18</v>
          </cell>
        </row>
        <row r="348">
          <cell r="A348">
            <v>327</v>
          </cell>
          <cell r="B348" t="str">
            <v>현수애자</v>
          </cell>
          <cell r="C348" t="str">
            <v xml:space="preserve">254㎜ </v>
          </cell>
          <cell r="D348">
            <v>1</v>
          </cell>
          <cell r="E348" t="str">
            <v>개</v>
          </cell>
          <cell r="F348">
            <v>50</v>
          </cell>
          <cell r="G348">
            <v>29521</v>
          </cell>
          <cell r="I348">
            <v>11108</v>
          </cell>
          <cell r="J348">
            <v>18080</v>
          </cell>
          <cell r="K348">
            <v>18080</v>
          </cell>
          <cell r="M348">
            <v>333</v>
          </cell>
          <cell r="AM348">
            <v>2</v>
          </cell>
          <cell r="AN348">
            <v>0.115</v>
          </cell>
          <cell r="AO348">
            <v>1</v>
          </cell>
          <cell r="AP348" t="str">
            <v>배전전공</v>
          </cell>
          <cell r="AQ348">
            <v>6.5000000000000002E-2</v>
          </cell>
          <cell r="AR348" t="str">
            <v>보통인부</v>
          </cell>
          <cell r="AS348">
            <v>0.05</v>
          </cell>
          <cell r="BB348" t="str">
            <v>전 5-18</v>
          </cell>
        </row>
        <row r="349">
          <cell r="A349">
            <v>328</v>
          </cell>
          <cell r="B349" t="str">
            <v>랙크</v>
          </cell>
          <cell r="C349" t="str">
            <v xml:space="preserve">1선용 </v>
          </cell>
          <cell r="D349">
            <v>1</v>
          </cell>
          <cell r="E349" t="str">
            <v>개</v>
          </cell>
          <cell r="F349">
            <v>50</v>
          </cell>
          <cell r="G349">
            <v>18846</v>
          </cell>
          <cell r="I349">
            <v>18298</v>
          </cell>
          <cell r="J349">
            <v>0</v>
          </cell>
          <cell r="K349">
            <v>0</v>
          </cell>
          <cell r="M349">
            <v>548</v>
          </cell>
          <cell r="AM349">
            <v>1</v>
          </cell>
          <cell r="AN349">
            <v>0.125</v>
          </cell>
          <cell r="AO349">
            <v>1</v>
          </cell>
          <cell r="AP349" t="str">
            <v>배전전공</v>
          </cell>
          <cell r="AQ349">
            <v>0.125</v>
          </cell>
          <cell r="BB349" t="str">
            <v>전 5-18</v>
          </cell>
        </row>
        <row r="350">
          <cell r="A350">
            <v>329</v>
          </cell>
          <cell r="B350" t="str">
            <v>저압인류애자</v>
          </cell>
          <cell r="C350" t="str">
            <v xml:space="preserve">110×96 </v>
          </cell>
          <cell r="D350">
            <v>1</v>
          </cell>
          <cell r="E350" t="str">
            <v>개</v>
          </cell>
          <cell r="F350">
            <v>50</v>
          </cell>
          <cell r="G350">
            <v>6633</v>
          </cell>
          <cell r="I350">
            <v>6440</v>
          </cell>
          <cell r="J350">
            <v>0</v>
          </cell>
          <cell r="K350">
            <v>0</v>
          </cell>
          <cell r="M350">
            <v>193</v>
          </cell>
          <cell r="AM350">
            <v>1</v>
          </cell>
          <cell r="AN350">
            <v>4.3999999999999997E-2</v>
          </cell>
          <cell r="AO350">
            <v>1</v>
          </cell>
          <cell r="AP350" t="str">
            <v>배전전공</v>
          </cell>
          <cell r="AQ350">
            <v>4.3999999999999997E-2</v>
          </cell>
          <cell r="BB350" t="str">
            <v>전 5-18</v>
          </cell>
        </row>
        <row r="351">
          <cell r="A351">
            <v>330</v>
          </cell>
          <cell r="B351" t="str">
            <v>라인포스트애자</v>
          </cell>
          <cell r="C351" t="str">
            <v xml:space="preserve">23KV </v>
          </cell>
          <cell r="D351">
            <v>1</v>
          </cell>
          <cell r="E351" t="str">
            <v>개</v>
          </cell>
          <cell r="F351">
            <v>50</v>
          </cell>
          <cell r="G351">
            <v>6633</v>
          </cell>
          <cell r="I351">
            <v>6440</v>
          </cell>
          <cell r="J351">
            <v>0</v>
          </cell>
          <cell r="K351">
            <v>0</v>
          </cell>
          <cell r="M351">
            <v>193</v>
          </cell>
          <cell r="AM351">
            <v>1</v>
          </cell>
          <cell r="AN351">
            <v>4.3999999999999997E-2</v>
          </cell>
          <cell r="AO351">
            <v>1</v>
          </cell>
          <cell r="AP351" t="str">
            <v>배전전공</v>
          </cell>
          <cell r="AQ351">
            <v>4.3999999999999997E-2</v>
          </cell>
          <cell r="BB351" t="str">
            <v>전 5-18</v>
          </cell>
        </row>
        <row r="352">
          <cell r="A352">
            <v>331</v>
          </cell>
          <cell r="B352" t="str">
            <v>L·S</v>
          </cell>
          <cell r="C352" t="str">
            <v xml:space="preserve">25.8KV 3P 400A </v>
          </cell>
          <cell r="D352">
            <v>1</v>
          </cell>
          <cell r="E352" t="str">
            <v>대</v>
          </cell>
          <cell r="F352">
            <v>50</v>
          </cell>
          <cell r="G352">
            <v>1019731</v>
          </cell>
          <cell r="I352">
            <v>702652</v>
          </cell>
          <cell r="J352">
            <v>296000</v>
          </cell>
          <cell r="K352">
            <v>296000</v>
          </cell>
          <cell r="M352">
            <v>21079</v>
          </cell>
          <cell r="AM352">
            <v>1</v>
          </cell>
          <cell r="AN352">
            <v>4.8</v>
          </cell>
          <cell r="AO352">
            <v>1</v>
          </cell>
          <cell r="AP352" t="str">
            <v>배전전공</v>
          </cell>
          <cell r="AQ352">
            <v>4.8</v>
          </cell>
          <cell r="BB352" t="str">
            <v>전 5-29</v>
          </cell>
        </row>
        <row r="353">
          <cell r="A353">
            <v>332</v>
          </cell>
          <cell r="B353" t="str">
            <v>L·S</v>
          </cell>
          <cell r="C353" t="str">
            <v xml:space="preserve">25KV 3P 600A </v>
          </cell>
          <cell r="D353">
            <v>1</v>
          </cell>
          <cell r="E353" t="str">
            <v>대</v>
          </cell>
          <cell r="F353">
            <v>50</v>
          </cell>
          <cell r="G353">
            <v>753887</v>
          </cell>
          <cell r="I353">
            <v>731930</v>
          </cell>
          <cell r="J353">
            <v>0</v>
          </cell>
          <cell r="K353">
            <v>0</v>
          </cell>
          <cell r="M353">
            <v>21957</v>
          </cell>
          <cell r="AM353">
            <v>1</v>
          </cell>
          <cell r="AN353">
            <v>5</v>
          </cell>
          <cell r="AO353">
            <v>1</v>
          </cell>
          <cell r="AP353" t="str">
            <v>배전전공</v>
          </cell>
          <cell r="AQ353">
            <v>5</v>
          </cell>
          <cell r="BB353" t="str">
            <v>전 5-29</v>
          </cell>
        </row>
        <row r="354">
          <cell r="A354">
            <v>333</v>
          </cell>
          <cell r="B354" t="str">
            <v>ASS</v>
          </cell>
          <cell r="C354" t="str">
            <v xml:space="preserve">25.8KV 3P 200A </v>
          </cell>
          <cell r="D354">
            <v>1</v>
          </cell>
          <cell r="E354" t="str">
            <v>대</v>
          </cell>
          <cell r="F354">
            <v>50</v>
          </cell>
          <cell r="G354">
            <v>495718</v>
          </cell>
          <cell r="I354">
            <v>481280</v>
          </cell>
          <cell r="J354">
            <v>0</v>
          </cell>
          <cell r="K354">
            <v>0</v>
          </cell>
          <cell r="M354">
            <v>14438</v>
          </cell>
          <cell r="AM354">
            <v>2</v>
          </cell>
          <cell r="AN354">
            <v>5.4</v>
          </cell>
          <cell r="AO354">
            <v>1</v>
          </cell>
          <cell r="AP354" t="str">
            <v>배전전공</v>
          </cell>
          <cell r="AQ354">
            <v>2.7</v>
          </cell>
          <cell r="AR354" t="str">
            <v>보통인부</v>
          </cell>
          <cell r="AS354">
            <v>2.7</v>
          </cell>
          <cell r="BB354" t="str">
            <v>전 5-28</v>
          </cell>
        </row>
        <row r="355">
          <cell r="A355">
            <v>334</v>
          </cell>
          <cell r="B355" t="str">
            <v>P·F</v>
          </cell>
          <cell r="C355" t="str">
            <v xml:space="preserve">25.8KV  200A </v>
          </cell>
          <cell r="D355">
            <v>1</v>
          </cell>
          <cell r="E355" t="str">
            <v>개</v>
          </cell>
          <cell r="F355">
            <v>50</v>
          </cell>
          <cell r="G355">
            <v>42313</v>
          </cell>
          <cell r="I355">
            <v>41081</v>
          </cell>
          <cell r="J355">
            <v>0</v>
          </cell>
          <cell r="K355">
            <v>0</v>
          </cell>
          <cell r="M355">
            <v>1232</v>
          </cell>
          <cell r="AM355">
            <v>2</v>
          </cell>
          <cell r="AN355">
            <v>0.36</v>
          </cell>
          <cell r="AO355">
            <v>1</v>
          </cell>
          <cell r="AP355" t="str">
            <v>배전전공</v>
          </cell>
          <cell r="AQ355">
            <v>0.24</v>
          </cell>
          <cell r="AR355" t="str">
            <v>특별인부</v>
          </cell>
          <cell r="AS355">
            <v>0.12</v>
          </cell>
          <cell r="BB355" t="str">
            <v>전 5-27</v>
          </cell>
        </row>
        <row r="356">
          <cell r="A356">
            <v>335</v>
          </cell>
          <cell r="B356" t="str">
            <v>C·O·S</v>
          </cell>
          <cell r="C356" t="str">
            <v>25.8KV 100A</v>
          </cell>
          <cell r="D356">
            <v>1</v>
          </cell>
          <cell r="E356" t="str">
            <v>개</v>
          </cell>
          <cell r="F356">
            <v>50</v>
          </cell>
          <cell r="G356">
            <v>79913</v>
          </cell>
          <cell r="I356">
            <v>41081</v>
          </cell>
          <cell r="J356">
            <v>37600</v>
          </cell>
          <cell r="K356">
            <v>37600</v>
          </cell>
          <cell r="M356">
            <v>1232</v>
          </cell>
          <cell r="AM356">
            <v>2</v>
          </cell>
          <cell r="AN356">
            <v>0.36</v>
          </cell>
          <cell r="AO356">
            <v>1</v>
          </cell>
          <cell r="AP356" t="str">
            <v>배전전공</v>
          </cell>
          <cell r="AQ356">
            <v>0.24</v>
          </cell>
          <cell r="AR356" t="str">
            <v>특별인부</v>
          </cell>
          <cell r="AS356">
            <v>0.12</v>
          </cell>
          <cell r="BB356" t="str">
            <v>전 5-27</v>
          </cell>
        </row>
        <row r="357">
          <cell r="A357">
            <v>336</v>
          </cell>
          <cell r="B357" t="str">
            <v>L·A</v>
          </cell>
          <cell r="C357" t="str">
            <v xml:space="preserve">18KV </v>
          </cell>
          <cell r="D357">
            <v>1</v>
          </cell>
          <cell r="E357" t="str">
            <v>개</v>
          </cell>
          <cell r="F357">
            <v>50</v>
          </cell>
          <cell r="G357">
            <v>180185</v>
          </cell>
          <cell r="I357">
            <v>35132</v>
          </cell>
          <cell r="J357">
            <v>144000</v>
          </cell>
          <cell r="K357">
            <v>144000</v>
          </cell>
          <cell r="M357">
            <v>1053</v>
          </cell>
          <cell r="AM357">
            <v>1</v>
          </cell>
          <cell r="AN357">
            <v>0.24</v>
          </cell>
          <cell r="AO357">
            <v>1</v>
          </cell>
          <cell r="AP357" t="str">
            <v>배전전공</v>
          </cell>
          <cell r="AQ357">
            <v>0.24</v>
          </cell>
          <cell r="BB357" t="str">
            <v>전 5-31</v>
          </cell>
        </row>
        <row r="358">
          <cell r="A358">
            <v>337</v>
          </cell>
          <cell r="B358" t="str">
            <v>MOF</v>
          </cell>
          <cell r="C358" t="str">
            <v xml:space="preserve"> </v>
          </cell>
          <cell r="D358">
            <v>1</v>
          </cell>
          <cell r="E358" t="str">
            <v>대</v>
          </cell>
          <cell r="F358">
            <v>50</v>
          </cell>
          <cell r="G358">
            <v>738937</v>
          </cell>
          <cell r="I358">
            <v>96056</v>
          </cell>
          <cell r="J358">
            <v>640000</v>
          </cell>
          <cell r="K358">
            <v>640000</v>
          </cell>
          <cell r="M358">
            <v>2881</v>
          </cell>
          <cell r="AM358">
            <v>1</v>
          </cell>
          <cell r="AN358">
            <v>2</v>
          </cell>
          <cell r="AO358">
            <v>1</v>
          </cell>
          <cell r="AP358" t="str">
            <v>내선전공</v>
          </cell>
          <cell r="AQ358">
            <v>2</v>
          </cell>
          <cell r="BB358" t="str">
            <v>전 7-13</v>
          </cell>
        </row>
        <row r="359">
          <cell r="A359">
            <v>338</v>
          </cell>
          <cell r="B359" t="str">
            <v>계기함</v>
          </cell>
          <cell r="C359" t="str">
            <v xml:space="preserve">D.M 용 </v>
          </cell>
          <cell r="D359">
            <v>1</v>
          </cell>
          <cell r="E359" t="str">
            <v>대</v>
          </cell>
          <cell r="F359">
            <v>50</v>
          </cell>
          <cell r="G359">
            <v>54840</v>
          </cell>
          <cell r="I359">
            <v>14408</v>
          </cell>
          <cell r="J359">
            <v>40000</v>
          </cell>
          <cell r="K359">
            <v>40000</v>
          </cell>
          <cell r="M359">
            <v>432</v>
          </cell>
          <cell r="AM359">
            <v>1</v>
          </cell>
          <cell r="AN359">
            <v>0.3</v>
          </cell>
          <cell r="AO359">
            <v>1</v>
          </cell>
          <cell r="AP359" t="str">
            <v>내선전공</v>
          </cell>
          <cell r="AQ359">
            <v>0.3</v>
          </cell>
          <cell r="BB359" t="str">
            <v>전 7-13</v>
          </cell>
        </row>
        <row r="360">
          <cell r="A360">
            <v>339</v>
          </cell>
          <cell r="B360" t="str">
            <v>전력용변압기</v>
          </cell>
          <cell r="C360" t="str">
            <v>21800/220V 1φ150KVA</v>
          </cell>
          <cell r="D360">
            <v>1</v>
          </cell>
          <cell r="E360" t="str">
            <v>대</v>
          </cell>
          <cell r="F360">
            <v>50</v>
          </cell>
          <cell r="G360">
            <v>2823837</v>
          </cell>
          <cell r="I360">
            <v>784308</v>
          </cell>
          <cell r="J360">
            <v>2016000</v>
          </cell>
          <cell r="K360">
            <v>2016000</v>
          </cell>
          <cell r="M360">
            <v>23529</v>
          </cell>
          <cell r="AM360">
            <v>2</v>
          </cell>
          <cell r="AN360">
            <v>8.8000000000000007</v>
          </cell>
          <cell r="AO360">
            <v>1</v>
          </cell>
          <cell r="AP360" t="str">
            <v>배전전공</v>
          </cell>
          <cell r="AQ360">
            <v>4.4000000000000004</v>
          </cell>
          <cell r="AR360" t="str">
            <v>보통인부</v>
          </cell>
          <cell r="AS360">
            <v>4.4000000000000004</v>
          </cell>
          <cell r="BB360" t="str">
            <v>전 5-26</v>
          </cell>
        </row>
        <row r="361">
          <cell r="A361">
            <v>340</v>
          </cell>
          <cell r="B361" t="str">
            <v>콘덴서</v>
          </cell>
          <cell r="C361" t="str">
            <v>380V 20KVA</v>
          </cell>
          <cell r="D361">
            <v>1</v>
          </cell>
          <cell r="E361" t="str">
            <v>개</v>
          </cell>
          <cell r="F361">
            <v>50</v>
          </cell>
          <cell r="G361">
            <v>153232</v>
          </cell>
          <cell r="I361">
            <v>43915</v>
          </cell>
          <cell r="J361">
            <v>108000</v>
          </cell>
          <cell r="K361">
            <v>108000</v>
          </cell>
          <cell r="M361">
            <v>1317</v>
          </cell>
          <cell r="AM361">
            <v>1</v>
          </cell>
          <cell r="AN361">
            <v>0.3</v>
          </cell>
          <cell r="AO361">
            <v>1</v>
          </cell>
          <cell r="AP361" t="str">
            <v>배전전공</v>
          </cell>
          <cell r="AQ361">
            <v>0.3</v>
          </cell>
          <cell r="BB361" t="str">
            <v>전 5-30</v>
          </cell>
        </row>
        <row r="362">
          <cell r="A362">
            <v>341</v>
          </cell>
          <cell r="B362" t="str">
            <v>NFB</v>
          </cell>
          <cell r="C362" t="str">
            <v>3P 50AF</v>
          </cell>
          <cell r="D362">
            <v>1</v>
          </cell>
          <cell r="E362" t="str">
            <v>개</v>
          </cell>
          <cell r="F362">
            <v>50</v>
          </cell>
          <cell r="G362">
            <v>30941</v>
          </cell>
          <cell r="I362">
            <v>12487</v>
          </cell>
          <cell r="J362">
            <v>18080</v>
          </cell>
          <cell r="K362">
            <v>18080</v>
          </cell>
          <cell r="M362">
            <v>374</v>
          </cell>
          <cell r="AM362">
            <v>1</v>
          </cell>
          <cell r="AN362">
            <v>0.26</v>
          </cell>
          <cell r="AO362">
            <v>1</v>
          </cell>
          <cell r="AP362" t="str">
            <v>내선전공</v>
          </cell>
          <cell r="AQ362">
            <v>0.26</v>
          </cell>
          <cell r="BB362" t="str">
            <v>전 7-12</v>
          </cell>
        </row>
        <row r="363">
          <cell r="A363">
            <v>342</v>
          </cell>
          <cell r="B363" t="str">
            <v>변압기 가대</v>
          </cell>
          <cell r="C363" t="str">
            <v xml:space="preserve">H형 </v>
          </cell>
          <cell r="D363">
            <v>1</v>
          </cell>
          <cell r="E363" t="str">
            <v>조</v>
          </cell>
          <cell r="F363">
            <v>50</v>
          </cell>
          <cell r="G363">
            <v>559978</v>
          </cell>
          <cell r="I363">
            <v>543668</v>
          </cell>
          <cell r="J363">
            <v>0</v>
          </cell>
          <cell r="K363">
            <v>0</v>
          </cell>
          <cell r="M363">
            <v>16310</v>
          </cell>
          <cell r="AM363">
            <v>2</v>
          </cell>
          <cell r="AN363">
            <v>6.1</v>
          </cell>
          <cell r="AO363">
            <v>1</v>
          </cell>
          <cell r="AP363" t="str">
            <v>배전전공</v>
          </cell>
          <cell r="AQ363">
            <v>3.05</v>
          </cell>
          <cell r="AR363" t="str">
            <v>보통인부</v>
          </cell>
          <cell r="AS363">
            <v>3.05</v>
          </cell>
          <cell r="BB363" t="str">
            <v>전 5-23</v>
          </cell>
        </row>
        <row r="364">
          <cell r="A364">
            <v>343</v>
          </cell>
          <cell r="B364" t="str">
            <v>MLSS METER</v>
          </cell>
          <cell r="C364" t="str">
            <v xml:space="preserve">침적형 </v>
          </cell>
          <cell r="D364">
            <v>1</v>
          </cell>
          <cell r="E364" t="str">
            <v>EA</v>
          </cell>
          <cell r="F364">
            <v>50</v>
          </cell>
          <cell r="G364">
            <v>7702157</v>
          </cell>
          <cell r="I364">
            <v>21512</v>
          </cell>
          <cell r="J364">
            <v>7680000</v>
          </cell>
          <cell r="K364">
            <v>7680000</v>
          </cell>
          <cell r="M364">
            <v>645</v>
          </cell>
          <cell r="AM364">
            <v>1</v>
          </cell>
          <cell r="AN364">
            <v>0.4</v>
          </cell>
          <cell r="AO364">
            <v>1</v>
          </cell>
          <cell r="AP364" t="str">
            <v>계장공</v>
          </cell>
          <cell r="AQ364">
            <v>0.4</v>
          </cell>
          <cell r="BB364" t="str">
            <v>전 4-2</v>
          </cell>
        </row>
        <row r="365">
          <cell r="A365">
            <v>344</v>
          </cell>
          <cell r="B365" t="str">
            <v>DO METER</v>
          </cell>
          <cell r="C365" t="str">
            <v xml:space="preserve">침적형 </v>
          </cell>
          <cell r="D365">
            <v>1</v>
          </cell>
          <cell r="E365" t="str">
            <v>EA</v>
          </cell>
          <cell r="F365">
            <v>50</v>
          </cell>
          <cell r="G365">
            <v>3910157</v>
          </cell>
          <cell r="I365">
            <v>21512</v>
          </cell>
          <cell r="J365">
            <v>3888000</v>
          </cell>
          <cell r="K365">
            <v>3888000</v>
          </cell>
          <cell r="M365">
            <v>645</v>
          </cell>
          <cell r="AM365">
            <v>1</v>
          </cell>
          <cell r="AN365">
            <v>0.4</v>
          </cell>
          <cell r="AO365">
            <v>1</v>
          </cell>
          <cell r="AP365" t="str">
            <v>계장공</v>
          </cell>
          <cell r="AQ365">
            <v>0.4</v>
          </cell>
          <cell r="BB365" t="str">
            <v>전 4-2</v>
          </cell>
        </row>
        <row r="366">
          <cell r="A366">
            <v>345</v>
          </cell>
          <cell r="B366" t="str">
            <v>FLOW TRANSMITTER</v>
          </cell>
          <cell r="C366" t="str">
            <v xml:space="preserve">전자 D100 </v>
          </cell>
          <cell r="D366">
            <v>1</v>
          </cell>
          <cell r="E366" t="str">
            <v>EA</v>
          </cell>
          <cell r="F366">
            <v>50</v>
          </cell>
          <cell r="G366">
            <v>3773848</v>
          </cell>
          <cell r="I366">
            <v>13445</v>
          </cell>
          <cell r="J366">
            <v>3760000</v>
          </cell>
          <cell r="K366">
            <v>3760000</v>
          </cell>
          <cell r="M366">
            <v>403</v>
          </cell>
          <cell r="AM366">
            <v>1</v>
          </cell>
          <cell r="AN366">
            <v>0.25</v>
          </cell>
          <cell r="AO366">
            <v>1</v>
          </cell>
          <cell r="AP366" t="str">
            <v>계장공</v>
          </cell>
          <cell r="AQ366">
            <v>0.25</v>
          </cell>
          <cell r="BB366" t="str">
            <v>전 4-2</v>
          </cell>
        </row>
        <row r="367">
          <cell r="A367">
            <v>346</v>
          </cell>
          <cell r="B367" t="str">
            <v>FLOW TRANSMITTER</v>
          </cell>
          <cell r="C367" t="str">
            <v xml:space="preserve">PARSHALL FLUME </v>
          </cell>
          <cell r="D367">
            <v>1</v>
          </cell>
          <cell r="E367" t="str">
            <v>EA</v>
          </cell>
          <cell r="F367">
            <v>50</v>
          </cell>
          <cell r="G367">
            <v>6973848</v>
          </cell>
          <cell r="I367">
            <v>13445</v>
          </cell>
          <cell r="J367">
            <v>6960000</v>
          </cell>
          <cell r="K367">
            <v>6960000</v>
          </cell>
          <cell r="M367">
            <v>403</v>
          </cell>
          <cell r="AM367">
            <v>1</v>
          </cell>
          <cell r="AN367">
            <v>0.25</v>
          </cell>
          <cell r="AO367">
            <v>1</v>
          </cell>
          <cell r="AP367" t="str">
            <v>계장공</v>
          </cell>
          <cell r="AQ367">
            <v>0.25</v>
          </cell>
          <cell r="BB367" t="str">
            <v>전 4-2</v>
          </cell>
        </row>
        <row r="368">
          <cell r="A368">
            <v>347</v>
          </cell>
          <cell r="B368" t="str">
            <v>LEVEL TRANSMITTER</v>
          </cell>
          <cell r="C368" t="str">
            <v xml:space="preserve">정전용량식 </v>
          </cell>
          <cell r="D368">
            <v>1</v>
          </cell>
          <cell r="E368" t="str">
            <v>EA</v>
          </cell>
          <cell r="F368">
            <v>50</v>
          </cell>
          <cell r="G368">
            <v>2013848</v>
          </cell>
          <cell r="I368">
            <v>13445</v>
          </cell>
          <cell r="J368">
            <v>2000000</v>
          </cell>
          <cell r="K368">
            <v>2000000</v>
          </cell>
          <cell r="M368">
            <v>403</v>
          </cell>
          <cell r="AM368">
            <v>1</v>
          </cell>
          <cell r="AN368">
            <v>0.25</v>
          </cell>
          <cell r="AO368">
            <v>1</v>
          </cell>
          <cell r="AP368" t="str">
            <v>계장공</v>
          </cell>
          <cell r="AQ368">
            <v>0.25</v>
          </cell>
          <cell r="BB368" t="str">
            <v>전 4-2</v>
          </cell>
        </row>
        <row r="369">
          <cell r="A369">
            <v>348</v>
          </cell>
          <cell r="B369" t="str">
            <v>LEVEL TRANSMITTER</v>
          </cell>
          <cell r="C369" t="str">
            <v xml:space="preserve">ULTRASONIC </v>
          </cell>
          <cell r="D369">
            <v>1</v>
          </cell>
          <cell r="E369" t="str">
            <v>EA</v>
          </cell>
          <cell r="F369">
            <v>50</v>
          </cell>
          <cell r="G369">
            <v>3213848</v>
          </cell>
          <cell r="I369">
            <v>13445</v>
          </cell>
          <cell r="J369">
            <v>3200000</v>
          </cell>
          <cell r="K369">
            <v>3200000</v>
          </cell>
          <cell r="M369">
            <v>403</v>
          </cell>
          <cell r="AM369">
            <v>1</v>
          </cell>
          <cell r="AN369">
            <v>0.25</v>
          </cell>
          <cell r="AO369">
            <v>1</v>
          </cell>
          <cell r="AP369" t="str">
            <v>계장공</v>
          </cell>
          <cell r="AQ369">
            <v>0.25</v>
          </cell>
          <cell r="BB369" t="str">
            <v>전 4-2</v>
          </cell>
        </row>
        <row r="370">
          <cell r="A370">
            <v>349</v>
          </cell>
          <cell r="B370" t="str">
            <v>LEVEL SWITCH</v>
          </cell>
          <cell r="C370" t="str">
            <v xml:space="preserve">오뚜기식 </v>
          </cell>
          <cell r="D370">
            <v>1</v>
          </cell>
          <cell r="E370" t="str">
            <v>EA</v>
          </cell>
          <cell r="F370">
            <v>50</v>
          </cell>
          <cell r="G370">
            <v>332186</v>
          </cell>
          <cell r="I370">
            <v>11832</v>
          </cell>
          <cell r="J370">
            <v>320000</v>
          </cell>
          <cell r="K370">
            <v>320000</v>
          </cell>
          <cell r="M370">
            <v>354</v>
          </cell>
          <cell r="AM370">
            <v>1</v>
          </cell>
          <cell r="AN370">
            <v>0.22</v>
          </cell>
          <cell r="AO370">
            <v>1</v>
          </cell>
          <cell r="AP370" t="str">
            <v>계장공</v>
          </cell>
          <cell r="AQ370">
            <v>0.22</v>
          </cell>
          <cell r="BB370" t="str">
            <v>전 4-2</v>
          </cell>
        </row>
        <row r="371">
          <cell r="A371">
            <v>350</v>
          </cell>
          <cell r="B371" t="str">
            <v>LEVEL SWITCH</v>
          </cell>
          <cell r="C371" t="str">
            <v xml:space="preserve">VIBLATION </v>
          </cell>
          <cell r="D371">
            <v>1</v>
          </cell>
          <cell r="E371" t="str">
            <v>EA</v>
          </cell>
          <cell r="F371">
            <v>50</v>
          </cell>
          <cell r="G371">
            <v>676186</v>
          </cell>
          <cell r="I371">
            <v>11832</v>
          </cell>
          <cell r="J371">
            <v>664000</v>
          </cell>
          <cell r="K371">
            <v>664000</v>
          </cell>
          <cell r="M371">
            <v>354</v>
          </cell>
          <cell r="AM371">
            <v>1</v>
          </cell>
          <cell r="AN371">
            <v>0.22</v>
          </cell>
          <cell r="AO371">
            <v>1</v>
          </cell>
          <cell r="AP371" t="str">
            <v>계장공</v>
          </cell>
          <cell r="AQ371">
            <v>0.22</v>
          </cell>
          <cell r="BB371" t="str">
            <v>전 4-2</v>
          </cell>
        </row>
        <row r="372">
          <cell r="A372">
            <v>351</v>
          </cell>
          <cell r="B372" t="str">
            <v>INDICATOR</v>
          </cell>
          <cell r="C372" t="str">
            <v xml:space="preserve"> </v>
          </cell>
          <cell r="D372">
            <v>1</v>
          </cell>
          <cell r="E372" t="str">
            <v>EA</v>
          </cell>
          <cell r="F372">
            <v>50</v>
          </cell>
          <cell r="G372">
            <v>136618</v>
          </cell>
          <cell r="I372">
            <v>16134</v>
          </cell>
          <cell r="J372">
            <v>120000</v>
          </cell>
          <cell r="K372">
            <v>120000</v>
          </cell>
          <cell r="M372">
            <v>484</v>
          </cell>
          <cell r="AM372">
            <v>1</v>
          </cell>
          <cell r="AN372">
            <v>0.3</v>
          </cell>
          <cell r="AO372">
            <v>1</v>
          </cell>
          <cell r="AP372" t="str">
            <v>계장공</v>
          </cell>
          <cell r="AQ372">
            <v>0.3</v>
          </cell>
          <cell r="BB372" t="str">
            <v>전 4-2</v>
          </cell>
        </row>
        <row r="373">
          <cell r="A373">
            <v>352</v>
          </cell>
          <cell r="B373" t="str">
            <v>INTEGRATOR</v>
          </cell>
          <cell r="C373" t="str">
            <v xml:space="preserve"> </v>
          </cell>
          <cell r="D373">
            <v>1</v>
          </cell>
          <cell r="E373" t="str">
            <v>EA</v>
          </cell>
          <cell r="F373">
            <v>50</v>
          </cell>
          <cell r="G373">
            <v>360618</v>
          </cell>
          <cell r="I373">
            <v>16134</v>
          </cell>
          <cell r="J373">
            <v>344000</v>
          </cell>
          <cell r="K373">
            <v>344000</v>
          </cell>
          <cell r="M373">
            <v>484</v>
          </cell>
          <cell r="AM373">
            <v>1</v>
          </cell>
          <cell r="AN373">
            <v>0.3</v>
          </cell>
          <cell r="AO373">
            <v>1</v>
          </cell>
          <cell r="AP373" t="str">
            <v>계장공</v>
          </cell>
          <cell r="AQ373">
            <v>0.3</v>
          </cell>
          <cell r="BB373" t="str">
            <v>전 4-2</v>
          </cell>
        </row>
        <row r="374">
          <cell r="A374">
            <v>353</v>
          </cell>
          <cell r="B374" t="str">
            <v>DISTRIBUTOR</v>
          </cell>
          <cell r="C374" t="str">
            <v xml:space="preserve"> </v>
          </cell>
          <cell r="D374">
            <v>1</v>
          </cell>
          <cell r="E374" t="str">
            <v>EA</v>
          </cell>
          <cell r="F374">
            <v>50</v>
          </cell>
          <cell r="G374">
            <v>176618</v>
          </cell>
          <cell r="I374">
            <v>16134</v>
          </cell>
          <cell r="J374">
            <v>160000</v>
          </cell>
          <cell r="K374">
            <v>160000</v>
          </cell>
          <cell r="M374">
            <v>484</v>
          </cell>
          <cell r="AM374">
            <v>1</v>
          </cell>
          <cell r="AN374">
            <v>0.3</v>
          </cell>
          <cell r="AO374">
            <v>1</v>
          </cell>
          <cell r="AP374" t="str">
            <v>계장공</v>
          </cell>
          <cell r="AQ374">
            <v>0.3</v>
          </cell>
          <cell r="BB374" t="str">
            <v>전 4-2</v>
          </cell>
        </row>
        <row r="375">
          <cell r="A375">
            <v>354</v>
          </cell>
          <cell r="B375" t="str">
            <v>현장계기 BOX</v>
          </cell>
          <cell r="C375" t="str">
            <v xml:space="preserve"> </v>
          </cell>
          <cell r="D375">
            <v>1</v>
          </cell>
          <cell r="E375" t="str">
            <v>EA</v>
          </cell>
          <cell r="F375">
            <v>50</v>
          </cell>
          <cell r="G375">
            <v>774386</v>
          </cell>
          <cell r="I375">
            <v>441152</v>
          </cell>
          <cell r="J375">
            <v>320000</v>
          </cell>
          <cell r="K375">
            <v>320000</v>
          </cell>
          <cell r="M375">
            <v>13234</v>
          </cell>
          <cell r="AM375">
            <v>2</v>
          </cell>
          <cell r="AN375">
            <v>9.8000000000000007</v>
          </cell>
          <cell r="AO375">
            <v>1</v>
          </cell>
          <cell r="AP375" t="str">
            <v>계장공</v>
          </cell>
          <cell r="AQ375">
            <v>5.88</v>
          </cell>
          <cell r="AR375" t="str">
            <v>보통인부</v>
          </cell>
          <cell r="AS375">
            <v>3.92</v>
          </cell>
          <cell r="BB375" t="str">
            <v>전 4-1</v>
          </cell>
        </row>
        <row r="376">
          <cell r="A376">
            <v>355</v>
          </cell>
          <cell r="B376" t="str">
            <v>특고반 설치</v>
          </cell>
          <cell r="C376" t="str">
            <v xml:space="preserve">HV-1-5 </v>
          </cell>
          <cell r="D376">
            <v>1</v>
          </cell>
          <cell r="E376" t="str">
            <v>면</v>
          </cell>
          <cell r="F376">
            <v>50</v>
          </cell>
          <cell r="G376">
            <v>964590</v>
          </cell>
          <cell r="I376">
            <v>936496</v>
          </cell>
          <cell r="J376">
            <v>0</v>
          </cell>
          <cell r="K376">
            <v>0</v>
          </cell>
          <cell r="M376">
            <v>28094</v>
          </cell>
          <cell r="AM376">
            <v>3</v>
          </cell>
          <cell r="AN376">
            <v>18</v>
          </cell>
          <cell r="AO376">
            <v>1</v>
          </cell>
          <cell r="AP376" t="str">
            <v>프랜트전공</v>
          </cell>
          <cell r="AQ376">
            <v>7.4</v>
          </cell>
          <cell r="AR376" t="str">
            <v>보통인부</v>
          </cell>
          <cell r="AS376">
            <v>5.3</v>
          </cell>
          <cell r="AT376" t="str">
            <v>비계공</v>
          </cell>
          <cell r="AU376">
            <v>5.3</v>
          </cell>
          <cell r="BB376" t="str">
            <v>전 5-64</v>
          </cell>
        </row>
        <row r="377">
          <cell r="A377">
            <v>356</v>
          </cell>
          <cell r="B377" t="str">
            <v>TR반 설치</v>
          </cell>
          <cell r="C377" t="str">
            <v xml:space="preserve">TR </v>
          </cell>
          <cell r="D377">
            <v>1</v>
          </cell>
          <cell r="E377" t="str">
            <v>면</v>
          </cell>
          <cell r="F377">
            <v>50</v>
          </cell>
          <cell r="G377">
            <v>1211687</v>
          </cell>
          <cell r="I377">
            <v>1176396</v>
          </cell>
          <cell r="J377">
            <v>0</v>
          </cell>
          <cell r="K377">
            <v>0</v>
          </cell>
          <cell r="M377">
            <v>35291</v>
          </cell>
          <cell r="AM377">
            <v>3</v>
          </cell>
          <cell r="AN377">
            <v>22.6</v>
          </cell>
          <cell r="AO377">
            <v>1</v>
          </cell>
          <cell r="AP377" t="str">
            <v>프랜트전공</v>
          </cell>
          <cell r="AQ377">
            <v>9.4</v>
          </cell>
          <cell r="AR377" t="str">
            <v>보통인부</v>
          </cell>
          <cell r="AS377">
            <v>6.6</v>
          </cell>
          <cell r="AT377" t="str">
            <v>비계공</v>
          </cell>
          <cell r="AU377">
            <v>6.6</v>
          </cell>
          <cell r="BB377" t="str">
            <v>전 5-64</v>
          </cell>
        </row>
        <row r="378">
          <cell r="A378">
            <v>357</v>
          </cell>
          <cell r="B378" t="str">
            <v>저압반 설치</v>
          </cell>
          <cell r="C378" t="str">
            <v xml:space="preserve">LV-1,2 </v>
          </cell>
          <cell r="D378">
            <v>1</v>
          </cell>
          <cell r="E378" t="str">
            <v>면</v>
          </cell>
          <cell r="F378">
            <v>50</v>
          </cell>
          <cell r="G378">
            <v>379717</v>
          </cell>
          <cell r="I378">
            <v>368658</v>
          </cell>
          <cell r="J378">
            <v>0</v>
          </cell>
          <cell r="K378">
            <v>0</v>
          </cell>
          <cell r="M378">
            <v>11059</v>
          </cell>
          <cell r="AM378">
            <v>3</v>
          </cell>
          <cell r="AN378">
            <v>7.3999999999999995</v>
          </cell>
          <cell r="AO378">
            <v>1</v>
          </cell>
          <cell r="AP378" t="str">
            <v>프랜트전공</v>
          </cell>
          <cell r="AQ378">
            <v>3.7</v>
          </cell>
          <cell r="AR378" t="str">
            <v>보통인부</v>
          </cell>
          <cell r="AS378">
            <v>2.4</v>
          </cell>
          <cell r="AT378" t="str">
            <v>비계공</v>
          </cell>
          <cell r="AU378">
            <v>1.3</v>
          </cell>
          <cell r="BB378" t="str">
            <v>전 5-62</v>
          </cell>
        </row>
        <row r="379">
          <cell r="A379">
            <v>358</v>
          </cell>
          <cell r="B379" t="str">
            <v>MCC 설치</v>
          </cell>
          <cell r="D379">
            <v>1</v>
          </cell>
          <cell r="E379" t="str">
            <v>면</v>
          </cell>
          <cell r="F379">
            <v>50</v>
          </cell>
          <cell r="G379">
            <v>226780</v>
          </cell>
          <cell r="I379">
            <v>220175</v>
          </cell>
          <cell r="J379">
            <v>0</v>
          </cell>
          <cell r="K379">
            <v>0</v>
          </cell>
          <cell r="M379">
            <v>6605</v>
          </cell>
          <cell r="AM379">
            <v>3</v>
          </cell>
          <cell r="AN379">
            <v>4.4000000000000004</v>
          </cell>
          <cell r="AO379">
            <v>1</v>
          </cell>
          <cell r="AP379" t="str">
            <v>프랜트전공</v>
          </cell>
          <cell r="AQ379">
            <v>2.2000000000000002</v>
          </cell>
          <cell r="AR379" t="str">
            <v>보통인부</v>
          </cell>
          <cell r="AS379">
            <v>1.4</v>
          </cell>
          <cell r="AT379" t="str">
            <v>비계공</v>
          </cell>
          <cell r="AU379">
            <v>0.8</v>
          </cell>
          <cell r="BB379" t="str">
            <v>전 5-62</v>
          </cell>
        </row>
        <row r="380">
          <cell r="A380">
            <v>359</v>
          </cell>
          <cell r="B380" t="str">
            <v>LOP 설치</v>
          </cell>
          <cell r="C380" t="str">
            <v xml:space="preserve"> </v>
          </cell>
          <cell r="D380">
            <v>1</v>
          </cell>
          <cell r="E380" t="str">
            <v>EA</v>
          </cell>
          <cell r="F380">
            <v>50</v>
          </cell>
          <cell r="G380">
            <v>324561</v>
          </cell>
          <cell r="I380">
            <v>315108</v>
          </cell>
          <cell r="J380">
            <v>0</v>
          </cell>
          <cell r="K380">
            <v>0</v>
          </cell>
          <cell r="M380">
            <v>9453</v>
          </cell>
          <cell r="AM380">
            <v>2</v>
          </cell>
          <cell r="AN380">
            <v>7</v>
          </cell>
          <cell r="AO380">
            <v>1</v>
          </cell>
          <cell r="AP380" t="str">
            <v>계장공</v>
          </cell>
          <cell r="AQ380">
            <v>4.2</v>
          </cell>
          <cell r="AR380" t="str">
            <v>보통인부</v>
          </cell>
          <cell r="AS380">
            <v>2.8</v>
          </cell>
          <cell r="BB380" t="str">
            <v>전 5-62</v>
          </cell>
        </row>
        <row r="381">
          <cell r="A381">
            <v>360</v>
          </cell>
          <cell r="B381" t="str">
            <v>MOP 설치</v>
          </cell>
          <cell r="C381" t="str">
            <v xml:space="preserve"> </v>
          </cell>
          <cell r="D381">
            <v>1</v>
          </cell>
          <cell r="E381" t="str">
            <v>EA</v>
          </cell>
          <cell r="F381">
            <v>50</v>
          </cell>
          <cell r="G381">
            <v>1044561</v>
          </cell>
          <cell r="I381">
            <v>315108</v>
          </cell>
          <cell r="J381">
            <v>720000</v>
          </cell>
          <cell r="K381">
            <v>720000</v>
          </cell>
          <cell r="M381">
            <v>9453</v>
          </cell>
          <cell r="AM381">
            <v>2</v>
          </cell>
          <cell r="AN381">
            <v>7</v>
          </cell>
          <cell r="AO381">
            <v>1</v>
          </cell>
          <cell r="AP381" t="str">
            <v>계장공</v>
          </cell>
          <cell r="AQ381">
            <v>4.2</v>
          </cell>
          <cell r="AR381" t="str">
            <v>보통인부</v>
          </cell>
          <cell r="AS381">
            <v>2.8</v>
          </cell>
          <cell r="BB381" t="str">
            <v>전 5-62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선 및 전선관"/>
      <sheetName val="내역8"/>
      <sheetName val="BEND LOSS"/>
      <sheetName val="2공구산출내역"/>
      <sheetName val="계장내역서(실행)"/>
      <sheetName val="집계표"/>
      <sheetName val="내역서"/>
      <sheetName val="비교"/>
      <sheetName val="DCS"/>
      <sheetName val="Sheet2"/>
      <sheetName val="Sheet3"/>
      <sheetName val="WORK"/>
      <sheetName val="ilch"/>
      <sheetName val="70%"/>
      <sheetName val="약품공급2"/>
      <sheetName val="IMP(MAIN)"/>
      <sheetName val="IMP (REACTOR)"/>
      <sheetName val="data2"/>
      <sheetName val="물가자료"/>
      <sheetName val="기둥(원형)"/>
      <sheetName val="노무비"/>
      <sheetName val="기계경비(시간당)"/>
      <sheetName val="램머"/>
      <sheetName val="투자비"/>
      <sheetName val="조성원가DATA"/>
      <sheetName val="사업비"/>
      <sheetName val="부대내역"/>
      <sheetName val="일위대가목록"/>
      <sheetName val="단위세대"/>
      <sheetName val="BQ"/>
      <sheetName val="단가조사"/>
      <sheetName val="도급양식"/>
      <sheetName val="Y-WORK"/>
      <sheetName val="기자재비"/>
      <sheetName val="구리토평1전기"/>
      <sheetName val="요약&amp;결과"/>
      <sheetName val="도로구조공사비"/>
      <sheetName val="도로토공공사비"/>
      <sheetName val="여수토공사비"/>
      <sheetName val="민자균형"/>
      <sheetName val="TABLE"/>
      <sheetName val="식재일위대가"/>
      <sheetName val="기초일위대가"/>
      <sheetName val="단가대비표"/>
      <sheetName val="★도급내역"/>
      <sheetName val="data"/>
      <sheetName val="1단계"/>
      <sheetName val="단가(1)"/>
      <sheetName val="내역"/>
      <sheetName val="4.  단락전류의 계산"/>
      <sheetName val="일위대가"/>
      <sheetName val="총괄표(1)"/>
      <sheetName val="수전기기DATA"/>
      <sheetName val="용산1(해보)"/>
      <sheetName val="물가대비표"/>
      <sheetName val="단위수량"/>
      <sheetName val="복주식단위수량"/>
      <sheetName val="SORCE1"/>
      <sheetName val="가시설단위수량"/>
      <sheetName val="부하LOAD"/>
      <sheetName val="산식3"/>
      <sheetName val="정부노임단가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2F 회의실견적(5_14 일대)"/>
      <sheetName val="자재집계"/>
      <sheetName val="적쒩2002"/>
      <sheetName val="단위내엍목록"/>
      <sheetName val="터널조도"/>
      <sheetName val="중기일위대가"/>
      <sheetName val="정부노임단가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WORK"/>
      <sheetName val="일반공사"/>
      <sheetName val="CONCRETE"/>
      <sheetName val="ITEM"/>
      <sheetName val="P礔CKAGE"/>
      <sheetName val="남양시작동자105노65기1.3화1.2"/>
      <sheetName val="DS-LOAD"/>
      <sheetName val="11.자재단가"/>
      <sheetName val="A-4"/>
      <sheetName val="운반비(전선륐)"/>
      <sheetName val="31.고_x0000_RTU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공사비집계"/>
      <sheetName val="건축내역"/>
      <sheetName val="지급자재"/>
      <sheetName val="D-3503"/>
      <sheetName val="공통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경비"/>
      <sheetName val="SG"/>
      <sheetName val="내역분기"/>
      <sheetName val="노원열병합  건축공사기성내역서"/>
      <sheetName val="공통가설"/>
      <sheetName val="타공종이기"/>
      <sheetName val="소비자가"/>
      <sheetName val="결과조달"/>
      <sheetName val="ilch"/>
      <sheetName val="데이타"/>
      <sheetName val="전기일위대가"/>
      <sheetName val="Y-WORK"/>
      <sheetName val="날개벽"/>
      <sheetName val="수량산출"/>
      <sheetName val="Sheet1 (2)"/>
      <sheetName val="부대내역"/>
      <sheetName val="코드"/>
      <sheetName val="BLOCK(1)"/>
      <sheetName val="자재단가"/>
      <sheetName val="CODE"/>
      <sheetName val="출근부"/>
      <sheetName val="전차선로 물량표"/>
      <sheetName val="중기사용료"/>
      <sheetName val="설계예산내역서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투찰"/>
      <sheetName val="CTEMCOST"/>
      <sheetName val="98지급계획"/>
      <sheetName val="TEL"/>
      <sheetName val="sw1"/>
      <sheetName val="NOMUBI"/>
      <sheetName val="I.설계조건"/>
      <sheetName val="c_balju"/>
      <sheetName val="단위중량"/>
      <sheetName val="3BL공동구 수량"/>
      <sheetName val="조도계산서 (도서)"/>
      <sheetName val="견적시담(송포2공구)"/>
      <sheetName val="몰탈재료산출"/>
      <sheetName val="설계조건"/>
      <sheetName val="안정계산"/>
      <sheetName val="단면검토"/>
      <sheetName val="토공(완충)"/>
      <sheetName val="내역서(총)"/>
      <sheetName val="토공"/>
      <sheetName val="001"/>
      <sheetName val="금액내역서"/>
      <sheetName val="L형옹벽(key)"/>
      <sheetName val="연결임시"/>
      <sheetName val="현금"/>
      <sheetName val="#REF"/>
      <sheetName val="일위대가목차"/>
      <sheetName val="DATE"/>
      <sheetName val="총계"/>
      <sheetName val="내역서 "/>
      <sheetName val="준검 내역서"/>
      <sheetName val="기초공"/>
      <sheetName val="기둥(원형)"/>
      <sheetName val="구조물철거타공정이월"/>
      <sheetName val="기계내역"/>
      <sheetName val="BQ"/>
      <sheetName val="인건비"/>
      <sheetName val="집1"/>
      <sheetName val="8.PILE  (돌출)"/>
      <sheetName val="한강운반비"/>
      <sheetName val="공통부대비"/>
      <sheetName val="단가조사서"/>
      <sheetName val="정렬"/>
      <sheetName val="danga"/>
      <sheetName val="관람석제출"/>
      <sheetName val="산거각호표"/>
      <sheetName val="노무비"/>
      <sheetName val="B"/>
      <sheetName val="판"/>
      <sheetName val="단가"/>
      <sheetName val="시설물일위"/>
      <sheetName val="BJJIN"/>
      <sheetName val="횡배위치"/>
      <sheetName val="BID"/>
      <sheetName val="백호우계수"/>
      <sheetName val="토목주소"/>
      <sheetName val="프랜트면허"/>
      <sheetName val="환률"/>
      <sheetName val="FACTOR"/>
      <sheetName val="Sheet4"/>
      <sheetName val="손익분석"/>
      <sheetName val="6호기"/>
      <sheetName val="ABUT수량-A1"/>
      <sheetName val="총집계표"/>
      <sheetName val="교각1"/>
      <sheetName val="겉장"/>
      <sheetName val="기성검사원"/>
      <sheetName val="원가"/>
      <sheetName val="건축"/>
      <sheetName val="토목"/>
      <sheetName val="TOTAL"/>
      <sheetName val="최초침전지집계표"/>
      <sheetName val="실행내역"/>
      <sheetName val="토공계산서(부체도로)"/>
      <sheetName val="경비2내역"/>
      <sheetName val="수목단가"/>
      <sheetName val="시설수량표"/>
      <sheetName val="식재수량표"/>
      <sheetName val="일위목록"/>
      <sheetName val="보합"/>
      <sheetName val="현장지지물물량"/>
      <sheetName val="간선계산"/>
      <sheetName val="맨홀수량집계"/>
      <sheetName val="7.1유효폭"/>
      <sheetName val="말뚝물량"/>
      <sheetName val="공사개요"/>
      <sheetName val="NEWDRAW"/>
      <sheetName val="교각계산"/>
      <sheetName val="March"/>
      <sheetName val="수량산출서"/>
      <sheetName val="Site Expenses"/>
      <sheetName val="조경"/>
      <sheetName val="신공"/>
      <sheetName val="수량집계"/>
      <sheetName val="총괄집계표"/>
      <sheetName val="STORAGE"/>
      <sheetName val="난방열교"/>
      <sheetName val="급탕열교"/>
      <sheetName val="fitting"/>
      <sheetName val="31.고"/>
      <sheetName val="가공비"/>
      <sheetName val="단중표"/>
      <sheetName val="#230,#235"/>
      <sheetName val="JUCK"/>
      <sheetName val="토공총괄집계"/>
      <sheetName val="화재 탐지 설비"/>
      <sheetName val="DATA(BAC)"/>
      <sheetName val="입찰"/>
      <sheetName val="현경"/>
      <sheetName val="2000년1차"/>
      <sheetName val="2000전체분"/>
      <sheetName val="35_x000e_장주신설"/>
      <sheetName val="사용성검토"/>
      <sheetName val="32.銅기기초"/>
      <sheetName val="점수계산1-2"/>
      <sheetName val="소업1교"/>
      <sheetName val="TYPE-B 평균H"/>
      <sheetName val="노임"/>
      <sheetName val="설변물량"/>
      <sheetName val="eq_data"/>
      <sheetName val="회사99"/>
      <sheetName val="골조시행"/>
      <sheetName val="단면가정"/>
      <sheetName val="(2)"/>
      <sheetName val="현장"/>
      <sheetName val="Sheet2"/>
      <sheetName val="기계실"/>
      <sheetName val="Customer Databas"/>
      <sheetName val="을"/>
      <sheetName val="품목"/>
      <sheetName val="예산서"/>
      <sheetName val="부대공집계표"/>
      <sheetName val="설계예산서"/>
      <sheetName val="Dae_Jiju"/>
      <sheetName val="Sikje_ingun"/>
      <sheetName val="TREE_D"/>
      <sheetName val="EUPDAT2"/>
      <sheetName val="산업개발안내서"/>
      <sheetName val="FRP배관단가(만수)"/>
      <sheetName val="만수배관단가"/>
      <sheetName val="계산근거"/>
      <sheetName val="년"/>
      <sheetName val="금액집계"/>
      <sheetName val="귀래 설계 공내역서"/>
      <sheetName val="대비표"/>
      <sheetName val="dtxl"/>
      <sheetName val="woo(mac)"/>
      <sheetName val="장비집계"/>
      <sheetName val="기계경비"/>
      <sheetName val="9GNG운반"/>
      <sheetName val="여흥"/>
      <sheetName val="Explanation for Page 17"/>
      <sheetName val="토목내역"/>
      <sheetName val="터파기및재료"/>
      <sheetName val="공종별 집계"/>
      <sheetName val="단면 (2)"/>
      <sheetName val="Macro1"/>
      <sheetName val="조건표"/>
      <sheetName val="UNIT"/>
      <sheetName val="총투자비산정"/>
      <sheetName val="ROE(FI)"/>
      <sheetName val="Sens&amp;Anal"/>
      <sheetName val="장문교(대전)"/>
      <sheetName val="건축(충일분)"/>
      <sheetName val="TABLE"/>
      <sheetName val="입력DATA"/>
      <sheetName val="내역1"/>
      <sheetName val="TYPE1"/>
      <sheetName val="바닥판"/>
      <sheetName val="실행예산"/>
      <sheetName val="unit 4"/>
      <sheetName val="일위대가 (목록)"/>
      <sheetName val="hvac(제어동)"/>
      <sheetName val="일위대가목록"/>
      <sheetName val="전신환매도율"/>
      <sheetName val="토 적 표"/>
      <sheetName val="품질 및 특성 보정계수"/>
      <sheetName val="GIS재"/>
      <sheetName val="MTR재(한기)"/>
      <sheetName val="GIS.Ry재"/>
      <sheetName val="COST"/>
      <sheetName val="총괄내역서"/>
      <sheetName val="단가대비표"/>
      <sheetName val="플랜트 설치"/>
      <sheetName val="단가산출2"/>
      <sheetName val="전체총괄표"/>
      <sheetName val="요소별"/>
      <sheetName val="전기요금"/>
      <sheetName val="도급대비"/>
      <sheetName val="조건"/>
      <sheetName val="한전위탁공사비2"/>
      <sheetName val="계화배수"/>
      <sheetName val="SE-611"/>
      <sheetName val="단면(RW1)"/>
      <sheetName val="철거수량"/>
      <sheetName val="표지 (2)"/>
      <sheetName val="대비2"/>
      <sheetName val="자재단가표"/>
      <sheetName val="동원인원산출"/>
      <sheetName val="실행철강하도"/>
      <sheetName val="C &amp; G RHS"/>
      <sheetName val="명세서"/>
      <sheetName val="IMP(MAIN)"/>
      <sheetName val="IMP (REACTOR)"/>
      <sheetName val="8.자재단가"/>
      <sheetName val="견적서"/>
      <sheetName val="J直材4"/>
      <sheetName val="5. COST SCHEDULE PER EXPENSE"/>
      <sheetName val="DS-최종"/>
      <sheetName val="전기일위목록"/>
      <sheetName val="일위대가표"/>
      <sheetName val="단위세대"/>
      <sheetName val="변화치수"/>
      <sheetName val="Sheet5"/>
      <sheetName val="한전고리-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2.예산냴역검토서"/>
      <sheetName val="Indirect Cost"/>
      <sheetName val="45,46"/>
      <sheetName val="직노"/>
      <sheetName val="1.수인터널"/>
      <sheetName val="공틀공사"/>
      <sheetName val="연수동"/>
      <sheetName val="실시설계"/>
      <sheetName val="표지1"/>
      <sheetName val="자료"/>
      <sheetName val="제경비"/>
      <sheetName val="예산M12A"/>
      <sheetName val="아파트건축"/>
      <sheetName val="구왤집계표"/>
      <sheetName val="원형맨홀수량"/>
      <sheetName val="코드표"/>
      <sheetName val="관리비"/>
      <sheetName val="예산변경사항"/>
      <sheetName val="dg"/>
      <sheetName val="단위수량"/>
      <sheetName val="P.M 별"/>
      <sheetName val="검색"/>
      <sheetName val="Ⅴ-2.공종별내역"/>
      <sheetName val="심사계산"/>
      <sheetName val="심사물량"/>
      <sheetName val="장비당단가 (1)"/>
      <sheetName val="2.대외공문"/>
      <sheetName val="별표"/>
      <sheetName val="현장관리비집계표"/>
      <sheetName val="Qheet3"/>
      <sheetName val="초"/>
      <sheetName val="부대대비"/>
      <sheetName val="냉연집계"/>
      <sheetName val="06-BATCH "/>
      <sheetName val="내역총괄표"/>
      <sheetName val="교통대책내역"/>
      <sheetName val=" 견적서"/>
      <sheetName val="산근"/>
      <sheetName val="통합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단가조사표"/>
      <sheetName val="관거공사비"/>
      <sheetName val="5공철탑검토표"/>
      <sheetName val="4공철탑검토"/>
      <sheetName val="부하계산서"/>
      <sheetName val="단가비교표_공통1"/>
      <sheetName val="설계명세서(선로)"/>
      <sheetName val="토공(우물통,기타) "/>
      <sheetName val="BASIC (2)"/>
      <sheetName val="Coeffiecient"/>
      <sheetName val="품셈(기초)"/>
      <sheetName val="RAHMEN"/>
      <sheetName val="구리토평1전기"/>
      <sheetName val="Model"/>
      <sheetName val="Ⅱ1-0타"/>
      <sheetName val="오산갈곳"/>
      <sheetName val="하수급견적대비"/>
      <sheetName val="1을"/>
      <sheetName val="을지"/>
      <sheetName val="실행내역서"/>
      <sheetName val="major"/>
      <sheetName val="단가조정"/>
      <sheetName val="개요"/>
      <sheetName val="물량산출근거"/>
      <sheetName val="U-TYPE(1)"/>
      <sheetName val="건축원가계산서"/>
      <sheetName val="설산1.나"/>
      <sheetName val="본사S"/>
      <sheetName val="CIVIL"/>
      <sheetName val="비대칭계수"/>
      <sheetName val="전동기 SPEC"/>
      <sheetName val="골재집계"/>
      <sheetName val="일위대가(계측기설치)"/>
      <sheetName val="BOQ-Summary_Form A2"/>
      <sheetName val="국공유지및사유지"/>
      <sheetName val="효성CB 1P기초"/>
      <sheetName val="CALCULATION"/>
      <sheetName val="DESIGN_CRETERIA"/>
      <sheetName val="Base_Data"/>
      <sheetName val="공사설명서"/>
      <sheetName val="CS2"/>
      <sheetName val="LOPCALC"/>
      <sheetName val="EP0618"/>
      <sheetName val="Despacho (c.civil)"/>
      <sheetName val="입적표"/>
      <sheetName val="공종분류"/>
      <sheetName val="보차도경계석"/>
      <sheetName val="진주방향"/>
      <sheetName val="견적조건"/>
      <sheetName val="SLAB"/>
      <sheetName val="DIAPHRAGM"/>
      <sheetName val="118.세금과공과"/>
      <sheetName val="VXXX"/>
      <sheetName val="일"/>
      <sheetName val="본부소개"/>
      <sheetName val="토사(PE)"/>
      <sheetName val="일위단가"/>
      <sheetName val="Parts 1 Feb 2004"/>
      <sheetName val="FILE1"/>
      <sheetName val="건물현황"/>
      <sheetName val="재무가정"/>
      <sheetName val="입찰안"/>
      <sheetName val="물량표"/>
      <sheetName val="조도"/>
      <sheetName val="전압강하계산"/>
      <sheetName val="설계내역(2001)"/>
      <sheetName val="정산입력"/>
      <sheetName val="3.현장배치"/>
      <sheetName val="200"/>
      <sheetName val="Page 1A - Proposal Strategy "/>
      <sheetName val="작성"/>
      <sheetName val="보도경계블럭"/>
      <sheetName val="말뚝지지력산정"/>
      <sheetName val="부대공"/>
      <sheetName val="방호벽"/>
      <sheetName val="교통표지"/>
      <sheetName val="낙석방지책"/>
      <sheetName val="총누계"/>
      <sheetName val="남ꌀ전JC"/>
      <sheetName val="단면치수"/>
      <sheetName val="Proposal"/>
      <sheetName val="D040416"/>
      <sheetName val="96수출"/>
      <sheetName val="공통"/>
      <sheetName val="sum1 (2)"/>
      <sheetName val="예산내역서"/>
      <sheetName val="내역서(기성청구)"/>
      <sheetName val="일반맨홀수량집계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날개벽(시점좌측)"/>
      <sheetName val="물가"/>
      <sheetName val="봉방동근생"/>
      <sheetName val="3.건축(현장안)"/>
      <sheetName val="가설건물"/>
      <sheetName val="IP좌표"/>
      <sheetName val="시공측량-을"/>
      <sheetName val="약품공급2"/>
      <sheetName val="Breakdown"/>
      <sheetName val="내역전기"/>
      <sheetName val="단가조사"/>
      <sheetName val="단가표 "/>
      <sheetName val="양식"/>
      <sheetName val="일위대가(가설)"/>
      <sheetName val="20관리비율"/>
      <sheetName val="Main"/>
      <sheetName val="BSD (2)"/>
      <sheetName val="배수공토공"/>
      <sheetName val="안정검토"/>
      <sheetName val="비교표"/>
      <sheetName val="방송노임"/>
      <sheetName val="1호맨홀토공"/>
      <sheetName val="배수공"/>
      <sheetName val="암거"/>
      <sheetName val="포장공"/>
      <sheetName val="방음벽 기초 일반수량"/>
      <sheetName val="FAB별"/>
      <sheetName val="월선수금"/>
      <sheetName val="을 2"/>
      <sheetName val="배수관공"/>
      <sheetName val="요율"/>
      <sheetName val="98수금사업"/>
      <sheetName val="dt0301"/>
      <sheetName val="dtt0301"/>
      <sheetName val="전기"/>
      <sheetName val="설계서"/>
      <sheetName val="Budget 2005(DW)"/>
      <sheetName val="ins"/>
      <sheetName val="쵽괄표"/>
      <sheetName val="설계명세서"/>
      <sheetName val="ATS단가"/>
      <sheetName val="세목별"/>
      <sheetName val="원가계산서(남측)"/>
      <sheetName val="부재리스트"/>
      <sheetName val="투찰내역"/>
      <sheetName val="부재력정리"/>
      <sheetName val="재집"/>
      <sheetName val="직재"/>
      <sheetName val="백암비스타내역"/>
      <sheetName val="INPUT"/>
      <sheetName val="내역표지"/>
      <sheetName val="수량산출근거"/>
      <sheetName val="EACT10"/>
      <sheetName val="1.설계조건"/>
      <sheetName val="재료집계"/>
      <sheetName val="가시설수량"/>
      <sheetName val="공사원가_x0005__x0000_"/>
      <sheetName val="SORCE1"/>
      <sheetName val="가시설단위수량"/>
      <sheetName val="총공사비"/>
      <sheetName val="쵽물량표"/>
      <sheetName val="정산민량표"/>
      <sheetName val="4.실행예산단가삼출서(단갌)"/>
      <sheetName val="4.실행예산단가삼출서(금액)"/>
      <sheetName val="5.현잣관리비"/>
      <sheetName val="부대공Ⅱ"/>
      <sheetName val="현장관리비내역서"/>
      <sheetName val="남양내역"/>
      <sheetName val="적용 기준(환율)-1"/>
      <sheetName val="적용 기준(환율)"/>
      <sheetName val="자재단가 "/>
      <sheetName val="단가산출3"/>
      <sheetName val="단가산출_목록"/>
      <sheetName val="가격조사서"/>
      <sheetName val="사진"/>
      <sheetName val="KP1590_E"/>
      <sheetName val="기계경비(시간당)"/>
      <sheetName val="EQUIPMENT -2"/>
      <sheetName val="순공사비총괄"/>
      <sheetName val=""/>
      <sheetName val="/_x0000_"/>
      <sheetName val="Ⰰὖ"/>
      <sheetName val="䀀⹛"/>
      <sheetName val="국내조달(통합-1)"/>
      <sheetName val="당초수량"/>
      <sheetName val="설변내역1"/>
      <sheetName val="가설공사내역"/>
      <sheetName val="원본"/>
      <sheetName val="토&amp;흙"/>
      <sheetName val="　ፙ"/>
      <sheetName val="참고"/>
      <sheetName val="배"/>
      <sheetName val="도급및 실행내역"/>
      <sheetName val="Construction"/>
      <sheetName val="원가집계"/>
      <sheetName val="#4DUCT SUPPORT 체크LIST"/>
      <sheetName val="견적"/>
      <sheetName val="CAT_5"/>
      <sheetName val="B토목"/>
      <sheetName val="합계"/>
      <sheetName val="TB-내역서"/>
      <sheetName val="L형옹벽"/>
      <sheetName val="건설성적"/>
      <sheetName val="대림경상68억"/>
      <sheetName val="Testing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공구손료_산출내역"/>
      <sheetName val="2F_회의실견적(5_14_일대)"/>
      <sheetName val="남양시작동자105노65기1_3화1_2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신규단가-00_11_30"/>
      <sheetName val="전차선로_물량표"/>
      <sheetName val="노원열병합__건축공사기성내역서"/>
      <sheetName val="I_설계조건"/>
      <sheetName val="31_고RTU"/>
      <sheetName val="전도금청구서_(2)"/>
      <sheetName val="금전출납_"/>
      <sheetName val="식대_"/>
      <sheetName val="기성고조서(폐기물)_(2)"/>
      <sheetName val="Sheet3_(5)"/>
      <sheetName val="Sheet3_(6)"/>
      <sheetName val="Sheet1_(2)"/>
      <sheetName val="8_PILE__(돌출)"/>
      <sheetName val="11_자재단가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FLANGE"/>
      <sheetName val="VALVE"/>
      <sheetName val="토공 토적표"/>
      <sheetName val="가시설(TYPE-A)"/>
      <sheetName val="1-1평균터파기고(1)"/>
      <sheetName val="인사자료총집계"/>
      <sheetName val="d_x0010_"/>
      <sheetName val="일용노임단가"/>
      <sheetName val="IMPEADENC_x0000__x0000_"/>
      <sheetName val=""/>
      <sheetName val="CAPVC"/>
      <sheetName val="재료"/>
      <sheetName val="1.우편집중내역서"/>
      <sheetName val="타워기초"/>
      <sheetName val="BQ-Offsite"/>
      <sheetName val="PipWT"/>
      <sheetName val="갑지(추정)"/>
      <sheetName val="내역(전체)"/>
      <sheetName val="착공내역"/>
      <sheetName val="1NYS(당)"/>
      <sheetName val="토류판설치(t=60)"/>
      <sheetName val="변경내역"/>
      <sheetName val="말뚝지ᴀᨈ԰_x0000_"/>
      <sheetName val="도장수량"/>
      <sheetName val="표지판현황"/>
      <sheetName val="편입토지조서"/>
      <sheetName val="공사비총괄표"/>
      <sheetName val="1-1"/>
      <sheetName val="단가표"/>
      <sheetName val="단가조๿"/>
      <sheetName val="사급자재"/>
      <sheetName val="6PILE  (돌출)"/>
      <sheetName val="가감수량"/>
      <sheetName val="맨홀수량산출"/>
      <sheetName val="내역(원안-대안)"/>
      <sheetName val="design criteria"/>
      <sheetName val="working load at the btm ft."/>
      <sheetName val="plan&amp;section of foundation"/>
      <sheetName val="설비내역서"/>
      <sheetName val="건축내역서"/>
      <sheetName val="전기내역서"/>
      <sheetName val="토사԰_x0000_缀_x0000_"/>
      <sheetName val="비대缀ᨎ԰"/>
      <sheetName val="단가(1)"/>
      <sheetName val="개԰"/>
      <sheetName val="건축공사"/>
      <sheetName val="공사기본내용입력"/>
      <sheetName val="산尜"/>
      <sheetName val="-15.0"/>
      <sheetName val="6공구전체"/>
      <sheetName val="구의33고"/>
      <sheetName val="공통가설공사"/>
      <sheetName val="99총공사내역서"/>
      <sheetName val="저"/>
      <sheetName val="자판실행"/>
      <sheetName val="구조물공"/>
      <sheetName val="맨홀수량"/>
      <sheetName val="b_balju_cho"/>
      <sheetName val="기본자료"/>
      <sheetName val="세부내역"/>
      <sheetName val="현장별계약현황('98.10.31)"/>
      <sheetName val="Condition"/>
      <sheetName val="부하LOAD"/>
      <sheetName val="부대"/>
      <sheetName val="RING WALL"/>
      <sheetName val="s"/>
      <sheetName val="기초견적가"/>
      <sheetName val="MW-S"/>
      <sheetName val="NYS"/>
      <sheetName val="MW-BM"/>
      <sheetName val="Data&amp;Result"/>
      <sheetName val="시행예산"/>
      <sheetName val="토공,기초"/>
      <sheetName val="대전21토목내역서"/>
      <sheetName val="현장경비"/>
      <sheetName val="3련 BOX"/>
      <sheetName val="오산︀폕"/>
      <sheetName val="전기단가조사서"/>
      <sheetName val="하조서"/>
      <sheetName val="stability check"/>
      <sheetName val="design load"/>
      <sheetName val="type-F"/>
      <sheetName val="자탐수량산출서"/>
      <sheetName val="裁"/>
      <sheetName val="쏁"/>
      <sheetName val="怀"/>
      <sheetName val="기성내역서표지"/>
      <sheetName val="COPING"/>
      <sheetName val="쀀ፐ"/>
      <sheetName val="缀ᨎ"/>
      <sheetName val="TRE TABLE"/>
      <sheetName val="studio"/>
      <sheetName val="#2_일위대가목록"/>
      <sheetName val="倀Ṙ"/>
      <sheetName val=" ㇆"/>
      <sheetName val="_x0000_㇇"/>
      <sheetName val="က_x0000_"/>
      <sheetName val="정보매체A동"/>
      <sheetName val="︀ᇕ"/>
      <sheetName val="99.6"/>
      <sheetName val="공주-교대(A1)"/>
      <sheetName val="B767"/>
      <sheetName val="2002년요약"/>
      <sheetName val="공사비예산서(토목분)"/>
      <sheetName val="PRO_DCI"/>
      <sheetName val="INST_DCI"/>
      <sheetName val="HVAC_DCI"/>
      <sheetName val="PIPE_DCI"/>
      <sheetName val="공사비 내역 (가)"/>
      <sheetName val="Sitec120"/>
      <sheetName val="장비"/>
      <sheetName val="입력1"/>
      <sheetName val="6동"/>
      <sheetName val="제조98"/>
      <sheetName val="FLA"/>
      <sheetName val="슬래브(유곡)"/>
      <sheetName val="성토도수로현황"/>
      <sheetName val="7내역"/>
      <sheetName val="견적정보"/>
      <sheetName val="신천교(음성)"/>
      <sheetName val="D01"/>
      <sheetName val="1.취수장"/>
      <sheetName val="현대물량"/>
      <sheetName val="1호맨홀가감수량"/>
      <sheetName val="1호맨홀수량산출"/>
      <sheetName val="MFAB"/>
      <sheetName val="MFRT"/>
      <sheetName val="MPKG"/>
      <sheetName val="MPRD"/>
      <sheetName val="적현로"/>
      <sheetName val="개별직종노임단가(2003.9)"/>
      <sheetName val="䈀ᅪ"/>
      <sheetName val="직勨"/>
      <sheetName val="자료(통합)"/>
      <sheetName val="투자효율분석"/>
      <sheetName val="봉방_x0000__x0000_沰"/>
      <sheetName val="봉방䡲る_x0000_"/>
      <sheetName val="Baby일위대가"/>
      <sheetName val="전기공사"/>
      <sheetName val="M1"/>
      <sheetName val="견적을지"/>
      <sheetName val="보집계표"/>
      <sheetName val="DESIGN CRETERIA"/>
      <sheetName val="신축수량"/>
      <sheetName val="계렀቟԰"/>
      <sheetName val="건축마감(E)"/>
      <sheetName val="BOX"/>
      <sheetName val="별첨1"/>
      <sheetName val="아파트1"/>
      <sheetName val="기타 정보통신공사"/>
      <sheetName val="갑지1"/>
      <sheetName val="연습"/>
      <sheetName val="C1ㅇ"/>
      <sheetName val="31.고_x005f_x0000_RTU"/>
      <sheetName val="35_x005f_x000e_장주신설"/>
      <sheetName val="전체헾】_x0005_"/>
      <sheetName val="3헾】_x0005_"/>
      <sheetName val="Macro(전선)"/>
      <sheetName val="산출내역서집계표"/>
      <sheetName val="날개벽(좌,우=45도,75도)"/>
      <sheetName val="123"/>
      <sheetName val="토공사"/>
      <sheetName val="실행내역서 "/>
      <sheetName val="TCA"/>
      <sheetName val="dg-VTu"/>
      <sheetName val="00내역서"/>
      <sheetName val="APT내역"/>
      <sheetName val="SUB일위대가"/>
      <sheetName val="부대시설"/>
      <sheetName val="물︀"/>
      <sheetName val="품의서"/>
      <sheetName val="품셈TABLE"/>
      <sheetName val="Galaxy 소비자가격표"/>
      <sheetName val="MRS세부"/>
      <sheetName val="산_x0000_"/>
      <sheetName val="계摠"/>
      <sheetName val="Ⅴ-2.砀鹅瘂/"/>
      <sheetName val="Ⅴ-2.ᰀ፜搀፜"/>
      <sheetName val="전체내역서"/>
      <sheetName val="총괄-1"/>
      <sheetName val="ᰀЀࠀ܀ЀԀЀ؀̀"/>
      <sheetName val="자재집계표"/>
      <sheetName val="S1"/>
      <sheetName val="진행 DATA (2)"/>
      <sheetName val="단가조건(02년)"/>
      <sheetName val="단위헾】"/>
      <sheetName val="부안일위"/>
      <sheetName val="입사시직위"/>
      <sheetName val="전체실적"/>
      <sheetName val="물缀ᨎ"/>
      <sheetName val="계缀ᨎ԰"/>
      <sheetName val="물량산〒_x0005_"/>
      <sheetName val="3.하중산정4.지지력"/>
      <sheetName val="현장유지관리비"/>
      <sheetName val="비교_x0005_"/>
      <sheetName val="문산방향-교대(A2)"/>
      <sheetName val="하도금액분계"/>
      <sheetName val="구왤집︀ᇕ"/>
      <sheetName val="일반맨홀수량집계(A-7 LINE)"/>
      <sheetName val="부紀ዱ԰"/>
      <sheetName val="자재"/>
      <sheetName val="공통(20-91)"/>
      <sheetName val="FB25JN"/>
      <sheetName val="PILE길이산출(DRA)"/>
      <sheetName val="L_RPTA05_목록"/>
      <sheetName val="대상공사(조달청)"/>
      <sheetName val="Mp-team 1"/>
      <sheetName val="총누怸"/>
      <sheetName val="총누_x0010_"/>
      <sheetName val="청제공기계일위대가"/>
      <sheetName val="비목군단가비교표"/>
      <sheetName val="AP1"/>
      <sheetName val="실행철강矨_x001e_"/>
      <sheetName val="실행철헾】_x0005_"/>
      <sheetName val="계획세_x0005_"/>
      <sheetName val="계획세喀"/>
      <sheetName val="DS_3Q"/>
      <sheetName val="수문일1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조명시설"/>
      <sheetName val="공사내역"/>
      <sheetName val="항목별내역헾"/>
      <sheetName val="1.설계설명서"/>
      <sheetName val="기타공"/>
      <sheetName val="배수집계"/>
      <sheetName val="CAL"/>
      <sheetName val="대우단가(풍산)"/>
      <sheetName val="예산M5A"/>
      <sheetName val="포장복구집계"/>
      <sheetName val="재료缀ᨎ"/>
      <sheetName val="품질 및 缀ᨎ԰_x0000_缀_x0000__x0000_"/>
      <sheetName val="명헾】"/>
      <sheetName val="BQ(실행)"/>
      <sheetName val="안က_x0000_瀀"/>
      <sheetName val="안/_x0000_ "/>
      <sheetName val="BOM-Form A.1.III"/>
      <sheetName val="기준자료"/>
      <sheetName val="세부내역서(전기)"/>
      <sheetName val="부대공헾】_x0005_"/>
      <sheetName val="계획세헾"/>
      <sheetName val="4.말뚝설계"/>
      <sheetName val="T진도"/>
      <sheetName val=" 견徸〒"/>
      <sheetName val="지표"/>
      <sheetName val=" 견헾】"/>
      <sheetName val=" 견丵〒"/>
      <sheetName val="운반헾】_x0005_"/>
      <sheetName val="sheets"/>
      <sheetName val="Architecture Work"/>
      <sheetName val="Wt of Mod."/>
      <sheetName val="JOINT1"/>
      <sheetName val="간접비내역-1"/>
      <sheetName val="개ᰀ"/>
      <sheetName val="1F"/>
      <sheetName val="건축일위"/>
      <sheetName val="그라우팅일위"/>
      <sheetName val="실행๿〚_x0005_"/>
      <sheetName val="견적990322"/>
      <sheetName val="예산M︀ᇕ԰"/>
      <sheetName val="ASEM내역"/>
      <sheetName val="전기簀፰쐀፰"/>
      <sheetName val="데리네이타현황"/>
      <sheetName val="96수︀"/>
      <sheetName val="토사(᐀ባ切"/>
      <sheetName val="토사(ꃈፐ"/>
      <sheetName val="JUCKEYK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CC16-내역서"/>
      <sheetName val="1_철주신圠"/>
      <sheetName val="경비_원본"/>
      <sheetName val="설계서을"/>
      <sheetName val="DATA-UPS"/>
      <sheetName val="SLAB&quot;1&quot;"/>
      <sheetName val="토목공사"/>
      <sheetName val="공사비명세서"/>
      <sheetName val="입출재고현황 (2)"/>
      <sheetName val="말뚝지怀፵ን"/>
      <sheetName val="오산갈漰"/>
      <sheetName val="오산갈_x0005_"/>
      <sheetName val="사급자재총괄"/>
      <sheetName val="일위산출"/>
      <sheetName val="예산"/>
      <sheetName val="CAL."/>
      <sheetName val="SILICATE"/>
      <sheetName val="일위대가㢸"/>
      <sheetName val="20"/>
      <sheetName val="관리사무소"/>
      <sheetName val="계԰"/>
      <sheetName val="건︀ᇕ԰"/>
      <sheetName val="물가시세"/>
      <sheetName val="내역서(우)"/>
      <sheetName val="1.설계기준"/>
      <sheetName val="대로근거"/>
      <sheetName val="우각부보강"/>
      <sheetName val="Ⅴ-2.︀ᇕ԰_x0000_缀"/>
      <sheetName val="Sheet17"/>
      <sheetName val="물량산출ᣇẞ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GL연결용"/>
      <sheetName val="비교缀"/>
      <sheetName val="화산경계"/>
      <sheetName val="J︀ᇕ԰"/>
      <sheetName val="자료입력"/>
      <sheetName val="인건비 "/>
      <sheetName val="crude.SLAB RE-bar"/>
      <sheetName val="품질 및 특성 쌞ᄅ0_x0000_"/>
      <sheetName val="별䠍"/>
      <sheetName val="배수공1"/>
      <sheetName val="월별자금계획"/>
      <sheetName val="예산변ﻔᇕ԰"/>
      <sheetName val="차수"/>
      <sheetName val="2공구산출내역"/>
      <sheetName val="도급예산내역᐀ባ搀腳"/>
      <sheetName val="101동"/>
      <sheetName val="업무처리전"/>
      <sheetName val="L형옹๿"/>
      <sheetName val="L형옹_x0005_"/>
      <sheetName val="봉방동근_x0005_"/>
      <sheetName val="L형옹尜"/>
      <sheetName val="POL6차-PIPING"/>
      <sheetName val="BOQ건축"/>
      <sheetName val="DNW"/>
      <sheetName val="견ԯ_x0000_缀"/>
      <sheetName val="총누_x0005_"/>
      <sheetName val="archi(본사)"/>
      <sheetName val=" 閍"/>
      <sheetName val="총공사내역서"/>
      <sheetName val="총누_x0000_"/>
      <sheetName val="일위대가(1)"/>
      <sheetName val="기초일위"/>
      <sheetName val="입_x0005__x0000_"/>
      <sheetName val="입헾】"/>
      <sheetName val="Code-&gt;No"/>
      <sheetName val="sc0314 Index"/>
      <sheetName val="EQUIP-H"/>
      <sheetName val="물량 산출 통신 맨홀"/>
      <sheetName val="list price"/>
      <sheetName val="IO LIST"/>
      <sheetName val="현장관리비참조"/>
      <sheetName val="DRAIN DRUM PIT D-301"/>
      <sheetName val="Calcs"/>
      <sheetName val="MAT"/>
      <sheetName val="설계명세서丵〒_x0005__x0000_"/>
      <sheetName val="밸브설치"/>
      <sheetName val="1"/>
      <sheetName val="단가԰_x0000_缀"/>
      <sheetName val="Macro(차단기)"/>
      <sheetName val="경영상태"/>
      <sheetName val="자재砀⪜︀"/>
      <sheetName val="8&amp;장비투입현황"/>
      <sheetName val="ꕬ완터널조명(할증제외)"/>
      <sheetName val="굤완터널소화기(할증)"/>
      <sheetName val="일밐공사"/>
      <sheetName val="COVER"/>
      <sheetName val="8.자재단가비교표"/>
      <sheetName val="5.수량집계"/>
      <sheetName val="3.일위대가표"/>
      <sheetName val="언어보정"/>
      <sheetName val="품질보정"/>
      <sheetName val="CRUDE RE-bar"/>
      <sheetName val="5지구단위"/>
      <sheetName val="96보완계획7.12"/>
      <sheetName val="신우"/>
      <sheetName val="기계"/>
      <sheetName val="I一般比"/>
      <sheetName val="소요자재명세서"/>
      <sheetName val="노무비명세서"/>
      <sheetName val="단가_x0005__x0000_"/>
      <sheetName val="환율"/>
      <sheetName val="전동기 SP԰_x0000_"/>
      <sheetName val="종합"/>
      <sheetName val="을 1"/>
      <sheetName val="예산蔘_x001c_蕜_x001c_"/>
      <sheetName val="예산诘_x001c_谜_x001c_"/>
      <sheetName val="Studiþ"/>
      <sheetName val="Inquiry"/>
      <sheetName val="소요자재"/>
      <sheetName val="(자가망)일위대가표"/>
      <sheetName val="전선 및 전선관"/>
      <sheetName val="코드蚘"/>
      <sheetName val="표지頀ᎆ뤀ᨇ"/>
      <sheetName val="내역頀ᎆ뤀"/>
      <sheetName val="내역︀ᇕ԰"/>
      <sheetName val="계화徸〒"/>
      <sheetName val="KP1590__x0005_"/>
      <sheetName val="방배동내역(리라)"/>
      <sheetName val="부대공사총괄"/>
      <sheetName val="건축공사집계표"/>
      <sheetName val="방배동내역 (총괄)"/>
      <sheetName val="산출"/>
      <sheetName val="BOM"/>
      <sheetName val="Data Vol"/>
      <sheetName val="계화_x0005__x0000_"/>
      <sheetName val="계화髜_x0013_"/>
      <sheetName val="48일위"/>
      <sheetName val="22일위"/>
      <sheetName val="49일위"/>
      <sheetName val="코드猂"/>
      <sheetName val="계화丵〒"/>
      <sheetName val="2선재"/>
      <sheetName val="작성방법"/>
      <sheetName val="맨홀토공수량"/>
      <sheetName val="전체"/>
      <sheetName val="일반부하"/>
      <sheetName val="일반전기"/>
      <sheetName val="쵽괄墌"/>
      <sheetName val="각종장비전압강하계산"/>
      <sheetName val="2001예정공정표 "/>
      <sheetName val="공조생기"/>
      <sheetName val="자재단䈀Ὢ"/>
      <sheetName val="부하(성남)"/>
      <sheetName val="내역(자100%,노100%)기아화성UD동"/>
      <sheetName val="J直材_x0005_"/>
      <sheetName val=" ԰_x0000_缀"/>
      <sheetName val="SUMMARY"/>
      <sheetName val="PAINT"/>
      <sheetName val="콘크리트타설집계표"/>
      <sheetName val="을부담_x0000__x0000_頀"/>
      <sheetName val="단가址&quot;垌"/>
      <sheetName val="부표총괄"/>
      <sheetName val="NEYOK"/>
      <sheetName val="장비분석"/>
      <sheetName val="구왤렀቟԰"/>
      <sheetName val="도급양식"/>
      <sheetName val="SRC CLOUMN 설계"/>
      <sheetName val="총누헾"/>
      <sheetName val="기자재비"/>
      <sheetName val="노임변동률"/>
      <sheetName val="guard(mac)"/>
      <sheetName val="채권(하반기)"/>
      <sheetName val="CONTENTS"/>
      <sheetName val="지계"/>
      <sheetName val="오ԯ_x0000_缀"/>
      <sheetName val="오砀⦁︀"/>
      <sheetName val="계획세_x0010_"/>
      <sheetName val="공정코드"/>
      <sheetName val="GI_x0010__x0000_"/>
      <sheetName val="기계내역서"/>
      <sheetName val="Motor Data"/>
      <sheetName val="설산岘_x001b_幌"/>
      <sheetName val="설산嗸0丵"/>
      <sheetName val="설산_x0000__x0000_嬜"/>
      <sheetName val="TYPE-A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연동 내역서"/>
      <sheetName val="기본DATA"/>
      <sheetName val="시설일위"/>
      <sheetName val="식재일위"/>
      <sheetName val="내역총헾】"/>
      <sheetName val="부翇ᨎ԰"/>
      <sheetName val="부缀ᨎ԰"/>
      <sheetName val="예가표"/>
      <sheetName val="오산갈墨"/>
      <sheetName val="항목별내԰_x0000_"/>
      <sheetName val="견֮_x0000_缀"/>
      <sheetName val="날개벽(TYPE3)"/>
      <sheetName val="입력"/>
      <sheetName val="단︀ᇕ԰"/>
      <sheetName val="부쌔ᄅ0"/>
      <sheetName val="단က_x0000_　"/>
      <sheetName val="단㔀቎԰"/>
      <sheetName val="보԰_x0000_缀"/>
      <sheetName val="보ᰀ፜搀"/>
      <sheetName val="말뚝지지0_x0000_怀"/>
      <sheetName val="물량산출근䡲"/>
      <sheetName val="설계산출기䀀"/>
      <sheetName val="토적표"/>
      <sheetName val="전등"/>
      <sheetName val="문학간접"/>
      <sheetName val="보렀቟԰"/>
      <sheetName val="40총괄"/>
      <sheetName val="40집계"/>
      <sheetName val="간접비"/>
      <sheetName val="분석"/>
      <sheetName val="건축외주"/>
      <sheetName val="자  재"/>
      <sheetName val="도"/>
      <sheetName val="[DS-LOAD.XLS]안/_x0000_ "/>
      <sheetName val="[DS-LOAD.XLS]Ⅴ-2.砀鹅瘂/"/>
      <sheetName val="DJ1"/>
      <sheetName val="목차 "/>
      <sheetName val="계화배׃"/>
      <sheetName val="광속"/>
      <sheetName val="Macro(전등)"/>
      <sheetName val="구왤집계徸"/>
      <sheetName val="XL4Poppy"/>
      <sheetName val="주빔의 설계"/>
      <sheetName val="송중자재"/>
      <sheetName val="_견적서"/>
      <sheetName val="증감대비"/>
      <sheetName val="Manual Valve List"/>
      <sheetName val="ᰀ"/>
      <sheetName val="원형䀀ኀ㠀ኃ"/>
      <sheetName val="원형︀ᇕ԰_x0000_"/>
      <sheetName val="전동기 SP︀ᇕ"/>
      <sheetName val="적聀_x0012_"/>
      <sheetName val="월선︀ᇕ"/>
      <sheetName val="B부대공"/>
      <sheetName val="재해-호표"/>
      <sheetName val="제잡비계산"/>
      <sheetName val="N賃率-職"/>
      <sheetName val="물량"/>
      <sheetName val="직공비"/>
      <sheetName val="코헾⿾"/>
      <sheetName val="단가 및 재료비"/>
      <sheetName val="파일의이용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가로등기초"/>
      <sheetName val="방송丵〒"/>
      <sheetName val="미드수량"/>
      <sheetName val="견적내용입력"/>
      <sheetName val="발신정보"/>
      <sheetName val="DS-최尜"/>
      <sheetName val="공사입력"/>
      <sheetName val="D-ELECT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철거산출근거"/>
      <sheetName val="단위세萸"/>
      <sheetName val="단위세_x0005_"/>
      <sheetName val="노단"/>
      <sheetName val="36단가"/>
      <sheetName val="KSTAR-M"/>
      <sheetName val="조도계산"/>
      <sheetName val="0"/>
      <sheetName val="장비당단가 ︀ᇕ԰"/>
      <sheetName val="P.쀀⊒缀"/>
      <sheetName val="P.尀⊓ꐀ"/>
      <sheetName val="조경일람"/>
      <sheetName val="부대廠_x0013_"/>
      <sheetName val="FRT_O"/>
      <sheetName val="부대浜_x0015_"/>
      <sheetName val="DPRKMHDT"/>
      <sheetName val="골재헾】"/>
      <sheetName val="중기사용료산출근거"/>
      <sheetName val="노임(1차)"/>
      <sheetName val="기초"/>
      <sheetName val="치수표"/>
      <sheetName val="Modeþ"/>
      <sheetName val="Mode_x0000_"/>
      <sheetName val="포장공사"/>
      <sheetName val="재료-CODE"/>
      <sheetName val="내역_FILE"/>
      <sheetName val="9.2단가산출서"/>
      <sheetName val="손료"/>
      <sheetName val="Ⅴ-2.԰_x0000_缀_x0000__x0000_"/>
      <sheetName val="집수정단"/>
      <sheetName val="c.s"/>
      <sheetName val="개쌈"/>
      <sheetName val="산徸"/>
      <sheetName val="FILE¸"/>
      <sheetName val="FILE_x0000_"/>
      <sheetName val="c._x0010_"/>
      <sheetName val="c.¨"/>
      <sheetName val="산_x0010_"/>
      <sheetName val="1,2공구원가계산서"/>
      <sheetName val="1공구산출내역서"/>
      <sheetName val="날개벽수량표"/>
      <sheetName val="점공통경비배부"/>
      <sheetName val="연령현황"/>
      <sheetName val="총 원가계산"/>
      <sheetName val="118.세금Ԉ_x0000_缀"/>
      <sheetName val="3) 클레임 반영시"/>
      <sheetName val="산_x0005_"/>
      <sheetName val="남원(내)"/>
      <sheetName val="암거공"/>
      <sheetName val="투︀ᇕ԰"/>
      <sheetName val="단0_x0000_"/>
      <sheetName val="단0_x0000_砀"/>
      <sheetName val="단堀᎟鰀"/>
      <sheetName val="설계산㔀቎԰"/>
      <sheetName val="11"/>
      <sheetName val="식재"/>
      <sheetName val="시설물"/>
      <sheetName val="식재출력용"/>
      <sheetName val="유지관리"/>
      <sheetName val="단면炜_x0013_"/>
      <sheetName val="부Ç_x0000_Ԁ"/>
      <sheetName val="Ⅴ-2.缀ᨎ԰_x0000_缀"/>
      <sheetName val="일반맨԰_x0000_缀_x0000__x0000_"/>
      <sheetName val="제품목록"/>
      <sheetName val="계丵"/>
      <sheetName val="8.자재_x0000__x0000_"/>
      <sheetName val="가설_x0005__x0000_"/>
      <sheetName val="Facility Information"/>
      <sheetName val="General"/>
      <sheetName val="Instructions"/>
      <sheetName val="People"/>
      <sheetName val="Quality"/>
      <sheetName val="Risk"/>
      <sheetName val="Training"/>
      <sheetName val="총괄내_x0000__x0000_"/>
      <sheetName val="버스운행안내"/>
      <sheetName val="코鰀፰"/>
      <sheetName val="direct"/>
      <sheetName val="wage"/>
      <sheetName val="관경별우수관집계"/>
      <sheetName val="대차대조표"/>
      <sheetName val="손익계산서"/>
      <sheetName val="2.입력"/>
      <sheetName val="OCT.FDN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wall"/>
      <sheetName val="Front"/>
      <sheetName val="45,4H"/>
      <sheetName val="9호관로"/>
      <sheetName val="사통"/>
      <sheetName val="찍기"/>
      <sheetName val="배수贘_x0013_릠"/>
      <sheetName val="배수午_x0013_ᡐ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96작생능"/>
      <sheetName val="견頀⢀_xdc00_"/>
      <sheetName val="조달요청서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RH-BEAM"/>
      <sheetName val="우석문틀"/>
      <sheetName val="설산1⥸"/>
      <sheetName val="설산1⠀ᡶ"/>
      <sheetName val="설산1찀᎔"/>
      <sheetName val="설산1倀⮓"/>
      <sheetName val="설산1저ᱵ"/>
      <sheetName val="직_x0005_"/>
      <sheetName val="118.세금과공簀"/>
      <sheetName val="118.세금과공缀"/>
      <sheetName val="118.세금과공ꠀ"/>
      <sheetName val="기계경비일람"/>
      <sheetName val="설계산砊ⵍ堀"/>
      <sheetName val="설계산砷ⵍ쀀"/>
      <sheetName val="설계산硁ⵍꠀ"/>
      <sheetName val="설계산砊ⵍࠀ"/>
      <sheetName val="전기︀ᇕ"/>
      <sheetName val="명԰_x0000_"/>
      <sheetName val="설계가"/>
      <sheetName val="짬뽕최종2-2"/>
      <sheetName val="각형맨홀"/>
      <sheetName val="Parameter"/>
      <sheetName val="수량산출근窨"/>
      <sheetName val="6-3차"/>
      <sheetName val="별鰀"/>
      <sheetName val="산揄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안ᰀ፜搀"/>
      <sheetName val="예산ᰀ፜搀"/>
      <sheetName val="안蠱⥐蠀"/>
      <sheetName val="안頴⥞ꠀ"/>
      <sheetName val="4)유동표"/>
      <sheetName val="주경기-오배수"/>
      <sheetName val="ꀀፐ"/>
      <sheetName val="오산갈橂"/>
      <sheetName val="물가대비표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수량산출서-2"/>
      <sheetName val="일석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산丵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도급대԰"/>
      <sheetName val="4.2유효폭의 계산"/>
      <sheetName val="General Data"/>
      <sheetName val="member design"/>
      <sheetName val="soil bearing check"/>
      <sheetName val="철거수_x0000_"/>
      <sheetName val="토공정보"/>
      <sheetName val="PIPE"/>
      <sheetName val="BM"/>
      <sheetName val="GR"/>
      <sheetName val="단면ᘀ᨜"/>
      <sheetName val="수지표"/>
      <sheetName val="셀명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HORI. VESSEL"/>
      <sheetName val="2.설계제원"/>
      <sheetName val="가시_x0005__x0000_"/>
      <sheetName val="구왤헾】_x0005_"/>
      <sheetName val="역T형"/>
      <sheetName val="재1"/>
      <sheetName val="구왤집계闰"/>
      <sheetName val="배수공炕"/>
      <sheetName val="사업부배부A"/>
      <sheetName val="공틀⡀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기초부재력검토"/>
      <sheetName val="전기일ԯ_x0000_缀"/>
      <sheetName val="공종분徸"/>
      <sheetName val="95WBS"/>
      <sheetName val="국공유지및԰_x0000_缀"/>
      <sheetName val="대치판정"/>
      <sheetName val="Proposa_x0005_"/>
      <sheetName val="비교尜"/>
      <sheetName val="원가계산 (2)"/>
      <sheetName val="방음벽 기초 尜_x0013_層_x0013_"/>
      <sheetName val="계화배尜"/>
      <sheetName val="154TW"/>
      <sheetName val="공사원가계산㔀"/>
      <sheetName val="㗇቎"/>
      <sheetName val="방음벽 기초 丵〒_x0005__x0000_"/>
      <sheetName val="노무"/>
      <sheetName val="안㔀቎԰"/>
      <sheetName val="고려단가"/>
      <sheetName val="일위대가표-3"/>
      <sheetName val="UR2-Calculation"/>
      <sheetName val="입찰견적보고서"/>
      <sheetName val="부재치수입력"/>
      <sheetName val="EE-PROP"/>
      <sheetName val="횡배수관"/>
      <sheetName val="변䈀ᅪ԰"/>
      <sheetName val="과천MAIN"/>
      <sheetName val="전체_x0005__x0000_"/>
      <sheetName val="전체헾⼝_x0005_"/>
      <sheetName val="자재총집계"/>
      <sheetName val="예산M렀቟԰"/>
      <sheetName val="U-TYPE(15"/>
      <sheetName val="전신환매︀ᇕ"/>
      <sheetName val="계화㠀⡿"/>
      <sheetName val="ꠀ፺"/>
      <sheetName val="견적대비표"/>
      <sheetName val="노무비계"/>
      <sheetName val="물량산출_x0005__x0000_"/>
      <sheetName val="주요항목별"/>
      <sheetName val="118.세금과丵〒"/>
      <sheetName val="경상비내역서"/>
      <sheetName val="명단"/>
      <sheetName val="도로구조공사비"/>
      <sheetName val="도로토공공사비"/>
      <sheetName val="여수토공사비"/>
      <sheetName val="Ⅴ-2.공종별_x0005__x0000_"/>
      <sheetName val="FAB_I"/>
      <sheetName val="5.정산서"/>
      <sheetName val="설계밇譤0_x0000_"/>
      <sheetName val="호표산출내역"/>
      <sheetName val="국공유԰_x0000_缀_x0000__x0000_"/>
      <sheetName val="단가산출집계"/>
      <sheetName val="부대헾】"/>
      <sheetName val="C &amp; Ô_x0000_Ԁ_x0000_耀"/>
      <sheetName val="C &amp; Ô_x0000_Ԁ_x0000__x0000_"/>
      <sheetName val="보차도경계석수량"/>
      <sheetName val="쵽괄夰"/>
      <sheetName val="외주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지장물C"/>
      <sheetName val="J直材崀"/>
      <sheetName val="평당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부ԯ_x0000_缀"/>
      <sheetName val="당초Ȁ腳"/>
      <sheetName val="설산1餀"/>
      <sheetName val="설계명세서_x0005__x0000__x0000_"/>
      <sheetName val="철거丵〒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Tot-sum"/>
      <sheetName val="적용률"/>
      <sheetName val="CB"/>
      <sheetName val="일반맨홀鲕ԯ_x0000_"/>
      <sheetName val=""/>
      <sheetName val="원하대비"/>
      <sheetName val="원도급"/>
      <sheetName val="하도급"/>
      <sheetName val="주소록"/>
      <sheetName val="Macro2"/>
      <sheetName val="경영혁신본부"/>
      <sheetName val="BOJUNGGM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단위竀7"/>
      <sheetName val="E총15"/>
      <sheetName val="DS-장비"/>
      <sheetName val="NW-장비"/>
      <sheetName val="C &amp; G RH_x0000_"/>
      <sheetName val="ASALTOTA"/>
      <sheetName val="쌌ᄅ"/>
      <sheetName val="견"/>
      <sheetName val="기본(98)"/>
      <sheetName val="J直材㥨"/>
      <sheetName val="J直材_x0010_"/>
      <sheetName val="예산변︽ᇕ԰"/>
      <sheetName val="품셈1-17"/>
      <sheetName val="건㔀቎԰"/>
      <sheetName val="DS-최_x0005_"/>
      <sheetName val="DS-최畠"/>
      <sheetName val="물⩿〚"/>
      <sheetName val="#3E1_GCR"/>
      <sheetName val="공사원가계산헾"/>
      <sheetName val="공사원가계산丵"/>
      <sheetName val="중로근거"/>
      <sheetName val="항목별蠀᝙㔀"/>
      <sheetName val="항목별㔀艎ԯ"/>
      <sheetName val="항목별ㅊ䈀"/>
      <sheetName val="항목별䈀Ꝫԯ"/>
      <sheetName val="설계예시"/>
      <sheetName val="말뚝지㰀᎕萀᎕"/>
      <sheetName val="발주설계서(당초)"/>
      <sheetName val="2차공사"/>
      <sheetName val="설산1က፭"/>
      <sheetName val="H-pile(298x299)"/>
      <sheetName val="H-pile(250x250)"/>
      <sheetName val="맨홀공 수량집계표"/>
      <sheetName val="설산1蠀᥮"/>
      <sheetName val="비대ⴀ癆顶"/>
      <sheetName val="단위傡"/>
      <sheetName val="단위_x0000__x0000_"/>
      <sheetName val="단위䈳牪"/>
      <sheetName val="단위䈳奪"/>
      <sheetName val="지질조사"/>
      <sheetName val="봉방동근︀"/>
      <sheetName val="견적업체"/>
      <sheetName val="00하노임"/>
      <sheetName val="Construction Schedule"/>
      <sheetName val="공사비산출내역"/>
      <sheetName val="별㔀"/>
      <sheetName val="수량이동"/>
      <sheetName val="수목데이타 "/>
      <sheetName val="재무가Ç"/>
      <sheetName val="ERL_TBL"/>
      <sheetName val="전체도급"/>
      <sheetName val="안ﺬ_xd9d5_ԯ"/>
      <sheetName val="안⢬㢂氀"/>
      <sheetName val="내︀ᇕ԰"/>
      <sheetName val="[DS-LOAD.XLS][DS-LOAD.XLS]/_x0000_"/>
      <sheetName val="4_실행예산단가산출서(단壅Ꮕ"/>
      <sheetName val="중연"/>
      <sheetName val="부채상환계획"/>
      <sheetName val="setup"/>
      <sheetName val="DS-LOAD.XLS"/>
      <sheetName val="계정"/>
      <sheetName val="도급예산내역서ᰖ〚_x0005_"/>
      <sheetName val="Ⅴ-2.︀ԯ_x0000_缀"/>
      <sheetName val="부대僰_x0013_"/>
      <sheetName val="토사(僰_x0013_闰"/>
      <sheetName val="7단가"/>
      <sheetName val="총누荈"/>
      <sheetName val="부대tu"/>
      <sheetName val="M-EQPT-Z"/>
      <sheetName val="명_x0005__x0000_"/>
      <sheetName val="설산㔀቎԰"/>
      <sheetName val="건԰_x0000_缀"/>
      <sheetName val="건ᰀ፜搀"/>
      <sheetName val="견적서-을지"/>
      <sheetName val="기본입력"/>
      <sheetName val="MCC제원"/>
      <sheetName val="IW-LIST"/>
      <sheetName val="98수문일위"/>
      <sheetName val="설비운영"/>
      <sheetName val="쵽午_x0013_"/>
      <sheetName val="쵽䡲る"/>
      <sheetName val="dH"/>
      <sheetName val="3.CCTV설비공사"/>
      <sheetName val="설계개요"/>
      <sheetName val="공사원가계산_x0005_"/>
      <sheetName val="LOPCAL_x0005_"/>
      <sheetName val="개정1의 갑"/>
      <sheetName val="213"/>
      <sheetName val="공종별 집䀀"/>
      <sheetName val="TABLE3"/>
      <sheetName val="조직"/>
      <sheetName val="MEMBER"/>
      <sheetName val="목창호"/>
      <sheetName val="원형맨홀_x0010__x0000_"/>
      <sheetName val="원형맨홀㡶"/>
      <sheetName val="원형_x0000__x0000__x0005__x0000_"/>
      <sheetName val="설변내渀荷"/>
      <sheetName val="설변내≖"/>
      <sheetName val="DATA (EPS)"/>
      <sheetName val="DATA (TRAY)"/>
      <sheetName val="부대시설-부하계산서"/>
      <sheetName val="공사비내역서"/>
      <sheetName val="예산礊"/>
      <sheetName val="견적쌐똅"/>
      <sheetName val="도급예산내역서총괄_x0005_"/>
      <sheetName val="도급예산내역서총괄罸"/>
      <sheetName val="총누䟣"/>
      <sheetName val="IMP (REAC罈_x001e_羌_x001e_"/>
      <sheetName val="Macro(전기)"/>
      <sheetName val="주요업체"/>
      <sheetName val="풍하중1"/>
      <sheetName val="AC-01-원본"/>
      <sheetName val="SUMMARY(S)"/>
      <sheetName val="䠾㥿"/>
      <sheetName val="롤러"/>
      <sheetName val="Recording,Phone,Headset,PC"/>
      <sheetName val="부대᐀፣"/>
      <sheetName val="jan"/>
      <sheetName val="2월"/>
      <sheetName val="BKDN"/>
      <sheetName val="입丵⼳"/>
      <sheetName val="입啨/"/>
      <sheetName val="E01-02(EV-1-LBS)"/>
      <sheetName val="첨부파일"/>
      <sheetName val="하중계산"/>
      <sheetName val="TIE-IN"/>
      <sheetName val="D-3109"/>
      <sheetName val="비용"/>
      <sheetName val="관尜_x0013_"/>
      <sheetName val="6공구_x0005__x0000_"/>
      <sheetName val="9ԯ_x0000_缀"/>
      <sheetName val="오산ᰀ፜"/>
      <sheetName val="9ᰀ፜搀"/>
      <sheetName val="을헾"/>
      <sheetName val="동해title"/>
      <sheetName val="도체종-상수표"/>
      <sheetName val="토공A"/>
      <sheetName val="[DS-LOAD.XLS][DS-LOAD.XLS]안/_x0000_ "/>
      <sheetName val="GI_x0000__x0000_"/>
      <sheetName val="GI0_x0000_"/>
      <sheetName val="1_x0005_"/>
      <sheetName val="5. COST SCHEDULE PER E=_x0000_砀%_x0000__x0000_"/>
      <sheetName val="운반비집계"/>
      <sheetName val="공사착공계"/>
      <sheetName val="PRE"/>
      <sheetName val="입적橂"/>
      <sheetName val="Input Names"/>
      <sheetName val="뚝토공"/>
      <sheetName val="원가서"/>
      <sheetName val="안_x0000__x0000__x0005_"/>
      <sheetName val="유_x0010__x0000_"/>
      <sheetName val="단위਀魉"/>
      <sheetName val="산헾"/>
      <sheetName val="물량내역"/>
      <sheetName val="단위별 일위대가표"/>
      <sheetName val="부_x0000__x0000_杻"/>
      <sheetName val="부郯"/>
      <sheetName val="도급정산"/>
      <sheetName val="계화⪔"/>
      <sheetName val="설계⪔堀"/>
      <sheetName val="NAI"/>
      <sheetName val="집계"/>
      <sheetName val="항목蠀㑗䈀ᝪ"/>
      <sheetName val="항목簀䐼ᨱ"/>
      <sheetName val="2006기계경비산출표"/>
      <sheetName val="5공철탑ⶅ︀"/>
      <sheetName val="IMP (REACTO헾⽴"/>
      <sheetName val="국공유԰"/>
      <sheetName val="31.䈌"/>
      <sheetName val="견적서을2"/>
      <sheetName val="설계내역(2_x0005__x0000__x0000_"/>
      <sheetName val="용수간선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현장관리비聀_x0012_茸"/>
      <sheetName val="명세헾"/>
      <sheetName val="현장관리비⩿〚_x0005_"/>
      <sheetName val="공사설ᰀ፜"/>
      <sheetName val="공사설렀቟"/>
      <sheetName val="모델링"/>
      <sheetName val="수로단위수량"/>
      <sheetName val="예산䠀ད䰁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기초코드"/>
      <sheetName val="전산output"/>
      <sheetName val="단면_x0005__x0000_"/>
      <sheetName val="예산䠀⥖䈀"/>
      <sheetName val="Indirect Cosþ"/>
      <sheetName val="봉방동헾】"/>
      <sheetName val="계장ANAL"/>
      <sheetName val="계획세׃"/>
      <sheetName val="내역_ver1.0"/>
      <sheetName val="유도ֹ"/>
      <sheetName val="유도㔀"/>
      <sheetName val="정읍농소"/>
      <sheetName val="금액"/>
      <sheetName val="노무자도장2"/>
      <sheetName val="일위대가(계측기설㔀቎"/>
      <sheetName val="일위대가(계측기설︀ᇕ"/>
      <sheetName val="1.2.1 마루높이결정"/>
      <sheetName val="확약서"/>
      <sheetName val="분류표"/>
      <sheetName val="위치조서"/>
      <sheetName val="별ꠀ"/>
      <sheetName val="명芘'"/>
      <sheetName val="안정검토(온1)"/>
      <sheetName val="오㠀ⶀ簀"/>
      <sheetName val="[DS-LOAD.XLS]/_x0000_"/>
      <sheetName val="20_배_x0005__x0000_"/>
      <sheetName val="기계경縸"/>
      <sheetName val="STRUCTURAL STEEL"/>
      <sheetName val="개0"/>
      <sheetName val="검사현황"/>
      <sheetName val="ITEMLIST990101"/>
      <sheetName val="비대_x0001__x0000_䀀"/>
      <sheetName val="비대ﴀ汅恵"/>
      <sheetName val="장비당단가֬_x0000_缀_x0000_"/>
      <sheetName val="DS적용내역서"/>
      <sheetName val="DATE2001"/>
      <sheetName val="평가데이터"/>
      <sheetName val="일위집계표"/>
      <sheetName val="계양가시설"/>
      <sheetName val="5월"/>
      <sheetName val="근태"/>
      <sheetName val="설계명세서(怀፵"/>
      <sheetName val="부대공ԯ_x0000_缀"/>
      <sheetName val="설계명세서(԰_x0000_缀"/>
      <sheetName val="총누᠀"/>
      <sheetName val="우배수"/>
      <sheetName val="개략"/>
      <sheetName val="배수관헾"/>
      <sheetName val="SE-退ꩽ܁"/>
      <sheetName val="협조전"/>
      <sheetName val="코徸〒"/>
      <sheetName val="4.동력"/>
      <sheetName val="YES-T"/>
      <sheetName val="설계산렀ꮫԯ"/>
      <sheetName val="Languages"/>
      <sheetName val="조명투자및환수계획"/>
      <sheetName val="제조중간결과"/>
      <sheetName val="현장설명서"/>
      <sheetName val="운반_x0000__x0000_㚐"/>
      <sheetName val="[DS-LOAD.XLS]입啨/"/>
      <sheetName val="명鉈0"/>
      <sheetName val="Constant"/>
      <sheetName val="새공통"/>
      <sheetName val="총괄내畠_x0013_"/>
      <sheetName val="사용자정의"/>
      <sheetName val="제품표준규격"/>
      <sheetName val="증감분석"/>
      <sheetName val="국공유지및사︀ᇕ"/>
      <sheetName val="P.M猂⿻"/>
      <sheetName val="P.M塈_x0016_"/>
      <sheetName val="이익영"/>
      <sheetName val="부대단위수량"/>
      <sheetName val="디자이너"/>
      <sheetName val="2-2.매출분석"/>
      <sheetName val="GAEYO"/>
      <sheetName val="bearing"/>
      <sheetName val="구왤집䈀ᅪ"/>
      <sheetName val="오산갈㥝"/>
      <sheetName val="7.PILE  (돌출)"/>
      <sheetName val="1근거"/>
      <sheetName val="Q827"/>
      <sheetName val="물가단가"/>
      <sheetName val="내역서(1)"/>
      <sheetName val="쵽_x0005__x0000_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공종분_x0005_"/>
      <sheetName val="사무실1"/>
      <sheetName val="별က"/>
      <sheetName val="배수공_x0005__x0000_"/>
      <sheetName val="배수공橂】"/>
      <sheetName val="장비당단가ԯ_x0000_缀_x0000_"/>
      <sheetName val="방음벽 기초䈀㉪ԯ_x0000_缀"/>
      <sheetName val="PREFACE"/>
      <sheetName val="d"/>
      <sheetName val="배수공토婜"/>
      <sheetName val="배수공토_x0005_"/>
      <sheetName val="1차 내역서"/>
      <sheetName val="공璈ã瓌"/>
      <sheetName val="전 기"/>
      <sheetName val="명일작업계획 (3)"/>
      <sheetName val="기본"/>
      <sheetName val="토류판설치(t=60׈"/>
      <sheetName val="토류판설치(t=60磈"/>
      <sheetName val="유림골조"/>
      <sheetName val="LKVL-CK-HT-GD1"/>
      <sheetName val="TONGKE-HT"/>
      <sheetName val="Modeø"/>
      <sheetName val="Modeè"/>
      <sheetName val="단가견적조사표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별ԯ"/>
      <sheetName val="별䋌"/>
      <sheetName val="자재԰_x0000_缀"/>
      <sheetName val="변경비교-을"/>
      <sheetName val="C_&amp;_G_RHS"/>
      <sheetName val="BSD_(2)"/>
      <sheetName val="Despacho_(c_civil)"/>
      <sheetName val="설산1_나"/>
      <sheetName val="BOQ-Summary_Form_A2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토공(우물통,기타)_"/>
      <sheetName val="방음벽_기초_일반수량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건물︀ᇕ"/>
      <sheetName val="실행간접비용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효성CB︀ᇕ԰_x0000_缀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DOGI"/>
      <sheetName val="입력값1"/>
      <sheetName val="IMPEADENCE MAP 취수장"/>
      <sheetName val="자㠅"/>
      <sheetName val="암거단위"/>
      <sheetName val="각종양식"/>
      <sheetName val="3CHBDC"/>
      <sheetName val="2001년 MCC 집계"/>
      <sheetName val="하도급업체"/>
      <sheetName val="118.세금과丵⼼"/>
      <sheetName val="118.세금과_x0005__x0000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ModeÄ"/>
      <sheetName val="을부담_xd800_⑖턀"/>
      <sheetName val="1.수인터ﻇ"/>
      <sheetName val="단0_x0000_倀"/>
      <sheetName val="관급"/>
      <sheetName val="재료ⵓ"/>
      <sheetName val="관⩿〚"/>
      <sheetName val="설비"/>
      <sheetName val="S0"/>
      <sheetName val="본공사"/>
      <sheetName val="전체현황"/>
      <sheetName val="단면치缙"/>
      <sheetName val="직簀"/>
      <sheetName val="직谀"/>
      <sheetName val="직Ⰰ"/>
      <sheetName val="직_xdc00_"/>
      <sheetName val="Boq"/>
      <sheetName val="입喸)"/>
      <sheetName val="p"/>
      <sheetName val="방음벽 기초 일반纘$"/>
      <sheetName val="설계명세서렀቟԰_x0000_"/>
      <sheetName val="기별수량산출서"/>
      <sheetName val="자怀"/>
      <sheetName val="일︀ᇕ԰"/>
      <sheetName val="Sh丵⼺_x0005__x0000_"/>
      <sheetName val="MACS-COIL(CW)"/>
      <sheetName val="철근량"/>
      <sheetName val="단"/>
      <sheetName val="BOQ-Summary_F袹㛿㤂彩ᰀ樼"/>
      <sheetName val="을橂"/>
      <sheetName val="을齘"/>
      <sheetName val="1.수인터䋇"/>
      <sheetName val="sum_x0000__x0000_〸_x0000__x0000_"/>
      <sheetName val="명세厀"/>
      <sheetName val="출력X"/>
      <sheetName val="Indirect Cos_x0005_"/>
      <sheetName val="전신환︀ᇕ԰"/>
      <sheetName val="Ⅴ-2.공ﻇᇕ԰_x0000_"/>
      <sheetName val="[DS-LOAD.XLS]공정현황보고(3_27呐/䟣⿏_x0005_"/>
      <sheetName val="P.M_x0005__x0000_"/>
      <sheetName val="부_x0000__x0000_Ԁ"/>
      <sheetName val="입哨_x0013_"/>
      <sheetName val="오산ፔ"/>
      <sheetName val="건축원가계산呠"/>
      <sheetName val="입呠&amp;"/>
      <sheetName val="Assumptions"/>
      <sheetName val="A-General"/>
      <sheetName val="템플릿"/>
      <sheetName val="물_x0005__x0000_"/>
      <sheetName val="상수보호"/>
      <sheetName val="변수"/>
      <sheetName val="근고 블록 유형별 수량"/>
      <sheetName val="DB"/>
      <sheetName val="예산M1_x0005__x0000_"/>
      <sheetName val="제잡비"/>
      <sheetName val="1단계"/>
      <sheetName val="Ⅴ-2.공종별헾】"/>
      <sheetName val="일위대가-1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형상"/>
      <sheetName val="을부담ԯ_x0000_缀"/>
      <sheetName val="참조일람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대가표(유단가)"/>
      <sheetName val="일위㦐ͨ_xda0b_"/>
      <sheetName val="현장관리비집尜_x0013_"/>
      <sheetName val="L형옹丵"/>
      <sheetName val="조명율데이타"/>
      <sheetName val="별표총괄표"/>
      <sheetName val="구왤집계謀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수로BOX"/>
      <sheetName val="설계산출ᰀ፜"/>
      <sheetName val="비대︀Ǖ԰"/>
      <sheetName val="단위昀⭝"/>
      <sheetName val="단위3_x0000_"/>
      <sheetName val="비대甂㘼_x0001_"/>
      <sheetName val="비대_x0001__x0000_퀀"/>
      <sheetName val="비대저᥻԰"/>
      <sheetName val="기본사항"/>
      <sheetName val="세부내역서"/>
      <sheetName val="개산공사비"/>
      <sheetName val="남대문빌딩"/>
      <sheetName val="자동제어"/>
      <sheetName val="우수"/>
      <sheetName val="식재인부"/>
      <sheetName val="안정缀䜎"/>
      <sheetName val="계緇"/>
      <sheetName val="산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70%"/>
      <sheetName val="공정 (총괄) (2)"/>
      <sheetName val="안缀ᨎ԰"/>
      <sheetName val="안/_x0000_"/>
      <sheetName val="안ࠋ቎蠀"/>
      <sheetName val="안/_x0000_뀀"/>
      <sheetName val="구왤집炬⭯"/>
      <sheetName val="전_x0005_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Noname 1"/>
      <sheetName val="PROJECT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중기조종사 단위단가"/>
      <sheetName val="VXXB"/>
      <sheetName val="동력부하(도산)"/>
      <sheetName val="118.세금删%剬"/>
      <sheetName val="2000.11월설계내역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12.3P"/>
      <sheetName val="아산추가1220"/>
      <sheetName val="건축집계표"/>
      <sheetName val="철거︀ᇕ"/>
      <sheetName val="철거ᰀ፜"/>
      <sheetName val="철거렀቟"/>
      <sheetName val="철거㔀቎"/>
      <sheetName val="현장관리비집계㔀"/>
      <sheetName val="집"/>
      <sheetName val="포장직선구간"/>
      <sheetName val="L형옹呸"/>
      <sheetName val="철거ᨀꍙ"/>
      <sheetName val="요⋞"/>
      <sheetName val="일반부표"/>
      <sheetName val="방음벽 기초䈀ｪԯ_x0000_缀"/>
      <sheetName val="전선(IEC)"/>
      <sheetName val="1차분내역-2"/>
      <sheetName val="오산餀ኘ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오산げ"/>
      <sheetName val="입׃⽾"/>
      <sheetName val="96수_x0005_"/>
      <sheetName val="방음벽 기초 怀፵ꈀᇚ"/>
      <sheetName val="준공조서갑지"/>
      <sheetName val="내역및총괄"/>
      <sheetName val="Moder"/>
      <sheetName val="Mode_x0010_"/>
      <sheetName val="횡배수관 토공량 산출"/>
      <sheetName val="FORM7"/>
      <sheetName val="기별"/>
      <sheetName val="Ⅴ-2.공㔀቎԰_x0000_"/>
      <sheetName val="실행대비"/>
      <sheetName val="2.대외_x0010__x0000_"/>
      <sheetName val="지사인원"/>
      <sheetName val="계화배_x0005_"/>
      <sheetName val="계頀塔攀"/>
      <sheetName val="계Ç_x0000_"/>
      <sheetName val="유도쐂"/>
      <sheetName val="계Ç_x0000_렀"/>
      <sheetName val="입合¾"/>
      <sheetName val="전산망"/>
      <sheetName val="봉양~조차장간고하개명(신설)"/>
      <sheetName val="전기일위헾⿕"/>
      <sheetName val="KP1590_B"/>
      <sheetName val="구왤֮"/>
      <sheetName val="구왤룠቟԰"/>
      <sheetName val="구왤㗇ԯ"/>
      <sheetName val="구왤낼㝗ﰀ"/>
      <sheetName val="옥내아파트(전기)"/>
      <sheetName val="J"/>
      <sheetName val="보도경계블Ç"/>
      <sheetName val="NEGO"/>
      <sheetName val="INSTR"/>
      <sheetName val="_x0005_"/>
      <sheetName val="þ"/>
      <sheetName val="8"/>
      <sheetName val="¸"/>
      <sheetName val="일위대가표(DEEP)"/>
      <sheetName val="유도쐃"/>
      <sheetName val="유도쐎"/>
      <sheetName val="부대공က_x0000_"/>
      <sheetName val="가설공사"/>
      <sheetName val="단가결정"/>
      <sheetName val="내역아"/>
      <sheetName val="울타리"/>
      <sheetName val="단위︀ᇕ"/>
      <sheetName val="물량표S"/>
      <sheetName val="안䈀ᅪ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코헾】"/>
      <sheetName val="코_x0005__x0000_"/>
      <sheetName val="관거공사_x0001_"/>
      <sheetName val="관거공사_x000c_"/>
      <sheetName val="관거공사ð"/>
      <sheetName val="BREAKDOWN(철거설치)"/>
      <sheetName val="dÃ"/>
      <sheetName val="봉방_x0000__x0000_"/>
      <sheetName val="설계爏譈0_x0000_"/>
      <sheetName val="설계산출기纘"/>
      <sheetName val="퀀⡖"/>
      <sheetName val="㔀ｎ"/>
      <sheetName val="내역서01"/>
      <sheetName val="공구원가계산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토 _x0000__x0000__x0005_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2. 공원조도"/>
      <sheetName val="토 닑⿭_x0005_"/>
      <sheetName val="H-PILE수량집계"/>
      <sheetName val="부대頀ኗ"/>
      <sheetName val="구왤_x0000__x0000_㶐"/>
      <sheetName val="관거공ԯ_x0000_"/>
      <sheetName val="3.자재비(총괄)"/>
      <sheetName val="FUSE_MCB"/>
      <sheetName val="공사원가계산_x0000_"/>
      <sheetName val="공사설_x0010__x0000_"/>
      <sheetName val="공사설_x0000__x0000_"/>
      <sheetName val="P.M _x0000_"/>
      <sheetName val="목표세부명세"/>
      <sheetName val="45,_x0000__x0000_"/>
      <sheetName val="민속촌메뉴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8.릐̖Ā"/>
      <sheetName val="오산ᗂ恭"/>
      <sheetName val="조洕"/>
      <sheetName val=" 견적뀀"/>
      <sheetName val=" 견적瀀"/>
      <sheetName val="◀-▶"/>
      <sheetName val="기기리스트"/>
      <sheetName val="APT"/>
      <sheetName val="hvac(헾⽯_x0005__x0000_"/>
      <sheetName val="Ⅴ-2.공종별헾⾓"/>
      <sheetName val="공사원가Â"/>
      <sheetName val="설계׃"/>
      <sheetName val="설계_x0005_"/>
      <sheetName val="요Հ陭"/>
      <sheetName val="RAHME¨"/>
      <sheetName val="입적齘"/>
      <sheetName val="예산窨_x0013_竬"/>
      <sheetName val="È"/>
      <sheetName val="횡배수관토공수량"/>
      <sheetName val="Ⅴ-2.공종별내렃"/>
      <sheetName val="majo԰"/>
      <sheetName val="C &amp; G _x0000__x0000__x0005_"/>
      <sheetName val="C &amp; G "/>
      <sheetName val="계화膸)"/>
      <sheetName val="마산방향"/>
      <sheetName val="사방수량근거"/>
      <sheetName val="재료비"/>
      <sheetName val="변전소+TIE POST"/>
      <sheetName val="전차선설비공사"/>
      <sheetName val="부대尜_x0013_"/>
      <sheetName val="하수급_x0005__x0000__x0000_"/>
      <sheetName val="장비작업내용"/>
      <sheetName val="기초단가"/>
      <sheetName val="99년신청"/>
      <sheetName val="관거공⠏᜶"/>
      <sheetName val="관거공䈀ᅪ"/>
      <sheetName val="관거공耀⩩"/>
      <sheetName val="직䣈"/>
      <sheetName val="견적대비"/>
      <sheetName val="IMP (REAC䕝瘙蚰ɡ"/>
      <sheetName val="BOX 본체"/>
      <sheetName val="PUMP"/>
      <sheetName val="오산헾】"/>
      <sheetName val="을부/_x0000_퀀¤"/>
      <sheetName val="을부က_x0000_᠀蘸"/>
      <sheetName val="토사(闰⾘_x0005_"/>
      <sheetName val="공사원가헾】_x0005_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etc"/>
      <sheetName val="계산표지"/>
      <sheetName val="IMP "/>
      <sheetName val="오산갈䈀"/>
      <sheetName val="예산변경䈀ᅪ"/>
      <sheetName val="dÉ"/>
      <sheetName val="철거³_x0000_"/>
      <sheetName val="철거₳"/>
      <sheetName val="입찰蔨"/>
      <sheetName val="G㑈ď鎀"/>
      <sheetName val="하수급견적툀ᩘ"/>
      <sheetName val="하수급견적ⶁ"/>
      <sheetName val="1.관로"/>
      <sheetName val="[DS-LOAD.XLS]오산/"/>
      <sheetName val="구왤집계︀"/>
      <sheetName val="구왤집계䈀"/>
      <sheetName val="1호맨홀䈀ᅪ"/>
      <sheetName val="건축원가계산齘"/>
      <sheetName val="오산렀"/>
      <sheetName val="예산내ԯ_x0000_"/>
      <sheetName val="견적서세부내용"/>
      <sheetName val="안전사㡃"/>
      <sheetName val="PLCAL"/>
      <sheetName val="실행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일위대가표 (2)"/>
      <sheetName val="전력구구조물산근"/>
      <sheetName val="종배수관면벽구"/>
      <sheetName val="형강류 단가 CODE"/>
      <sheetName val="criteria"/>
      <sheetName val="구왤집ꠧ᭑"/>
      <sheetName val="99노임기준"/>
      <sheetName val="Man Power &amp; Comp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일위대가호표"/>
      <sheetName val="구왤睮め_x0005_"/>
      <sheetName val="구왤丵〒_x0005_"/>
      <sheetName val="관거_x0000__x0000_篬"/>
      <sheetName val="관거薘$藜"/>
      <sheetName val="관거헾⾅_x0005_"/>
      <sheetName val="당초"/>
      <sheetName val="2002상반기노임기준"/>
      <sheetName val="단위단가"/>
      <sheetName val="변_x0005__x0000__x0000_"/>
      <sheetName val="참고(2)"/>
      <sheetName val="검ﺬ"/>
      <sheetName val="투찰내缀"/>
      <sheetName val="원형1호맨홀토공수량"/>
      <sheetName val="Parameters"/>
      <sheetName val="영업점별목표산출"/>
      <sheetName val="연평잔"/>
      <sheetName val="공정"/>
      <sheetName val="연수_x0000_"/>
      <sheetName val="경비산출"/>
      <sheetName val="전기자료"/>
      <sheetName val="신설개소별 총집계표(동해-배전)"/>
      <sheetName val="안평역사 총집계"/>
      <sheetName val="품질 및 특성 보_xdcf0_®"/>
      <sheetName val="5. COST SCHEDULE PER E绸o헾⾧_x0005__x0000_"/>
      <sheetName val="유도ԋ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예산M㄀抣ԯ"/>
      <sheetName val="예산M蠊⸴"/>
      <sheetName val="예산M蠑⸴"/>
      <sheetName val="전기䀀⒑"/>
      <sheetName val="전기↏"/>
      <sheetName val="전기退ろ"/>
      <sheetName val="관집계"/>
      <sheetName val="hvac(제어동徸"/>
      <sheetName val="DS-최怀"/>
      <sheetName val="그림"/>
      <sheetName val="무정전통보"/>
      <sheetName val="인계"/>
      <sheetName val="지입재료비"/>
      <sheetName val="적요"/>
      <sheetName val="산출명세서"/>
      <sheetName val="예산ᑛꈀ꣚"/>
      <sheetName val="산耀"/>
      <sheetName val="물량산출근_x0000_"/>
      <sheetName val="G.R300경비"/>
      <sheetName val="아파薸(藼"/>
      <sheetName val="b_gunmul"/>
      <sheetName val="b_balju (2)"/>
      <sheetName val="하수급︀ᇕ԰_x0000_"/>
      <sheetName val="현장관리비집계Á"/>
      <sheetName val="중간"/>
      <sheetName val="안정검_x0000_"/>
      <sheetName val="공Ö_x0000_Ԁ"/>
      <sheetName val="DS︀ᇕ԰"/>
      <sheetName val="내역서1"/>
      <sheetName val="입橂】"/>
      <sheetName val="철거ﺬ鿕"/>
      <sheetName val="EXPENSE"/>
      <sheetName val="BAU-ITEMLIST"/>
      <sheetName val="시산"/>
      <sheetName val="WBS98"/>
      <sheetName val="Köpfe"/>
      <sheetName val="원_VL"/>
      <sheetName val="INP킬❨"/>
      <sheetName val="견䋉ᅪ԰"/>
      <sheetName val="䋇ᅪ"/>
      <sheetName val="ᩓ"/>
      <sheetName val="기본단가표"/>
      <sheetName val="수량산출(음암)"/>
      <sheetName val="CJE"/>
      <sheetName val="유도헾"/>
      <sheetName val="hvac(제어동_x0005_"/>
      <sheetName val="C &amp; G R_x0000__x0000_"/>
      <sheetName val="SE-⠀⎃氀"/>
      <sheetName val="업무연락"/>
      <sheetName val="CFLOW"/>
      <sheetName val="[DS-LOAD.XLS][DS-LOAD.XLS]입啨/"/>
      <sheetName val="소운반"/>
      <sheetName val="보정계수산정(1)"/>
      <sheetName val="보정계수산정(2)"/>
      <sheetName val="보정계수산정(3)"/>
      <sheetName val="오산叀&gt;"/>
      <sheetName val="3.1.4 F-FR8"/>
      <sheetName val="특2호하천산근"/>
      <sheetName val="특2호부관하천산근"/>
      <sheetName val="북방3터널"/>
      <sheetName val="오산갈"/>
      <sheetName val="별쌐"/>
      <sheetName val="입찰참가보고_(2_x0000_"/>
      <sheetName val="예산변_x0000__x0000__x0005_"/>
      <sheetName val="ITB COST"/>
      <sheetName val="예산ﺻ叕ԯ_x0000_"/>
      <sheetName val="설계산출표ԯ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견적을"/>
      <sheetName val="TH-Dien"/>
      <sheetName val="단면鰀፰"/>
      <sheetName val="단면쀀ፐ"/>
      <sheetName val="내역조적"/>
      <sheetName val="공사원가계산坨"/>
      <sheetName val="공사원가계산닑"/>
      <sheetName val="내역총괄妌"/>
      <sheetName val="DESIGN_Cჳ굲1_x0000__x0000__x0000__x0000_"/>
      <sheetName val="작성기준"/>
      <sheetName val="GIS԰"/>
      <sheetName val="C &amp; G RH_x0010_"/>
      <sheetName val="예산변턂붵尀"/>
      <sheetName val="3B"/>
      <sheetName val="견적내역"/>
      <sheetName val="공틀공頉"/>
      <sheetName val="하수급_x0005_"/>
      <sheetName val="31._x0000_"/>
      <sheetName val="Mac䖇ñ땘"/>
      <sheetName val="공사원가_x0000__x0000_Ԁ"/>
      <sheetName val="신표지1"/>
      <sheetName val="샘플표지"/>
      <sheetName val="ET2TOT"/>
      <sheetName val="단가塸_x001e_娬"/>
      <sheetName val="瀀"/>
      <sheetName val=" 총괄표"/>
      <sheetName val="조԰"/>
      <sheetName val="조_x0005_"/>
      <sheetName val="제주노형(금액)"/>
      <sheetName val="토목내역서 (도급단가)"/>
      <sheetName val="______C_WINDOWS_9605G_DS_LOAD_2"/>
      <sheetName val="35 장주신설"/>
      <sheetName val="허용전류-IEC"/>
      <sheetName val="허용전류-IEC DATA"/>
      <sheetName val="범용개발순소요비용"/>
      <sheetName val="제직재"/>
      <sheetName val="관로공내역서"/>
      <sheetName val="G_x0000__x0000__x0005_"/>
      <sheetName val="추가예산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도급예산내역서총橂】"/>
      <sheetName val="실행(표지,갑,을)"/>
      <sheetName val="[DS-LOAD.XLS][DS-LOAD.XLS]오산/"/>
      <sheetName val="본׃⿇"/>
      <sheetName val="소상 &quot;1&quot;"/>
      <sheetName val="옹벽기초자료"/>
      <sheetName val="안전담당"/>
      <sheetName val="물량산출근氐"/>
      <sheetName val="PAY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4_실행예산단가산㠀ᱫ鬀ﰓԯ_x0000_"/>
      <sheetName val="BOX복구단위수량"/>
      <sheetName val="총괄내_x0005__x0000_"/>
      <sheetName val="총괄내誀걜"/>
      <sheetName val="총괄내紴"/>
      <sheetName val="요︀훕"/>
      <sheetName val="덕전리"/>
      <sheetName val="실행철⑴䀀"/>
      <sheetName val="VXXXXXXX"/>
      <sheetName val="공사원가계산牰"/>
      <sheetName val="요소"/>
      <sheetName val="단༃_xdb6c_/"/>
      <sheetName val="주beam"/>
      <sheetName val="산출서집계"/>
      <sheetName val="hvac(제어동腘"/>
      <sheetName val="hvac(제어동헾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sum"/>
      <sheetName val="조작대(1연)"/>
      <sheetName val="개발운영비청구"/>
      <sheetName val="구왤 ⩘氀"/>
      <sheetName val="VXXp"/>
      <sheetName val="표지 ︀ᇕ԰"/>
      <sheetName val="표지 저፺ఀ"/>
      <sheetName val="내역서(삼호)"/>
      <sheetName val="하수급݈╯͔"/>
      <sheetName val="국공유지및사碌,"/>
      <sheetName val="장비당단가怀倣԰_x0000_"/>
      <sheetName val="118.세금과迠ዘ"/>
      <sheetName val="118.세금과鐠寑"/>
      <sheetName val="아파트_x0000__x0000_"/>
      <sheetName val="부대栨ǥ"/>
      <sheetName val="부대栨ǂ"/>
      <sheetName val="부대栨ǭ"/>
      <sheetName val="관거공렀靟"/>
      <sheetName val="원老㎿耜"/>
      <sheetName val="원态᣽_x001b_"/>
      <sheetName val="RAHME¸"/>
      <sheetName val="RAHME5"/>
      <sheetName val="건축토목내역"/>
      <sheetName val="설산1丵⾾"/>
      <sheetName val="설산1爸_x0017_"/>
      <sheetName val="설산1浘_x0019_"/>
      <sheetName val="설산1_x0005__x0000_"/>
      <sheetName val="설산1橂⿇"/>
      <sheetName val="설산1Ç_x0000_"/>
      <sheetName val="ELECTRIC"/>
      <sheetName val="공정현황보고(3_20)_(徸〒"/>
      <sheetName val="전㨰ኈ_x0000_"/>
      <sheetName val="장비당단가 (壈."/>
      <sheetName val="공종별 집耀"/>
      <sheetName val="자단"/>
      <sheetName val="단多뫿ࠀ"/>
      <sheetName val="단多뫿쀀"/>
      <sheetName val="개소별수량산출"/>
      <sheetName val="______C_WINDOWS_9605G_DS_LOAD_3"/>
      <sheetName val="______C_WINDOWS_9605G_DS_LOAD_4"/>
      <sheetName val="대가근거_입력"/>
      <sheetName val="재무가䣇"/>
      <sheetName val="재무가ﻇ"/>
      <sheetName val="전체총_x0000__x0000_"/>
      <sheetName val="전체총地+"/>
      <sheetName val="설계명세䑲〆_x0000__x0000_"/>
      <sheetName val="사  업  비  수  지  예  산  서"/>
      <sheetName val="정산입ᰀ"/>
      <sheetName val="정산입툀"/>
      <sheetName val="정산입㔀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항목堐_x001c_塜_x001c_"/>
      <sheetName val="항목ሧ⿯_x0005__x0000_"/>
      <sheetName val="노무자DB"/>
      <sheetName val="2_대외공문1"/>
      <sheetName val="118_세금과공과1"/>
      <sheetName val="단가표_1"/>
      <sheetName val="Ⅴ-2_공종별내역1"/>
      <sheetName val="기초헾】_x0005_"/>
      <sheetName val="부대徸〒"/>
      <sheetName val="______C_WINDOWS_9605G_DS_LOAD_5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건축원가계芘)"/>
      <sheetName val="하수급_xdc58_⍻_x0000__x0000_"/>
      <sheetName val="매출"/>
      <sheetName val="보_x0005__x0000__x0000__x0000__x0000_"/>
      <sheetName val="내역서(2)"/>
      <sheetName val="단면 (2b"/>
      <sheetName val="도_x0000__x0000_Ā"/>
      <sheetName val="아파트⃊"/>
      <sheetName val="steam table"/>
      <sheetName val="MP MOB"/>
      <sheetName val="Table_1"/>
      <sheetName val="MH_Data"/>
      <sheetName val="Name_ID"/>
      <sheetName val="WORK-VOL"/>
      <sheetName val="일위대가(계측_x0005_"/>
      <sheetName val="비탈면보호공수량산출"/>
      <sheetName val="인버터"/>
      <sheetName val="06-BATCHB"/>
      <sheetName val="TYԀ"/>
      <sheetName val="31.䃁"/>
      <sheetName val="TYԀ_x0000_缀"/>
      <sheetName val="터널-1"/>
      <sheetName val="예산M㠀ᎍ簀"/>
      <sheetName val="요소_xdf88_"/>
      <sheetName val="전체_x0000__x0000__x0005_"/>
      <sheetName val="말고개터널조명전압강하"/>
      <sheetName val="Pipe ID"/>
      <sheetName val="CBS"/>
      <sheetName val="전_xda90_堏*"/>
      <sheetName val="전뽠⭖T"/>
      <sheetName val="단㏛頀"/>
      <sheetName val="단섢ࠚ"/>
      <sheetName val="예산헾⽕_x0005_"/>
      <sheetName val="공종분_x0000_"/>
      <sheetName val="1. 설계조건 2.단면가정 3. 하중계산"/>
      <sheetName val="IMP(MAIN"/>
      <sheetName val="자재단暷⾒"/>
      <sheetName val="자재단_x0010__x0000_"/>
      <sheetName val="도급예산내역_x0000_㉕䰀㉕"/>
      <sheetName val="C &amp; G 䕝瞐"/>
      <sheetName val="ᰰ"/>
      <sheetName val="총괄내跀"/>
      <sheetName val="이름표"/>
      <sheetName val="견적_x0010_"/>
      <sheetName val="견적༨ʹ"/>
      <sheetName val="내역劬_x0010__x0000_"/>
      <sheetName val="군남내역서"/>
      <sheetName val="관기성공.내"/>
      <sheetName val="전신환매_x0000__x0000_"/>
      <sheetName val="오산鯆ሓ"/>
      <sheetName val="Indirect_Cost1"/>
      <sheetName val="sum1_(2)1"/>
      <sheetName val="Despacho_(c_civil)1"/>
      <sheetName val="구조물철거타공정이웜"/>
      <sheetName val="Ⅱ1蠀燿㤂"/>
      <sheetName val="Ⅱ1聵ᕹ蠀"/>
      <sheetName val="Ⅱ1蠀矿㤂"/>
      <sheetName val="Ⅱ1蠀盿㤁"/>
      <sheetName val="Ⅱ1퐀㬸⠀"/>
      <sheetName val="admin"/>
      <sheetName val="1.수인터Æ"/>
      <sheetName val="자재/_x0000_"/>
      <sheetName val="자재/_x0000_쀀"/>
      <sheetName val="자재␸蠀"/>
      <sheetName val="견䈀浪ԯ"/>
      <sheetName val="[DS-LOAD.XLS]자재/_x0000_"/>
      <sheetName val="[DS-LOAD.XLS]자재/_x0000_쀀"/>
      <sheetName val="현장관리비집계헾"/>
      <sheetName val="사용내역喜"/>
      <sheetName val="을부담운텐ꆲ"/>
      <sheetName val="국사현황"/>
      <sheetName val="요䈀ᅪ"/>
      <sheetName val="공사원가계_x0000_"/>
      <sheetName val="공사원가계_x0010__x0000_"/>
      <sheetName val="보건노"/>
      <sheetName val="sum1 (2橂"/>
      <sheetName val="sum1 (2洅"/>
      <sheetName val="안က"/>
      <sheetName val="안/"/>
      <sheetName val="부Ç"/>
      <sheetName val="Ⅴ-2.缀ᨎ԰"/>
      <sheetName val="일반맨԰"/>
      <sheetName val="Ⅴ-2.԰"/>
      <sheetName val="보԰"/>
      <sheetName val="말뚝지지0"/>
      <sheetName val="118.세금Ԉ"/>
      <sheetName val="단0"/>
      <sheetName val=" ԰"/>
      <sheetName val="P.԰"/>
      <sheetName val="봉방"/>
      <sheetName val="현장관리비_x0005_"/>
      <sheetName val="예산Mԯ"/>
      <sheetName val="Ⅴ-2.︀ᇕ԰"/>
      <sheetName val="계0"/>
      <sheetName val="9က"/>
      <sheetName val="국공유지및԰"/>
      <sheetName val="안전԰"/>
      <sheetName val="부재_x0005_"/>
      <sheetName val="L-type"/>
      <sheetName val="장비당단가탕᭎_x0000_"/>
      <sheetName val="COA-17"/>
      <sheetName val="C-18"/>
      <sheetName val="한전위탁공사頀គ"/>
      <sheetName val="관거_x0002__x0000_"/>
      <sheetName val="관거_x0001__x0000_"/>
      <sheetName val="관거_x0000__x0000__xdd28_"/>
      <sheetName val="관거밽"/>
      <sheetName val="관거밽á鿨"/>
      <sheetName val="단가LIST(8.16)"/>
      <sheetName val="사업개요"/>
      <sheetName val="건축공사이월"/>
      <sheetName val="118._x0000__x0000_Ԁ_x0000_䀀"/>
      <sheetName val="GIS_x0005_"/>
      <sheetName val="8.자재茸·"/>
      <sheetName val="8.자재蒨ÿ"/>
      <sheetName val="8.자재繘®"/>
      <sheetName val="8.자재_x0005__x0000_"/>
      <sheetName val="총사업비현황"/>
      <sheetName val="2.대외_x0005__x0000_"/>
      <sheetName val="일위대가(계측기설㶃"/>
      <sheetName val="예산M렋ⴲ᠀"/>
      <sheetName val="SE-6︀ᇕ"/>
      <sheetName val="도장수량(하1)"/>
      <sheetName val="주형"/>
      <sheetName val="한전위탁_x0000__x0000_倀1"/>
      <sheetName val="계약내역"/>
      <sheetName val="31.고?RTU"/>
      <sheetName val="도급예산º_x0000__x0000__x0000__x0000__x0001_"/>
      <sheetName val="도급예산º_x0000__x0000__x0000__x0000__x0000_"/>
      <sheetName val="변수2"/>
      <sheetName val="저항"/>
      <sheetName val="합천내역"/>
      <sheetName val="자재_x0005__x0000__x0000_"/>
      <sheetName val="한전위탁缀稪ԯ_x0000_"/>
      <sheetName val="난간벽단위"/>
      <sheetName val="8.자재_xdee0_⪏"/>
      <sheetName val="8.자재賐⪏"/>
      <sheetName val="8.자재㳏"/>
      <sheetName val="8.자재"/>
      <sheetName val="실행내역서_"/>
      <sheetName val="design_criteria"/>
      <sheetName val="working_load_at_the_btm_ft_"/>
      <sheetName val="plan&amp;section_of_foundation"/>
      <sheetName val="6PILE__(돌출)"/>
      <sheetName val="Galaxy_소비자가격표"/>
      <sheetName val="#4DUCT_SUPPORT_체크LIST"/>
      <sheetName val="도급및_실행내역"/>
      <sheetName val="Wt_of_Mod_"/>
      <sheetName val="DRAIN_DRUM_PIT_D-301"/>
      <sheetName val="물량산〒"/>
      <sheetName val="일반맨홀수량집계(A-7_LINE)"/>
      <sheetName val="31_고_x005f_x0000_RTU"/>
      <sheetName val="CRUDE_RE-bar"/>
      <sheetName val="5_정산서"/>
      <sheetName val="1_설계기준"/>
      <sheetName val="개별직종노임단가(2003_9)"/>
      <sheetName val="현장별계약현황('98_10_31)"/>
      <sheetName val="stability_check"/>
      <sheetName val="design_load"/>
      <sheetName val="4_말뚝설계"/>
      <sheetName val="인건비_"/>
      <sheetName val="8_자재"/>
      <sheetName val="Parts_1_Feb_2004"/>
      <sheetName val="list_price"/>
      <sheetName val="Ⅴ-2_缀ᨎ԰缀"/>
      <sheetName val="Ⅴ-2_ᰀ፜搀፜"/>
      <sheetName val="Ⅴ-2_공종별0"/>
      <sheetName val="sc0314_Index"/>
      <sheetName val="BASIC_(2)"/>
      <sheetName val="DATA_(EPS)"/>
      <sheetName val="DATA_(TRAY)"/>
      <sheetName val="입출재고현황_(2)"/>
      <sheetName val="단면炜"/>
      <sheetName val="Ⅴ-2_԰缀"/>
      <sheetName val="Mp-team_1"/>
      <sheetName val="Ⅴ-2_공ᛇ᨜԰"/>
      <sheetName val="96보완계획7_12"/>
      <sheetName val="배수贘릠"/>
      <sheetName val="배수午ᡐ"/>
      <sheetName val="공사비_내역_(가)"/>
      <sheetName val="118_세금丵⼞"/>
      <sheetName val="총_원가계산"/>
      <sheetName val="입"/>
      <sheetName val="단가_및_재료비"/>
      <sheetName val="견頀⢀"/>
      <sheetName val="118_세금Ԉ缀"/>
      <sheetName val="부대공헾】"/>
      <sheetName val="가설"/>
      <sheetName val="을_1"/>
      <sheetName val="일위대가(계측"/>
      <sheetName val="일위대가(계측闰⽌"/>
      <sheetName val="일위대가(계측埬場"/>
      <sheetName val="일위대가(계측徸⿚"/>
      <sheetName val="설계명세서丵〒"/>
      <sheetName val="직"/>
      <sheetName val="118_세금과공簀"/>
      <sheetName val="118_세금과공缀"/>
      <sheetName val="118_세금과공ꠀ"/>
      <sheetName val="c_s"/>
      <sheetName val="CAL_"/>
      <sheetName val="Ⅴ-2_砀鹅瘂/"/>
      <sheetName val="비교"/>
      <sheetName val="쵽괄"/>
      <sheetName val="Ⅴ-2_︀ᇕ԰缀"/>
      <sheetName val="실행철헾】"/>
      <sheetName val="계획세"/>
      <sheetName val="J直材"/>
      <sheetName val="_԰缀"/>
      <sheetName val="공사원가"/>
      <sheetName val="Facility_Information"/>
      <sheetName val="1_철주신"/>
      <sheetName val="현장관리비๿〚"/>
      <sheetName val="현장관리비"/>
      <sheetName val="현장관리비헾】"/>
      <sheetName val="Ⅴ-2_공尜層"/>
      <sheetName val="Ⅴ-2_공徸〒"/>
      <sheetName val="B76"/>
      <sheetName val="전선_및_전선관"/>
      <sheetName val="실행철강矨"/>
      <sheetName val="1_설계설명서"/>
      <sheetName val="TRE_TABLE"/>
      <sheetName val="SRC_CLOUMN_설계"/>
      <sheetName val="3)_클레임_반영시"/>
      <sheetName val="2001예정공정표_"/>
      <sheetName val="crude_SLAB_RE-bar"/>
      <sheetName val="품질_및_특성_쌞ᄅ0"/>
      <sheetName val="4_동력"/>
      <sheetName val="Architecture_Work"/>
      <sheetName val="2-2_매출분석"/>
      <sheetName val="KP1590_"/>
      <sheetName val="방배동내역_(총괄)"/>
      <sheetName val="Data_Vol"/>
      <sheetName val="계화"/>
      <sheetName val="계화髜"/>
      <sheetName val="전동기_SP԰"/>
      <sheetName val="06.04.28물량내역"/>
      <sheetName val="보차도경渀腷"/>
      <sheetName val="보차도경Ç_x0000_"/>
      <sheetName val="보차도경︀ᇕ"/>
      <sheetName val="보차도경ﻇᇕ"/>
      <sheetName val="노임이"/>
      <sheetName val="운반_x0010__x0000_ⓐ"/>
      <sheetName val="유丵〒"/>
      <sheetName val="유睮め"/>
      <sheetName val="유_x0000__x0000_"/>
      <sheetName val="유奈_x001b_"/>
      <sheetName val="유慨_x0013_"/>
      <sheetName val="Ⅴ-2.공o_x0000_Ԁ_x0000_"/>
      <sheetName val="안전담_xdb00_ᆅ"/>
      <sheetName val="안전담텷ᆲ"/>
      <sheetName val="안전담_x0000__x0000_"/>
      <sheetName val="도급예산내/_x0000_ꠀp_x0000_"/>
      <sheetName val="가도공"/>
      <sheetName val="검뢬"/>
      <sheetName val="토 적 _x0000_"/>
      <sheetName val="_견적서1"/>
      <sheetName val="2_입력"/>
      <sheetName val="[DS-LOAD_XLS]입啨/"/>
      <sheetName val="[DS-LOAD_XLS][DS-LOAD_XLS]입啨/"/>
      <sheetName val="물량_산출_통신_맨홀"/>
      <sheetName val="쵽午"/>
      <sheetName val="General_Data"/>
      <sheetName val="쵽"/>
      <sheetName val="Motor_Data"/>
      <sheetName val="내역_ver1_0"/>
      <sheetName val="설산岘幌"/>
      <sheetName val="진행_DATA_(2)"/>
      <sheetName val="_견徸〒"/>
      <sheetName val="_견헾】"/>
      <sheetName val="_견丵〒"/>
      <sheetName val="운반헾】"/>
      <sheetName val="부대浜"/>
      <sheetName val="c_"/>
      <sheetName val="c_¨"/>
      <sheetName val="부대廠"/>
      <sheetName val="STRUCTURAL_STEEL"/>
      <sheetName val="방음벽_기초_尜層"/>
      <sheetName val="Proposa"/>
      <sheetName val="원가계산_(2)"/>
      <sheetName val="방음벽_기초_丵〒"/>
      <sheetName val="118_세금과丵〒"/>
      <sheetName val="전체"/>
      <sheetName val="전체헾⼝"/>
      <sheetName val="Input_Table"/>
      <sheetName val="A-11_Steel_Str_(2)"/>
      <sheetName val="물량산출"/>
      <sheetName val="P_԰缀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Ⅱ1퐁㜸"/>
      <sheetName val="내역총_x0001__x0000_"/>
      <sheetName val="준공내역"/>
      <sheetName val="기본일위"/>
      <sheetName val="[DS-LOAD.XLS]안/"/>
      <sheetName val="실행_x0005_"/>
      <sheetName val="설계명세서က"/>
      <sheetName val="건԰"/>
      <sheetName val="비대_x0001_"/>
      <sheetName val="장비당단가֬"/>
      <sheetName val="Ⅴ-2.︀ԯ"/>
      <sheetName val="9ԯ"/>
      <sheetName val="설산"/>
      <sheetName val="전동기 ԯ"/>
      <sheetName val="안"/>
      <sheetName val="오ԯ"/>
      <sheetName val="을부담"/>
      <sheetName val="설계내역(2_x0005_"/>
      <sheetName val="설계명세서_x0005_"/>
      <sheetName val="[DS-LOAD.XLS][DS-LOAD.XLS]안/"/>
      <sheetName val="설계명세서(԰"/>
      <sheetName val="부ԯ"/>
      <sheetName val="부က"/>
      <sheetName val="Ⅴ-2.က"/>
      <sheetName val="안전Ç"/>
      <sheetName val="운반"/>
      <sheetName val="장비당단가ԯ"/>
      <sheetName val="가시_x0005_"/>
      <sheetName val="입찰참가㖬቎԰"/>
      <sheetName val="입찰참가㗇቎԰"/>
      <sheetName val="입찰참가ׇ"/>
      <sheetName val="전_x0013__x0000_"/>
      <sheetName val="인월수표"/>
      <sheetName val="back-data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BOQ-Summary닑⽜_x0005__x0000__x0000__x0000__x0000_"/>
      <sheetName val="BOQ-Summary刘v닑⿎_x0005__x0000__x0000_"/>
      <sheetName val="BOQ-Summary唐o啜o닑⼠_x0005__x0000_"/>
      <sheetName val="5직접"/>
      <sheetName val="편성절차"/>
      <sheetName val="품질 및 특성 보정계碱"/>
      <sheetName val="품질 및 특성 보정계ֱ"/>
      <sheetName val="수안보-MBR1"/>
      <sheetName val="계縸"/>
      <sheetName val="계興"/>
      <sheetName val="계蔈"/>
      <sheetName val="말뚝지_x0000__x0000_Ԁ_x0000_"/>
      <sheetName val="118.세금뜈ǻ囉"/>
      <sheetName val="구리토헾】_x0005__x0000_"/>
      <sheetName val="오　聽԰"/>
      <sheetName val="오怀ⱔ가"/>
      <sheetName val="오餀侘ԯ"/>
      <sheetName val="소산진입"/>
      <sheetName val="Ⅴ-2.공종별내_x0005_"/>
      <sheetName val="저콙"/>
      <sheetName val="5. COST SCHEDULE럇ㅦ0_x0000_倀/_x0000__x0000_저耱䴆텳"/>
      <sheetName val="5. COST SCHEDULE랜❦0_x0000_㠀÷_x0000__x0000_က痸䠆얀"/>
      <sheetName val="VENDOR LIST"/>
      <sheetName val="5공철厰?叼?"/>
      <sheetName val="교대(A1-A2)"/>
      <sheetName val="열교환기"/>
      <sheetName val="수량계산"/>
      <sheetName val="물량_x0000__x0000_Ā_x0000_"/>
      <sheetName val="물량_x0000__x0000__x0005__x0000_"/>
      <sheetName val="물량_x0000__x0000_ȭ_x0000_"/>
      <sheetName val="국공유지및사_x0000__x0000_"/>
      <sheetName val="계ꨀᄞ԰"/>
      <sheetName val="계䈀ᅪ԰"/>
      <sheetName val="계਀腹԰"/>
      <sheetName val="데리네이타_x0000__x0000_"/>
      <sheetName val="한전위탁d_x0000_Ԁ_x0000_"/>
      <sheetName val="한전위탁_x0000__x0000_Ԁ_x0000_"/>
      <sheetName val="한전위탁³_x0000_Ԁ_x0000_"/>
      <sheetName val="한전위탁d"/>
      <sheetName val="31.d"/>
      <sheetName val="MANUFACTORY"/>
      <sheetName val="본관"/>
      <sheetName val="J直埰_x0012_"/>
      <sheetName val="철거ღ⯟"/>
      <sheetName val="계산중"/>
      <sheetName val="5CHBDC"/>
      <sheetName val="실행BOQ"/>
      <sheetName val="방음벽 기초䈀㉪ԯ"/>
      <sheetName val="단가_x0005_"/>
      <sheetName val="규격"/>
      <sheetName val="장비당단가 (ᰀ፜"/>
      <sheetName val="조徸"/>
      <sheetName val="설계堀"/>
      <sheetName val="장비당단가 (렀቟"/>
      <sheetName val="Ⅴ-2.공종별ﻇᇕ"/>
      <sheetName val="계�ᙘ儀"/>
      <sheetName val="을부담�⑖턀"/>
      <sheetName val="도급ø_x0000_"/>
      <sheetName val="C &amp; GÇ_x0000__x0000__x0001_"/>
      <sheetName val="Ⅴ-2.翇ᨎ԰_x0000_缀"/>
      <sheetName val="명세쎮"/>
      <sheetName val="Ⅴ-2.공종별내_x0000_"/>
      <sheetName val="관리_x0000_"/>
      <sheetName val="실행礊め_x0005_"/>
      <sheetName val="일위대가勀"/>
      <sheetName val="전산품의"/>
      <sheetName val="화설내"/>
      <sheetName val="설산1︀ᇕ"/>
      <sheetName val="설산1ꠊₒ"/>
      <sheetName val="총耀쿟"/>
      <sheetName val="직접공사비 집계표"/>
      <sheetName val="예산변경攭⾵"/>
      <sheetName val="I-KAMAR"/>
      <sheetName val="자본금99(수)"/>
      <sheetName val="총렐䌴"/>
      <sheetName val="EQT-ESTN"/>
      <sheetName val="Base Model"/>
      <sheetName val="7.5 재질별 수율"/>
      <sheetName val="Control Sheet"/>
      <sheetName val="효성CB︀ᇕ԰"/>
      <sheetName val="Apps"/>
      <sheetName val="Charts"/>
      <sheetName val="쌍송교"/>
      <sheetName val="입啨_"/>
      <sheetName val="Content"/>
      <sheetName val="예산변鰀㵺"/>
      <sheetName val="제_x0003__x0000_"/>
      <sheetName val="[DS-LOAD.XLS][DS-LOAD.XLS]_DS_2"/>
      <sheetName val="[DS-LOAD.XLS][DS-LOAD.XLS]__2_2"/>
      <sheetName val="가격정보"/>
      <sheetName val="영동(D)"/>
      <sheetName val="제출내역 (2)"/>
      <sheetName val="견_x0000__x0000_Ԁ"/>
      <sheetName val="견⠦┏휂"/>
      <sheetName val="간접경상비"/>
      <sheetName val="1공구(을)"/>
      <sheetName val="도급예산내/"/>
      <sheetName val="수선비분석"/>
      <sheetName val="방음벽 기초䈀ｪԯ"/>
      <sheetName val="부대Ç"/>
      <sheetName val="토 "/>
      <sheetName val="공사ԯ"/>
      <sheetName val="예산_x0010_"/>
      <sheetName val="계Ç"/>
      <sheetName val="국공유翇ᨎ԰"/>
      <sheetName val="국공유ﻇᇕ԰"/>
      <sheetName val="안전က"/>
      <sheetName val="부대공က"/>
      <sheetName val="을부/"/>
      <sheetName val="을부က"/>
      <sheetName val="보0"/>
      <sheetName val="관거"/>
      <sheetName val="4_실행예산단가산԰"/>
      <sheetName val="4_실행예산단가산缀ᨎ԰"/>
      <sheetName val="Ⅴ-2.Ԁ"/>
      <sheetName val="실행"/>
      <sheetName val="실행Ԕ"/>
      <sheetName val="예산변"/>
      <sheetName val="설계내역(㠵£"/>
      <sheetName val="설계내역(豯V"/>
      <sheetName val="BOQ-Summary_For_x0000__x0000__x0000__x0000_"/>
      <sheetName val="물량ׯ_x0000_缀_x0000_"/>
      <sheetName val="물량䣯╷谀╷"/>
      <sheetName val="관거공사켁"/>
      <sheetName val="철거缤ᨎ"/>
      <sheetName val="현장관리비집계_x0000_"/>
      <sheetName val="예산변­"/>
      <sheetName val="오산갈쳐"/>
      <sheetName val="품종_품명"/>
      <sheetName val="음료실행"/>
      <sheetName val="입埰_x0015_"/>
      <sheetName val="입奐'"/>
      <sheetName val="입坈_x001c_"/>
      <sheetName val="입嘨%"/>
      <sheetName val="Balance Sheet"/>
      <sheetName val="spinning1"/>
      <sheetName val="산출3ƭ동력"/>
      <sheetName val="산출Ƶƭ피뢰침"/>
      <sheetName val="부대공狇၄0"/>
      <sheetName val="내역총茨3"/>
      <sheetName val="내역총_x0000__x0000_"/>
      <sheetName val="전압강닑⽿_x0005_"/>
      <sheetName val="도급대®"/>
      <sheetName val="적용기준"/>
      <sheetName val="조午"/>
      <sheetName val="hvac(제어동닑"/>
      <sheetName val="물가자료"/>
      <sheetName val="일위대가Â"/>
      <sheetName val="2011년상반기노임단가"/>
      <sheetName val="철골공사"/>
      <sheetName val="9؀_x0001__x0000_"/>
      <sheetName val="관거_x0010__x0000_"/>
      <sheetName val="관거_x0010__x0000_㣀"/>
      <sheetName val="관거_x0010_"/>
      <sheetName val="지수"/>
      <sheetName val="일위목차"/>
      <sheetName val="품질 및 _x0000_∖_x0002__x0000__x0000__x0000_"/>
      <sheetName val="석축설면"/>
      <sheetName val="계화배跐"/>
      <sheetName val="전체헾〄_x0005_"/>
      <sheetName val="설炠「"/>
      <sheetName val="토 적 羸"/>
      <sheetName val="BOQ-Summary_x0000__x0000__x0005__x0000_Ⴐ헐ĭ_x0000_"/>
      <sheetName val="현장관리蠁滿㤁㊄"/>
      <sheetName val="견턀嶲ԯ"/>
      <sheetName val="견턀抲ԯ"/>
      <sheetName val="견턀妲ԯ"/>
      <sheetName val="P.Mⷂ齅"/>
      <sheetName val="P.M탂戊"/>
      <sheetName val="2.대외공飈"/>
      <sheetName val="A"/>
      <sheetName val="실행N"/>
      <sheetName val="실행Á"/>
      <sheetName val="내역서2안"/>
      <sheetName val="요소³"/>
      <sheetName val="비대칭계ԯ"/>
      <sheetName val="을부담운ࢭ麀"/>
      <sheetName val="전기ᰀ፜"/>
      <sheetName val="공사원가계산毐"/>
      <sheetName val="공사원가계산牨"/>
      <sheetName val="단면(RW_x0000_"/>
      <sheetName val="관거_x0005__x0000_"/>
      <sheetName val="hvac(제어동_x0000_"/>
      <sheetName val="hvac(제어동昸"/>
      <sheetName val="계섅ꅬ/"/>
      <sheetName val="C &amp; G_x0000__x0000__x0000__x0000_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토목검측서"/>
      <sheetName val="Indirect C_x0000__x0000__x0005_"/>
      <sheetName val="[DS-LOAD.XLS][DS-LOAD.XLS]_DS_3"/>
      <sheetName val="[DS-LOAD.XLS][DS-LOAD.XLS]____2"/>
      <sheetName val="변화치ި"/>
      <sheetName val="SS"/>
      <sheetName val="LOPCAL_x0000_"/>
      <sheetName val="을부담운脂ꆙ"/>
      <sheetName val="Ⅴ-2.᳇፜搀፜"/>
      <sheetName val="현장관리비"/>
      <sheetName val="보도︀ᇕ԰_x0000_"/>
      <sheetName val="ﻇᇕ"/>
      <sheetName val="기계¾_x0000_"/>
      <sheetName val="장비당단가 (ីĢ"/>
      <sheetName val="도급예산내역서_x0000__x0000_Ā"/>
      <sheetName val="설계산출표ퟰ"/>
      <sheetName val="설계산贠㡯"/>
      <sheetName val="설계산_xdad0_㡯"/>
      <sheetName val="단가산출퀀"/>
      <sheetName val="가설개략"/>
      <sheetName val="CABLE_SIZE_CALCULATION_SHEET5"/>
      <sheetName val="IMPEADENCE_MAP_5"/>
      <sheetName val="IMPEADENCE_5"/>
      <sheetName val="입찰참가보고_(2)5"/>
      <sheetName val="공정현황보고(3_20)_(2)5"/>
      <sheetName val="추진공정(법인)3_205"/>
      <sheetName val="공정현황보고(3_27)_(2)5"/>
      <sheetName val="추진공정(법인)3_275"/>
      <sheetName val="공정현황보고(4_2)5"/>
      <sheetName val="1_공사집행계획서5"/>
      <sheetName val="2_예산내역검토서5"/>
      <sheetName val="3_실행원가내역서5"/>
      <sheetName val="4_실행예산단가산출서(단가)5"/>
      <sheetName val="4_실행예산단가산출서(금액)5"/>
      <sheetName val="5_현장관리비5"/>
      <sheetName val="6_공사예정공정표5"/>
      <sheetName val="7_인원동원현황5"/>
      <sheetName val="8_장비투입현황5"/>
      <sheetName val="9_문제점_및_대책5"/>
      <sheetName val="10_설계변경_및_추가공사5"/>
      <sheetName val="1_철주신설5"/>
      <sheetName val="2_철주신설5"/>
      <sheetName val="3_철주신설5"/>
      <sheetName val="4_비임신설5"/>
      <sheetName val="5_기기가대5"/>
      <sheetName val="6_철주기초5"/>
      <sheetName val="7_기기기초5"/>
      <sheetName val="8_기기기초5"/>
      <sheetName val="9_기기기초5"/>
      <sheetName val="10_단권변압기5"/>
      <sheetName val="11_가스절연5"/>
      <sheetName val="12_전자식제어반5"/>
      <sheetName val="13_고장점표정반5"/>
      <sheetName val="14_GP5"/>
      <sheetName val="15_전철용RTU5"/>
      <sheetName val="16_R-C_BANK5"/>
      <sheetName val="17_모선배선5"/>
      <sheetName val="18_제어및전력케이블5"/>
      <sheetName val="19_핏트5"/>
      <sheetName val="20_배수로5"/>
      <sheetName val="21_스틸그레이팅5"/>
      <sheetName val="22_접지장치5"/>
      <sheetName val="23_옥외전선관5"/>
      <sheetName val="24_옥외외등5"/>
      <sheetName val="25_무인화설비5"/>
      <sheetName val="26_콘크리트포장5"/>
      <sheetName val="27_자갈부설5"/>
      <sheetName val="28_휀스5"/>
      <sheetName val="29_소내용TR5"/>
      <sheetName val="30_고배용VCB5"/>
      <sheetName val="31_고배용RTU5"/>
      <sheetName val="32_기기기초5"/>
      <sheetName val="33_지중케이블5"/>
      <sheetName val="34_전력용관로5"/>
      <sheetName val="35_장주신설5"/>
      <sheetName val="36_맨홀5"/>
      <sheetName val="37_운반비5"/>
      <sheetName val="복구량산정_및_전용회선_사용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2F_회의실견적(5_14_일대)5"/>
      <sheetName val="공구손료_산출내역5"/>
      <sheetName val="남양시작동자105노65기1_3화1_25"/>
      <sheetName val="신규단가-00_11_305"/>
      <sheetName val="노원열병합__건축공사기성내역서5"/>
      <sheetName val="I_설계조건5"/>
      <sheetName val="전차선로_물량표5"/>
      <sheetName val="Sheet1_(2)5"/>
      <sheetName val="전도금청구서_(2)5"/>
      <sheetName val="금전출납_5"/>
      <sheetName val="식대_5"/>
      <sheetName val="기성고조서(폐기물)_(2)5"/>
      <sheetName val="Sheet3_(5)5"/>
      <sheetName val="Sheet3_(6)5"/>
      <sheetName val="8_PILE__(돌출)5"/>
      <sheetName val="11_자재단가5"/>
      <sheetName val="Site_Expenses5"/>
      <sheetName val="내역서_5"/>
      <sheetName val="준검_내역서5"/>
      <sheetName val="화재_탐지_설비5"/>
      <sheetName val="32_銅기기초5"/>
      <sheetName val="조도계산서_(도서)5"/>
      <sheetName val="TYPE-B_평균H5"/>
      <sheetName val="3BL공동구_수량5"/>
      <sheetName val="31_고5"/>
      <sheetName val="공종별_집계5"/>
      <sheetName val="7_1유효폭5"/>
      <sheetName val="Customer_Databas5"/>
      <sheetName val="Explanation_for_Page_175"/>
      <sheetName val="단면_(2)5"/>
      <sheetName val="2_대외공문3"/>
      <sheetName val="귀래_설계_공내역서5"/>
      <sheetName val="일위대가_(목록)5"/>
      <sheetName val="unit_45"/>
      <sheetName val="C_&amp;_G_RHS5"/>
      <sheetName val="1_수인터널5"/>
      <sheetName val="2_예산냴역검토서5"/>
      <sheetName val="P_M_별5"/>
      <sheetName val="플랜트_설치5"/>
      <sheetName val="8_자재단가5"/>
      <sheetName val="토_적_표5"/>
      <sheetName val="품질_및_특성_보정계수5"/>
      <sheetName val="Ⅴ-2_공종별내역3"/>
      <sheetName val="장비당단가_(1)5"/>
      <sheetName val="06-BATCH_5"/>
      <sheetName val="전동기_SPEC3"/>
      <sheetName val="IMP_(REACTOR)5"/>
      <sheetName val="BOQ-Summary_Form_A25"/>
      <sheetName val="Indirect_Cost3"/>
      <sheetName val="118_세금과공과3"/>
      <sheetName val="EQUIPMENT_-23"/>
      <sheetName val="5__COST_SCHEDULE_PER_EXPENSE5"/>
      <sheetName val="99_63"/>
      <sheetName val="효성CB_1P기초3"/>
      <sheetName val="Page_1A_-_Proposal_Strategy_3"/>
      <sheetName val="Despacho_(c_civil)3"/>
      <sheetName val="설산1_나5"/>
      <sheetName val="GIS_Ry재3"/>
      <sheetName val="4_실행예산단가삼출서(단갌)3"/>
      <sheetName val="4_실행예산단가삼출서(금액)3"/>
      <sheetName val="5_현잣관리비3"/>
      <sheetName val="방음벽_기초_일반수량5"/>
      <sheetName val="31_고_x005f_x0000_RTU2"/>
      <sheetName val="표지_(2)3"/>
      <sheetName val="1_설계조건3"/>
      <sheetName val="Budget_2005(DW)3"/>
      <sheetName val="BSD_(2)3"/>
      <sheetName val="도급및_실행내역2"/>
      <sheetName val="3_건축(현장안)3"/>
      <sheetName val="TRE_TABLE2"/>
      <sheetName val="BASIC_(2)2"/>
      <sheetName val="적용_기준(환율)-13"/>
      <sheetName val="적용_기준(환율)3"/>
      <sheetName val="자재단가_3"/>
      <sheetName val="#4DUCT_SUPPORT_체크LIST2"/>
      <sheetName val="토공_토적표3"/>
      <sheetName val="1_우편집중내역서3"/>
      <sheetName val="단가표_3"/>
      <sheetName val="3_현장배치3"/>
      <sheetName val="실행내역서_2"/>
      <sheetName val="sc0314_Index2"/>
      <sheetName val="장비당단가_︀ᇕ԰2"/>
      <sheetName val="P_쀀⊒缀2"/>
      <sheetName val="P_尀⊓ꐀ2"/>
      <sheetName val="기타_정보통신공사3"/>
      <sheetName val="6PILE__(돌출)2"/>
      <sheetName val="3련_BOX3"/>
      <sheetName val="1_취수장3"/>
      <sheetName val="3_하중산정4_지지력3"/>
      <sheetName val="토공(우물통,기타)_5"/>
      <sheetName val="BOM-Form_A_1_III3"/>
      <sheetName val="4_말뚝설계2"/>
      <sheetName val="Galaxy_소비자가격표2"/>
      <sheetName val="-15_03"/>
      <sheetName val="DESIGN_CRETERIA4"/>
      <sheetName val="RING_WALL3"/>
      <sheetName val="plan&amp;section_of_foundation2"/>
      <sheetName val="design_criteria2"/>
      <sheetName val="을_23"/>
      <sheetName val="working_load_at_the_btm_ft_2"/>
      <sheetName val="2_입력2"/>
      <sheetName val="단가_및_재료비2"/>
      <sheetName val="OCT_FDN2"/>
      <sheetName val="CAL_2"/>
      <sheetName val="Input_Table2"/>
      <sheetName val="공사비_내역_(가)2"/>
      <sheetName val="A-11_Steel_Str_(2)2"/>
      <sheetName val="Mp-team_12"/>
      <sheetName val="입출재고현황_(2)2"/>
      <sheetName val="현장별계약현황('98_10_31)2"/>
      <sheetName val="1_설계기준2"/>
      <sheetName val="Parts_1_Feb_20042"/>
      <sheetName val="list_price2"/>
      <sheetName val="Data_Vol2"/>
      <sheetName val="stability_check2"/>
      <sheetName val="design_load2"/>
      <sheetName val="을_12"/>
      <sheetName val="방배동내역_(총괄)2"/>
      <sheetName val="단가"/>
      <sheetName val="Manual_Valve_List2"/>
      <sheetName val="전동기_SP︀ᇕ2"/>
      <sheetName val="적聀"/>
      <sheetName val="8_자재단가비교표2"/>
      <sheetName val="5_수량집계2"/>
      <sheetName val="3_일위대가표2"/>
      <sheetName val="CRUDE_RE-bar2"/>
      <sheetName val="전선_및_전선관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2F_회의실견적(5_14_일대)4"/>
      <sheetName val="공구손료_산출내역4"/>
      <sheetName val="Sheet1_(2)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남양시작동자105노65기1_3화1_24"/>
      <sheetName val="11_자재단가4"/>
      <sheetName val="32_銅기기초4"/>
      <sheetName val="노원열병합__건축공사기성내역서4"/>
      <sheetName val="신규단가-00_11_304"/>
      <sheetName val="I_설계조건4"/>
      <sheetName val="전차선로_물량표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8_PILE__(돌출)4"/>
      <sheetName val="31_고4"/>
      <sheetName val="내역서_4"/>
      <sheetName val="준검_내역서4"/>
      <sheetName val="화재_탐지_설비4"/>
      <sheetName val="품질_및_특성_보정계수4"/>
      <sheetName val="토_적_표4"/>
      <sheetName val="표지_(2)2"/>
      <sheetName val="3BL공동구_수량4"/>
      <sheetName val="8_자재단가4"/>
      <sheetName val="조도계산서_(도서)4"/>
      <sheetName val="IMP_(REACTOR)4"/>
      <sheetName val="Explanation_for_Page_174"/>
      <sheetName val="Site_Expenses4"/>
      <sheetName val="일위대가_(목록)4"/>
      <sheetName val="TYPE-B_평균H4"/>
      <sheetName val="7_1유효폭4"/>
      <sheetName val="Customer_Databas4"/>
      <sheetName val="C_&amp;_G_RHS4"/>
      <sheetName val="공종별_집계4"/>
      <sheetName val="단면_(2)4"/>
      <sheetName val="귀래_설계_공내역서4"/>
      <sheetName val="unit_44"/>
      <sheetName val="2_대외공문2"/>
      <sheetName val="2_예산냴역검토서4"/>
      <sheetName val="GIS_Ry재2"/>
      <sheetName val="06-BATCH_4"/>
      <sheetName val="_견적서2"/>
      <sheetName val="1_수인터널4"/>
      <sheetName val="5__COST_SCHEDULE_PER_EXPENSE4"/>
      <sheetName val="Ⅴ-2_공종별내역2"/>
      <sheetName val="플랜트_설치4"/>
      <sheetName val="sum1_(2)2"/>
      <sheetName val="P_M_별4"/>
      <sheetName val="설산1_나4"/>
      <sheetName val="장비당단가_(1)4"/>
      <sheetName val="BOQ-Summary_Form_A24"/>
      <sheetName val="전동기_SPEC2"/>
      <sheetName val="Indirect_Cost2"/>
      <sheetName val="방음벽_기초_일반수량4"/>
      <sheetName val="Budget_2005(DW)2"/>
      <sheetName val="Despacho_(c_civil)2"/>
      <sheetName val="BSD_(2)2"/>
      <sheetName val="4_실행예산단가삼출서(단갌)2"/>
      <sheetName val="4_실행예산단가삼출서(금액)2"/>
      <sheetName val="5_현잣관리비2"/>
      <sheetName val="Page_1A_-_Proposal_Strategy_2"/>
      <sheetName val="단가표_2"/>
      <sheetName val="효성CB_1P기초2"/>
      <sheetName val="118_세금과공과2"/>
      <sheetName val="1_설계조건2"/>
      <sheetName val="1_우편집중내역서2"/>
      <sheetName val="토공_토적표2"/>
      <sheetName val="3련_BOX2"/>
      <sheetName val="기타_정보통신공사2"/>
      <sheetName val="3_건축(현장안)2"/>
      <sheetName val="99_62"/>
      <sheetName val="3_현장배치2"/>
      <sheetName val="EQUIPMENT_-22"/>
      <sheetName val="RING_WALL2"/>
      <sheetName val="Parts_1_Feb_20041"/>
      <sheetName val="list_price1"/>
      <sheetName val="토공(우물통,기타)_4"/>
      <sheetName val="도급및_실행내역1"/>
      <sheetName val="3_하중산정4_지지력2"/>
      <sheetName val="-15_02"/>
      <sheetName val="BOM-Form_A_1_III2"/>
      <sheetName val="DESIGN_CRETERIA3"/>
      <sheetName val="적용_기준(환율)-12"/>
      <sheetName val="적용_기준(환율)2"/>
      <sheetName val="자재단가_2"/>
      <sheetName val="6PILE__(돌출)1"/>
      <sheetName val="4_말뚝설계1"/>
      <sheetName val="BASIC_(2)1"/>
      <sheetName val="을_22"/>
      <sheetName val="Manual_Valve_List1"/>
      <sheetName val="전동기_SP︀ᇕ1"/>
      <sheetName val="8_자재단가비교표1"/>
      <sheetName val="5_수량집계1"/>
      <sheetName val="3_일위대가표1"/>
      <sheetName val="CRUDE_RE-bar1"/>
      <sheetName val="31_고_x005f_x0000_RTU1"/>
      <sheetName val="Data_Vol1"/>
      <sheetName val="Galaxy_소비자가격표1"/>
      <sheetName val="입출재고현황_(2)1"/>
      <sheetName val="단가_및_재료비1"/>
      <sheetName val="working_load_at_the_btm_ft_1"/>
      <sheetName val="현장별계약현황('98_10_31)1"/>
      <sheetName val="stability_check1"/>
      <sheetName val="design_load1"/>
      <sheetName val="을_11"/>
      <sheetName val="방배동내역_(총괄)1"/>
      <sheetName val="sc0314_Index1"/>
      <sheetName val="전선_및_전선관1"/>
      <sheetName val="1_설계기준1"/>
      <sheetName val="공사비_내역_(가)1"/>
      <sheetName val="DRAIN_DRUM_PIT_D-3011"/>
      <sheetName val="1_취수장2"/>
      <sheetName val="IO_LIST1"/>
      <sheetName val="2_입력1"/>
      <sheetName val="OCT_FDN1"/>
      <sheetName val="Input_Table1"/>
      <sheetName val="A-11_Steel_Str_(2)1"/>
      <sheetName val="Mp-team_11"/>
      <sheetName val="일반맨홀수량집계(A-7_LINE)1"/>
      <sheetName val="총_원가계산1"/>
      <sheetName val="96보완계획7_121"/>
      <sheetName val="개별직종노임단가(2003_9)1"/>
      <sheetName val="Wt_of_Mod_1"/>
      <sheetName val="인건비_1"/>
      <sheetName val="118_세금과공簀1"/>
      <sheetName val="118_세금과공缀1"/>
      <sheetName val="118_세금과공ꠀ1"/>
      <sheetName val="c_s1"/>
      <sheetName val="Facility_Information1"/>
      <sheetName val="HRSG_SMALL072201"/>
      <sheetName val="118_세금과공᳇1"/>
      <sheetName val="장비당단가_(︀ᇕ1"/>
      <sheetName val="4_2유효폭의_계산1"/>
      <sheetName val="c_¨1"/>
      <sheetName val="General_Data1"/>
      <sheetName val="SRC_CLOUMN_설계1"/>
      <sheetName val="1_설계설명서1"/>
      <sheetName val="member_design1"/>
      <sheetName val="soil_bearing_check1"/>
      <sheetName val="3)_클레임_반영시1"/>
      <sheetName val="설계명세서韈_헾⿓1"/>
      <sheetName val="부재韈_헾1"/>
      <sheetName val="HORI__VESSEL1"/>
      <sheetName val="2_설계제원1"/>
      <sheetName val="가시"/>
      <sheetName val="장비당단가_︀ᇕ԰1"/>
      <sheetName val="구왤헾】"/>
      <sheetName val="2001예정공정표_1"/>
      <sheetName val="118_세금劈,橂1"/>
      <sheetName val="목차_1"/>
      <sheetName val="1_수인터翇1"/>
      <sheetName val="차량한계11M_(2)1"/>
      <sheetName val="원가계산_(2)1"/>
      <sheetName val="진행_DATA_(2)1"/>
      <sheetName val="crude_SLAB_RE-bar1"/>
      <sheetName val="TRE_TABLE1"/>
      <sheetName val="물량_산출_통신_맨홀1"/>
      <sheetName val="_견徸〒1"/>
      <sheetName val="_견헾】1"/>
      <sheetName val="_견丵〒1"/>
      <sheetName val="118_세금과丵〒1"/>
      <sheetName val="5_정산서1"/>
      <sheetName val="C_&amp;_ÔԀ耀"/>
      <sheetName val="C_&amp;_ÔԀ"/>
      <sheetName val="BOX규격및_설계조건입력1"/>
      <sheetName val="A-8_PD(도로중앙)1"/>
      <sheetName val="공정현황보고(3_27呐/䟣⿏"/>
      <sheetName val="Motor_Data1"/>
      <sheetName val="맨홀공_수량집계표1"/>
      <sheetName val="Construction_Schedule1"/>
      <sheetName val="수목데이타_1"/>
      <sheetName val="전체헾】"/>
      <sheetName val="3헾】"/>
      <sheetName val="P_쀀⊒缀1"/>
      <sheetName val="P_尀⊓ꐀ1"/>
      <sheetName val="예산ᛅ⼝"/>
      <sheetName val="단위세"/>
      <sheetName val="3_CCTV설비공사1"/>
      <sheetName val="예산蔘蕜"/>
      <sheetName val="예산诘谜"/>
      <sheetName val="연동_내역서1"/>
      <sheetName val="자__재1"/>
      <sheetName val="[DS-LOAD_XLS]안/ "/>
      <sheetName val="[DS-LOAD_XLS]Ⅴ-2_砀鹅瘂/1"/>
      <sheetName val="실행๿〚"/>
      <sheetName val="Architecture_Work1"/>
      <sheetName val="주빔의_설계1"/>
      <sheetName val="9_2단가산출서1"/>
      <sheetName val="총괄내畠"/>
      <sheetName val="조도계산서__도서_1"/>
      <sheetName val="별표_1"/>
      <sheetName val="노임단가(0_3)1"/>
      <sheetName val="콘크리트_블록_유형별_수량1"/>
      <sheetName val="단가표_(2)1"/>
      <sheetName val="도급예산내역서ᰖ〚"/>
      <sheetName val="[DS-LOAD_XLS]/"/>
      <sheetName val="STRUCTURAL_STEEL1"/>
      <sheetName val="관尜"/>
      <sheetName val="6공구"/>
      <sheetName val="Ⅴ-2_က⠀밴쌏"/>
      <sheetName val="내역_ver1_01"/>
      <sheetName val="[DS-LOAD_XLS][DS-LOAD_XLS]안/ "/>
      <sheetName val="비대䀀"/>
      <sheetName val="DATA_(EPS)1"/>
      <sheetName val="DATA_(TRAY)1"/>
      <sheetName val="도급예산내역서총괄"/>
      <sheetName val="DS-LOAD_XLS1"/>
      <sheetName val="Input_Names1"/>
      <sheetName val="단위별_일위대가표1"/>
      <sheetName val="근고_블록_유형별_수량1"/>
      <sheetName val="1차_내역서1"/>
      <sheetName val="방음벽_기초䈀㉪ԯ缀"/>
      <sheetName val="P_M猂⿻1"/>
      <sheetName val="P_M塈"/>
      <sheetName val="Ⅴ-2_공종별헾】1"/>
      <sheetName val="4_동력1"/>
      <sheetName val="IMPEADENCE_MAP_취수장1"/>
      <sheetName val="2-2_매출분석1"/>
      <sheetName val="배수공토"/>
      <sheetName val="하수급㥝〒"/>
      <sheetName val="표지_렔ጺ頀1"/>
      <sheetName val="설계내역(2"/>
      <sheetName val="현장관리비聀茸"/>
      <sheetName val="현장관리비⩿〚"/>
      <sheetName val="수량산출서_(2)1"/>
      <sheetName val="단면"/>
      <sheetName val="Indirect_Cosþ1"/>
      <sheetName val="1_2_1_마루높이결정1"/>
      <sheetName val="118_세금과丵⼼1"/>
      <sheetName val="중기조종사_단위단가1"/>
      <sheetName val="단가_(2)1"/>
      <sheetName val="추가및_공제(방파제)1"/>
      <sheetName val="반중력식옹벽3_51"/>
      <sheetName val="Sheet3_(2)1"/>
      <sheetName val="자재단가_산출근거1"/>
      <sheetName val="전"/>
      <sheetName val="코"/>
      <sheetName val="20_배"/>
      <sheetName val="7_PILE__(돌출)1"/>
      <sheetName val="1_수인터ﻇ1"/>
      <sheetName val="BQ_List_MNHRS1"/>
      <sheetName val="GROUNDING_SYSTEM1"/>
      <sheetName val="[DS-LOAD_XLS]입啨/1"/>
      <sheetName val="전_기1"/>
      <sheetName val="2001년_MCC_집계1"/>
      <sheetName val="[DS-LOAD_XLS][DS-LOAD_XLS]/"/>
      <sheetName val="방음벽_기초_일반纘$1"/>
      <sheetName val="Sh丵⼺"/>
      <sheetName val="1_수인터䋇1"/>
      <sheetName val="Indirect_Cos"/>
      <sheetName val="Ⅴ-2_공ﻇᇕ԰"/>
      <sheetName val="[DS-LOAD_XLS]공정현황보고(3_27呐/䟣⿏"/>
      <sheetName val="P_M"/>
      <sheetName val="입哨"/>
      <sheetName val="예산M1"/>
      <sheetName val="현장관리비집尜"/>
      <sheetName val="표지_("/>
      <sheetName val="표지_(嫐01"/>
      <sheetName val="표지_(垼+1"/>
      <sheetName val="표지_(寠-1"/>
      <sheetName val="표지_(妼"/>
      <sheetName val="표지_(嚀#1"/>
      <sheetName val="장비당단가_"/>
      <sheetName val="명일작업계획_(3)1"/>
      <sheetName val="품질_및_특성_보®"/>
      <sheetName val="전동기_⹠敇1"/>
      <sheetName val="전동기_ԯ缀"/>
      <sheetName val="전동기_밀ⱙЀⱚ1"/>
      <sheetName val="전동기_퀀Ⱡ袕1"/>
      <sheetName val="전동기_축ԯ"/>
      <sheetName val="전동기_ԯ"/>
      <sheetName val="전동기_⡘␀⡙"/>
      <sheetName val="전동기_⍡辕1"/>
      <sheetName val="전동기_㔀ݎ԰"/>
      <sheetName val="전동기_塴㍒렀륟1"/>
      <sheetName val="전동기_︀ԯ"/>
      <sheetName val="전동기_㕴㥎ԯ"/>
      <sheetName val="전동기_倀䅒鰀䅒1"/>
      <sheetName val="전동기_㔀畎ԯ"/>
      <sheetName val="전동기_爂版0"/>
      <sheetName val="전동기_렀慟ԯ"/>
      <sheetName val="토사(闰⾘"/>
      <sheetName val="IMP_(REAC罈羌"/>
      <sheetName val="일위대가표_(2)1"/>
      <sheetName val="118_세금删%剬1"/>
      <sheetName val="2000_11월설계내역1"/>
      <sheetName val="공사원가헾】"/>
      <sheetName val="2_대외"/>
      <sheetName val="변"/>
      <sheetName val="118_세금과공䀀1"/>
      <sheetName val="입墐_1"/>
      <sheetName val="입盀"/>
      <sheetName val="입疰"/>
      <sheetName val="[DS-LOAD_XLS]오산/1"/>
      <sheetName val="제조원가계산서_(2)1"/>
      <sheetName val="Noname_11"/>
      <sheetName val="방음벽_기초_怀፵ꈀᇚ1"/>
      <sheetName val="관거午ὐ"/>
      <sheetName val="관거午㐨"/>
      <sheetName val="관거午떰"/>
      <sheetName val="공정_(총괄)_(2)1"/>
      <sheetName val="방음벽_기초䈀ｪԯ缀"/>
      <sheetName val="예산窨竬"/>
      <sheetName val="1_공사집๿〚"/>
      <sheetName val="Ⅴ-2_Ԁ缀"/>
      <sheetName val="8__내진해석1"/>
      <sheetName val="GIS_"/>
      <sheetName val="횡배수관_토공량_산출1"/>
      <sheetName val="Ⅴ-2_공㔀቎԰"/>
      <sheetName val="계화배"/>
      <sheetName val="비대甂㘼"/>
      <sheetName val="비대퀀"/>
      <sheetName val="12_3P1"/>
      <sheetName val="hvac(헾⽯"/>
      <sheetName val="Ⅴ-2_공종별헾⾓1"/>
      <sheetName val="하수급"/>
      <sheetName val="CABLE_SIZE_CALCULATION_SHEET3"/>
      <sheetName val="IMPEADENCE_MAP_3"/>
      <sheetName val="IMPEADENCE_3"/>
      <sheetName val="복구량산정_및_전용회선_사용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2F_회의실견적(5_14_일대)3"/>
      <sheetName val="공구손료_산출내역3"/>
      <sheetName val="Sheet1_(2)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남양시작동자105노65기1_3화1_23"/>
      <sheetName val="11_자재단가3"/>
      <sheetName val="32_銅기기초3"/>
      <sheetName val="노원열병합__건축공사기성내역서3"/>
      <sheetName val="신규단가-00_11_303"/>
      <sheetName val="I_설계조건3"/>
      <sheetName val="전차선로_물량표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8_PILE__(돌출)3"/>
      <sheetName val="31_고3"/>
      <sheetName val="내역서_3"/>
      <sheetName val="준검_내역서3"/>
      <sheetName val="화재_탐지_설비3"/>
      <sheetName val="품질_및_특성_보정계수3"/>
      <sheetName val="토_적_표3"/>
      <sheetName val="3BL공동구_수량3"/>
      <sheetName val="8_자재단가3"/>
      <sheetName val="조도계산서_(도서)3"/>
      <sheetName val="IMP_(REACTOR)3"/>
      <sheetName val="Explanation_for_Page_173"/>
      <sheetName val="Site_Expenses3"/>
      <sheetName val="일위대가_(목록)3"/>
      <sheetName val="TYPE-B_평균H3"/>
      <sheetName val="7_1유효폭3"/>
      <sheetName val="Customer_Databas3"/>
      <sheetName val="C_&amp;_G_RHS3"/>
      <sheetName val="공종별_집계3"/>
      <sheetName val="단면_(2)3"/>
      <sheetName val="귀래_설계_공내역서3"/>
      <sheetName val="unit_43"/>
      <sheetName val="2_예산냴역검토서3"/>
      <sheetName val="06-BATCH_3"/>
      <sheetName val="1_수인터널3"/>
      <sheetName val="5__COST_SCHEDULE_PER_EXPENSE3"/>
      <sheetName val="플랜트_설치3"/>
      <sheetName val="P_M_별3"/>
      <sheetName val="설산1_나3"/>
      <sheetName val="장비당단가_(1)3"/>
      <sheetName val="BOQ-Summary_Form_A23"/>
      <sheetName val="방음벽_기초_일반수량3"/>
      <sheetName val="1_우편집중내역서1"/>
      <sheetName val="토공(우물통,기타)_3"/>
      <sheetName val="BOM-Form_A_1_III1"/>
      <sheetName val="적용_기준(환율)-11"/>
      <sheetName val="적용_기준(환율)1"/>
      <sheetName val="자재단가_1"/>
      <sheetName val="을_21"/>
      <sheetName val="Manual_Valve_List"/>
      <sheetName val="전동기_SP︀ᇕ"/>
      <sheetName val="8_자재단가비교표"/>
      <sheetName val="5_수량집계"/>
      <sheetName val="3_일위대가표"/>
      <sheetName val="1_취수장1"/>
      <sheetName val="IO_LIST"/>
      <sheetName val="OCT_FDN"/>
      <sheetName val="HRSG_SMALL07220"/>
      <sheetName val="118_세금과공᳇"/>
      <sheetName val="장비당단가_(︀ᇕ"/>
      <sheetName val="member_design"/>
      <sheetName val="soil_bearing_check"/>
      <sheetName val="장비당단가_︀ᇕ԰"/>
      <sheetName val="118_세금劈,橂"/>
      <sheetName val="목차_"/>
      <sheetName val="1_수인터翇"/>
      <sheetName val="차량한계11M_(2)"/>
      <sheetName val="BOX규격및_설계조건입력"/>
      <sheetName val="A-8_PD(도로중앙)"/>
      <sheetName val="Construction_Schedule"/>
      <sheetName val="수목데이타_"/>
      <sheetName val="P_쀀⊒缀"/>
      <sheetName val="P_尀⊓ꐀ"/>
      <sheetName val="3_CCTV설비공사"/>
      <sheetName val="연동_내역서"/>
      <sheetName val="[DS-LOAD_XLS]Ⅴ-2_砀鹅瘂/"/>
      <sheetName val="주빔의_설계"/>
      <sheetName val="9_2단가산출서"/>
      <sheetName val="조도계산서__도서_"/>
      <sheetName val="별표_"/>
      <sheetName val="노임단가(0_3)"/>
      <sheetName val="콘크리트_블록_유형별_수량"/>
      <sheetName val="단가표_(2)"/>
      <sheetName val="DS-LOAD_XLS"/>
      <sheetName val="단위별_일위대가표"/>
      <sheetName val="근고_블록_유형별_수량"/>
      <sheetName val="1차_내역서"/>
      <sheetName val="P_M猂⿻"/>
      <sheetName val="Ⅴ-2_공종별헾】"/>
      <sheetName val="IMPEADENCE_MAP_취수장"/>
      <sheetName val="표지_렔ጺ頀"/>
      <sheetName val="수량산출서_(2)"/>
      <sheetName val="Indirect_Cosþ"/>
      <sheetName val="1_2_1_마루높이결정"/>
      <sheetName val="118_세금과丵⼼"/>
      <sheetName val="중기조종사_단위단가"/>
      <sheetName val="단가_(2)"/>
      <sheetName val="추가및_공제(방파제)"/>
      <sheetName val="반중력식옹벽3_5"/>
      <sheetName val="Sheet3_(2)"/>
      <sheetName val="자재단가_산출근거"/>
      <sheetName val="7_PILE__(돌출)"/>
      <sheetName val="1_수인터ﻇ"/>
      <sheetName val="BQ_List_MNHRS"/>
      <sheetName val="GROUNDING_SYSTEM"/>
      <sheetName val="전_기"/>
      <sheetName val="2001년_MCC_집계"/>
      <sheetName val="방음벽_기초_일반纘$"/>
      <sheetName val="1_수인터䋇"/>
      <sheetName val="표지_(嫐0"/>
      <sheetName val="표지_(垼+"/>
      <sheetName val="표지_(寠-"/>
      <sheetName val="표지_(嚀#"/>
      <sheetName val="명일작업계획_(3)"/>
      <sheetName val="전동기_⹠敇"/>
      <sheetName val="전동기_밀ⱙЀⱚ"/>
      <sheetName val="전동기_퀀Ⱡ袕"/>
      <sheetName val="전동기_⍡辕"/>
      <sheetName val="전동기_塴㍒렀륟"/>
      <sheetName val="전동기_倀䅒鰀䅒"/>
      <sheetName val="일위대가표_(2)"/>
      <sheetName val="118_세금删%剬"/>
      <sheetName val="2000_11월설계내역"/>
      <sheetName val="118_세금과공䀀"/>
      <sheetName val="입墐_"/>
      <sheetName val="[DS-LOAD_XLS]오산/"/>
      <sheetName val="제조원가계산서_(2)"/>
      <sheetName val="Noname_1"/>
      <sheetName val="방음벽_기초_怀፵ꈀᇚ"/>
      <sheetName val="공정_(총괄)_(2)"/>
      <sheetName val="8__내진해석"/>
      <sheetName val="횡배수관_토공량_산출"/>
      <sheetName val="12_3P"/>
      <sheetName val="Ⅴ-2_공종별헾⾓"/>
      <sheetName val="공틀̂"/>
      <sheetName val="공틀_x0000__x0000_"/>
      <sheetName val="대공종"/>
      <sheetName val="토 _x0000__x0000_Ԁ"/>
      <sheetName val="토 က_x0000_蠀"/>
      <sheetName val="토 _x0000__x0000_"/>
      <sheetName val="토 _x0000__x0000_가"/>
      <sheetName val="31.Á"/>
      <sheetName val="실행Á_x0000_Ԁ"/>
      <sheetName val="예산내역Ç"/>
      <sheetName val="광산내역"/>
      <sheetName val="내역총喈#"/>
      <sheetName val="내역총囸$"/>
      <sheetName val="영창26"/>
      <sheetName val="DIAP䑲⾫_x0000__x0000_㛈"/>
      <sheetName val="현장관리비집계萹"/>
      <sheetName val="Controls"/>
      <sheetName val="진주방¬"/>
      <sheetName val="Qhe?_x0000_Ԁ"/>
      <sheetName val="03.01.11"/>
      <sheetName val="한전위_x0000__x0000_Ā_x0000__x0005_"/>
      <sheetName val="Ⅴ-2.공종별내餀"/>
      <sheetName val="구왤집颙⽛"/>
      <sheetName val="철"/>
      <sheetName val="철က_x0000__x0000_"/>
      <sheetName val="설계설명서 (2)"/>
      <sheetName val="C_d"/>
      <sheetName val="sum萹_x0000__x0000__x0005__x0000_"/>
      <sheetName val="돈암사업"/>
      <sheetName val="C &amp; ׀_x0000_缀_x0000__x0000_"/>
      <sheetName val="C &amp; 飀፺_xdc00_፺︀"/>
      <sheetName val="배관"/>
      <sheetName val="예정공정표(도급)"/>
      <sheetName val="3.공통공사대비"/>
      <sheetName val="설계산출."/>
      <sheetName val="설계산출쐃"/>
      <sheetName val="총괄 _x0000__x0000_"/>
      <sheetName val="BOQ-Summary"/>
      <sheetName val="전신환매헾⽁"/>
      <sheetName val="전신환매脘:"/>
      <sheetName val="전신환매莈:"/>
      <sheetName val="전신환매肘0"/>
      <sheetName val="플랜트 설_x0005_"/>
      <sheetName val="LeadSchedule"/>
      <sheetName val="汇总"/>
      <sheetName val="예É_x0000_"/>
      <sheetName val="sum1 _x0000_꾒樱"/>
      <sheetName val="대비표(토공1안)"/>
      <sheetName val="부대공ヿ邌䉄"/>
      <sheetName val="연수헾"/>
      <sheetName val="전동기 ᡙ렀筟"/>
      <sheetName val="수량3"/>
      <sheetName val="설계鍠支÷"/>
      <sheetName val="전기ⶌ"/>
      <sheetName val="3_자재비(총괄)"/>
      <sheetName val="P_M_"/>
      <sheetName val="Ⅴ-2_공종별내렃"/>
      <sheetName val="계장_품셈표"/>
      <sheetName val="설계명세서(선尜"/>
      <sheetName val="공사원가丵〒"/>
      <sheetName val="C_&amp;_G_"/>
      <sheetName val="3_1_4_F-FR8"/>
      <sheetName val="구왤睮め"/>
      <sheetName val="구왤丵〒"/>
      <sheetName val="형강류_단가_CODE"/>
      <sheetName val="관거공사"/>
      <sheetName val="Man_Power_&amp;_Comp"/>
      <sheetName val="관거헾⾅"/>
      <sheetName val="8_릐̖Ā"/>
      <sheetName val="_견적뀀"/>
      <sheetName val="_견적瀀"/>
      <sheetName val="분야별_집계표"/>
      <sheetName val="_공사설정_"/>
      <sheetName val="[DS-LOAD_XLS][DS-LOAD_XLS]오산/"/>
      <sheetName val="토_적_羸"/>
      <sheetName val="2_내역서"/>
      <sheetName val="b_balju_(2)"/>
      <sheetName val="1_수인터Æ"/>
      <sheetName val="원态᣽"/>
      <sheetName val="_"/>
      <sheetName val="토_"/>
      <sheetName val="부대尜"/>
      <sheetName val="구리토평ᬂ௓"/>
      <sheetName val="토공_토䐀໰"/>
      <sheetName val="118_세금Ԉ"/>
      <sheetName val="품질_및_缀ᨎ԰"/>
      <sheetName val="공사원가"/>
      <sheetName val="Ⅴ-2_԰"/>
      <sheetName val="Ⅴ-2_缀ᨎ԰"/>
      <sheetName val="일위대가(계측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1_관로"/>
      <sheetName val="ITB_COST"/>
      <sheetName val="단가蔨᪸"/>
      <sheetName val="예산뻠ɂ"/>
      <sheetName val="예산ꛈЦ"/>
      <sheetName val="31_䈌"/>
      <sheetName val="IMP_(REACTO헾⽴"/>
      <sheetName val="제출계산서"/>
      <sheetName val="총괄㠸|⇸"/>
      <sheetName val="아파트건ﱁ"/>
      <sheetName val="투㠀ㆄ簀"/>
      <sheetName val="DRAIN_DRUM_PIT_D-3012"/>
      <sheetName val="개별직종노임단가(2003_9)2"/>
      <sheetName val="c_s2"/>
      <sheetName val="c_¨2"/>
      <sheetName val="Wt_of_Mod_2"/>
      <sheetName val="일반맨홀수량집계(A-7_LINE)2"/>
      <sheetName val="총_원가계산2"/>
      <sheetName val="SRC_CLOUMN_설계2"/>
      <sheetName val="3)_클레임_반영시2"/>
      <sheetName val="96보완계획7_122"/>
      <sheetName val="Ⅴ-2_ᰀ፜搀፜2"/>
      <sheetName val="2001예정공정표_2"/>
      <sheetName val="1_설계설명서2"/>
      <sheetName val="Ⅴ-2_砀鹅瘂/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Construction_Schedule2"/>
      <sheetName val="물량_산출_통신_맨홀2"/>
      <sheetName val="General_Data2"/>
      <sheetName val="[DS-LOAD_XLS]Ⅴ-2_砀鹅瘂/2"/>
      <sheetName val="자__재2"/>
      <sheetName val="1_2_1_마루높이결정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목차_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118_세금删%剬2"/>
      <sheetName val="2000_11월설계내역2"/>
      <sheetName val="8__내진해석2"/>
      <sheetName val="총¬_x0000_"/>
      <sheetName val="1.설계丵⿏"/>
      <sheetName val="1.설계_x0005__x0000_"/>
      <sheetName val="부대공수량산출"/>
      <sheetName val="T13(P68~72,78)"/>
      <sheetName val="5. COST SCHEDULE PER E٘̔毅⾺_x0000__x0000_"/>
      <sheetName val="ꠀគ"/>
      <sheetName val="유鏠_x0013_"/>
      <sheetName val="유趐)"/>
      <sheetName val="토공(_x0005__x0004__x0003__x0012__x0004__x0009__x0009__x0006_"/>
      <sheetName val="_x0000__x0003__x0000__x0004__x0000__x0005__x0000__x0003__x0000__x0008__x0000__x0006__x0000_"/>
      <sheetName val="Sens&amp;_x0000__x0000_뤰"/>
      <sheetName val="3臨N般"/>
      <sheetName val="안영볷개터널조명(할증제외)"/>
      <sheetName val="안영볷개터널소화기(할증제외)"/>
      <sheetName val="전기요헾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1차증가원가계산"/>
      <sheetName val="전동기 S"/>
      <sheetName val="전동기 S_x0000__x0000__x0005_"/>
      <sheetName val="한전위탁"/>
      <sheetName val="GIS.ᨇ彬0"/>
      <sheetName val="기자재단가조사서"/>
      <sheetName val="명세_x0000_"/>
      <sheetName val="WFGInfo"/>
      <sheetName val="gyun"/>
      <sheetName val="16-1"/>
      <sheetName val="J直材가"/>
      <sheetName val="J直材⠀"/>
      <sheetName val="배수통관(좌)"/>
      <sheetName val="용소리교"/>
      <sheetName val="명세밀"/>
      <sheetName val="설 계"/>
      <sheetName val="안전담당쿚"/>
      <sheetName val="______C_WINDOWS_9605G_DS_LOAD_6"/>
      <sheetName val="IMP (REAC_x0000__x0000__x0000__x0000_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P.駮ኘ԰"/>
      <sheetName val="원가계산서(남측耀"/>
      <sheetName val="진주방_x0000_"/>
      <sheetName val="월별수입"/>
      <sheetName val="전채분"/>
      <sheetName val="품질 및 특Ā考ᜈ̮業؀"/>
      <sheetName val="용산1(해보)"/>
      <sheetName val="한전위_x0000__x0000__x0005__x0000_邀"/>
      <sheetName val="Qhe闰⾖_x0005_"/>
      <sheetName val="예산M12¬"/>
      <sheetName val="재정비직인"/>
      <sheetName val="재정비내역"/>
      <sheetName val="지적고시내역"/>
      <sheetName val="1.수인터餰"/>
      <sheetName val="1.수인터슠"/>
      <sheetName val="하수급"/>
      <sheetName val="배수공헾⿐"/>
      <sheetName val="내  역  서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C &amp; G ၒ_x0000__x0000_"/>
      <sheetName val="C &amp; G _x0000_ㅦ_x0000_"/>
      <sheetName val="C &amp; G _x0000_퇧_x0000_"/>
      <sheetName val="C &amp; G Ć_x0000__x0000_"/>
      <sheetName val="C &amp; G _x0000__x0000_Ā"/>
      <sheetName val="C &amp; G _x0000_㙌_x0000_"/>
      <sheetName val="C &amp; G _x0000_셡_x0000_"/>
      <sheetName val="C &amp; G _x0000_骻_x0000_"/>
      <sheetName val="현장관리비집퀀ည"/>
      <sheetName val="__"/>
      <sheetName val="방음벽 기䈀ᅪ԰_x0000_缀_x0000_"/>
      <sheetName val="45︀ᇕ԰"/>
      <sheetName val="아파트건_x0000_"/>
      <sheetName val="내역총0_x0000_"/>
      <sheetName val="물량산출翨4"/>
      <sheetName val="물량산출磨8"/>
      <sheetName val="오산单"/>
      <sheetName val="오산ↅ"/>
      <sheetName val="1.기타원가(BA)"/>
      <sheetName val="1.손익(CP)"/>
      <sheetName val="1.기타(CP)"/>
      <sheetName val="요킭"/>
      <sheetName val="말뚝지_xdea6_蘁몽"/>
      <sheetName val="Raw Data"/>
      <sheetName val="�장공"/>
      <sheetName val="%관리보수계산내역"/>
      <sheetName val="노무비(첨부4-4)"/>
      <sheetName val="철거_x0000__x0000_"/>
      <sheetName val="개별직종노임단가(2003_9)3"/>
      <sheetName val="목차_3"/>
      <sheetName val="BASIC_(2)3"/>
      <sheetName val="蠀"/>
      <sheetName val="︰"/>
      <sheetName val="ﻒ"/>
      <sheetName val="Despacho (¾_x0000_Ԁ_x0000_䀀ꄲ_x0007__x0000_"/>
      <sheetName val="Despacho (¾_x0000_Ԁ_x0000__x0000_툇_x000f__x0000_"/>
      <sheetName val="Despacho (¾_x0000_Ԁ_x0000_䀀붚_x000f__x0000_"/>
      <sheetName val="Despacho (¾_x0000_Ԁ_x0000__x0000_㾃_x000b__x0000_"/>
      <sheetName val="Despacho (¾_x0000_Ԁ_x0000_쀀毾_x0009__x0000_"/>
      <sheetName val="Despacho (¾_x0000_Ԁ_x0000__x0000_덯_x000e__x0000_"/>
      <sheetName val="화전내"/>
      <sheetName val="안전炠〼"/>
      <sheetName val="빌딩 안내"/>
      <sheetName val="자재목록"/>
      <sheetName val="2.대외공㒮"/>
      <sheetName val="Indirect C닑"/>
      <sheetName val="GLOBAL"/>
      <sheetName val="_x0009_"/>
      <sheetName val="도급예산내역"/>
      <sheetName val="C &amp; ׀"/>
      <sheetName val="hvac(제어동刈"/>
      <sheetName val="계획세Ȁ"/>
      <sheetName val="Ⅴ-2.공碙᲎瀀摠"/>
      <sheetName val="Ⅴ-2.공킙Ű0_x0000_"/>
      <sheetName val="Ⅴ-2.공֙_x0000_缀_x0000_"/>
      <sheetName val="vs"/>
      <sheetName val="단가대_x0000__x0000_"/>
      <sheetName val="SE-6À_x0000_"/>
      <sheetName val="산瀀"/>
      <sheetName val="Despacho (¾_x0000_Ԁ_x0000_쀀毾 _x0000_"/>
      <sheetName val="공조"/>
      <sheetName val="Ñ"/>
      <sheetName val="C &amp; G RႾ_x0000_"/>
      <sheetName val="C &amp; G R¾_x0000_"/>
      <sheetName val="예산M12_x0000_"/>
      <sheetName val="Mac"/>
      <sheetName val="C_&amp;_G_R"/>
      <sheetName val="자재단"/>
      <sheetName val="C_&amp;_G_䕝瞐"/>
      <sheetName val="신설개소별_총집계표(동해-배전)"/>
      <sheetName val="안평역사_총집계"/>
      <sheetName val="steam_table"/>
      <sheetName val="MP_MOB"/>
      <sheetName val="허용전류-IEC_DATA"/>
      <sheetName val="IMP (R糑ó訐⛒먘◿_x0000_"/>
      <sheetName val="장비당단가Õ_x0000_Ԁ_x0000_"/>
      <sheetName val="장비당단가Õ"/>
      <sheetName val="BOQ-Summary哈Ï닑⿃_x0005__x0000__x0000_"/>
      <sheetName val="BOQ-Summary_For_xd8d0_⽾ᰁ⽿"/>
      <sheetName val="품질 및 특성 보정_x0000__x0000_"/>
      <sheetName val="전기Հ_x0000_"/>
      <sheetName val="품질 및 _x0000_욚_x0000__x0000_Ā꥜K"/>
      <sheetName val="물량_x0005__x0000__x0000_"/>
      <sheetName val="실행_x0000__x0000__x0000__x0001_"/>
      <sheetName val="COVER-P"/>
      <sheetName val="계ꃈ늒傡"/>
      <sheetName val="MOPS"/>
      <sheetName val="도급예산내역서_x0004__x0000_Ą"/>
      <sheetName val="도급예산내역서_x0006__x0005__x000d_"/>
      <sheetName val="_x0000__x000a__x0000__x0005_"/>
      <sheetName val="지구단위계획"/>
      <sheetName val="신규품셈목차"/>
      <sheetName val="시중노임단가"/>
      <sheetName val="별표집계"/>
      <sheetName val="Daily summary "/>
      <sheetName val="HOC"/>
      <sheetName val="Home Office"/>
      <sheetName val="단가劐0勜"/>
      <sheetName val="전계가"/>
      <sheetName val="P.M 匈"/>
      <sheetName val="일위대가^"/>
      <sheetName val="참조"/>
      <sheetName val="금융비용"/>
      <sheetName val="Ⅱ1䁶⹸蠀"/>
      <sheetName val="총괄내역䃠"/>
      <sheetName val="cost9702"/>
      <sheetName val="05.04.22(6소초 물량)"/>
      <sheetName val="소방"/>
      <sheetName val="식생블럭단위수량"/>
      <sheetName val="부대공_xda02_ɵ쀁"/>
      <sheetName val="부대공蠂 "/>
      <sheetName val="5.모델링"/>
      <sheetName val="OPT"/>
      <sheetName val="한전위탁저㾃ఀ㾄"/>
      <sheetName val="공종별¬_x0000_Ԁ"/>
      <sheetName val="일위대V_x0000__x0000_"/>
      <sheetName val="표준견적서"/>
      <sheetName val="전체ၒ_x0000__x0000_"/>
      <sheetName val="전체_x0000_꺞ǜ"/>
      <sheetName val="내역荨7莬"/>
      <sheetName val="P.M 릘"/>
      <sheetName val="노무비 근거"/>
      <sheetName val="4차원가계산서"/>
      <sheetName val="List"/>
      <sheetName val="10"/>
      <sheetName val="2"/>
      <sheetName val="3"/>
      <sheetName val="4"/>
      <sheetName val="5"/>
      <sheetName val="6"/>
      <sheetName val="7"/>
      <sheetName val="가로수분설치현황"/>
      <sheetName val="6.INTER CONNECTING"/>
      <sheetName val="3_자재비(총괄)1"/>
      <sheetName val="Ⅴ-2_공종별내렃1"/>
      <sheetName val="ITB_COST1"/>
      <sheetName val="2_내역서1"/>
      <sheetName val="C_&amp;_G_1"/>
      <sheetName val="토공_토䐀໰1"/>
      <sheetName val="8_릐̖Ā1"/>
      <sheetName val="_견적뀀1"/>
      <sheetName val="_견적瀀1"/>
      <sheetName val="[DS-LOAD_XLS][DS-LOAD_XLS]오산/1"/>
      <sheetName val="계장_품셈표1"/>
      <sheetName val="b_balju_(2)1"/>
      <sheetName val="31_䈌1"/>
      <sheetName val="IMP_(REACTO헾⽴1"/>
      <sheetName val="1_관로1"/>
      <sheetName val="형강류_단가_CODE1"/>
      <sheetName val="Man_Power_&amp;_Comp1"/>
      <sheetName val="_︀ו԰"/>
      <sheetName val="_︀Õ԰"/>
      <sheetName val="_䠀嚚谀"/>
      <sheetName val="_ꠀ筊가"/>
      <sheetName val="_䅰㰀"/>
      <sheetName val="장비당단가_(ﺳ諕"/>
      <sheetName val="3_1_4_F-FR81"/>
      <sheetName val="분야별_집계표1"/>
      <sheetName val="_공사설정_1"/>
      <sheetName val="[DS-LOAD_XLS][DS-LOAD_XLS]입啨/1"/>
      <sheetName val="항목堐塜"/>
      <sheetName val="항목ሧ⿯"/>
      <sheetName val="전동기_S"/>
      <sheetName val="C_&amp;_Ô1"/>
      <sheetName val="품질_및_缀ᨎ԰1"/>
      <sheetName val="118_세금Ԉ1"/>
      <sheetName val="Ⅴ-2_缀ᨎ԰1"/>
      <sheetName val="Ⅴ-2_԰1"/>
      <sheetName val="P_԰1"/>
      <sheetName val="Ⅴ-2_︀ᇕ԰1"/>
      <sheetName val="Ⅴ-2_︀ԯ1"/>
      <sheetName val="[DS-LOAD_XLS]안/1"/>
      <sheetName val="[DS-LOAD_XLS][DS-LOAD_XLS]안/1"/>
      <sheetName val="가시"/>
      <sheetName val="설계내역(2"/>
      <sheetName val="방음벽_기초䈀㉪ԯ1"/>
      <sheetName val="Ⅴ-2_က"/>
      <sheetName val="방음벽_기초䈀ｪԯ"/>
      <sheetName val="전동기_ԯ"/>
      <sheetName val="Ⅴ-2_Ԁ"/>
      <sheetName val="토_1"/>
      <sheetName val="내역_(2)"/>
      <sheetName val="소상_&quot;1&quot;"/>
      <sheetName val="2__공원조도"/>
      <sheetName val="토_닑⿭"/>
      <sheetName val="변전소+TIE_POST"/>
      <sheetName val="1_수인터Æ1"/>
      <sheetName val="품질_및_특성_보정계碱"/>
      <sheetName val="품질_및_특성_보정계ֱ"/>
      <sheetName val="표지_︀ᇕ԰"/>
      <sheetName val="표지_저፺ఀ"/>
      <sheetName val="유奈"/>
      <sheetName val="유慨"/>
      <sheetName val="토_적_羸1"/>
      <sheetName val="sum1_(2橂"/>
      <sheetName val="sum1_(2洅"/>
      <sheetName val="8_자재⪏"/>
      <sheetName val="8_자재賐⪏"/>
      <sheetName val="8_자재㳏"/>
      <sheetName val="8_자재"/>
      <sheetName val="Pipe_ID"/>
      <sheetName val="기초헾】"/>
      <sheetName val="VENDOR_LIST"/>
      <sheetName val="설산1爸"/>
      <sheetName val="설산1浘"/>
      <sheetName val="IMP_"/>
      <sheetName val="관거"/>
      <sheetName val="단가LIST(8_16)"/>
      <sheetName val="G_R300경비"/>
      <sheetName val="G"/>
      <sheetName val="_총괄표"/>
      <sheetName val="제"/>
      <sheetName val="[DS-LOAD_XLS][DS-LOAD_XLS]_DS_2"/>
      <sheetName val="[DS-LOAD_XLS][DS-LOAD_XLS]__2_2"/>
      <sheetName val="118_세금과迠ዘ"/>
      <sheetName val="118_세금과鐠寑"/>
      <sheetName val="공사원가계"/>
      <sheetName val="5__COST_SCHEDULE_PER_E绸o헾⾧"/>
      <sheetName val="내역劬"/>
      <sheetName val="직접공사비_집계표"/>
      <sheetName val="운반ⓐ"/>
      <sheetName val="Base_Model"/>
      <sheetName val="7_5_재질별_수율"/>
      <sheetName val="Control_Sheet"/>
      <sheetName val="준검_내엩서"/>
      <sheetName val="장비당단가_(ᰀ፜"/>
      <sheetName val="장비당단가_(렀቟"/>
      <sheetName val="Ⅴ-2_공종별ﻇᇕ"/>
      <sheetName val="품질_및_∖"/>
      <sheetName val="35_장주신설6"/>
      <sheetName val="실행내역서_3"/>
      <sheetName val="Mp-team_13"/>
      <sheetName val="DRAIN_DRUM_PIT_D-3013"/>
      <sheetName val="Parts_1_Feb_20043"/>
      <sheetName val="list_price3"/>
      <sheetName val="31_고_x005f_x0000_RTU3"/>
      <sheetName val="을_13"/>
      <sheetName val="방배동내역_(총괄)3"/>
      <sheetName val="6PILE__(돌출)3"/>
      <sheetName val="일반맨홀수량집계(A-7_LINE)3"/>
      <sheetName val="Wt_of_Mod_3"/>
      <sheetName val="4_말뚝설계3"/>
      <sheetName val="Galaxy_소비자가격표3"/>
      <sheetName val="design_criteria3"/>
      <sheetName val="working_load_at_the_btm_ft_3"/>
      <sheetName val="plan&amp;section_of_foundation3"/>
      <sheetName val="현장별계약현황('98_10_31)3"/>
      <sheetName val="stability_check3"/>
      <sheetName val="design_load3"/>
      <sheetName val="도급및_실행내역3"/>
      <sheetName val="#4DUCT_SUPPORT_체크LIST3"/>
      <sheetName val="입출재고현황_(2)3"/>
      <sheetName val="1_설계기준3"/>
      <sheetName val="CRUDE_RE-bar3"/>
      <sheetName val="전선_및_전선관3"/>
      <sheetName val="공사비_내역_(가)3"/>
      <sheetName val="1_설계설명서3"/>
      <sheetName val="단가_및_재료비3"/>
      <sheetName val="총_원가계산3"/>
      <sheetName val="TRE_TABLE3"/>
      <sheetName val="SRC_CLOUMN_설계3"/>
      <sheetName val="96보완계획7_123"/>
      <sheetName val="CAL_3"/>
      <sheetName val="Ⅴ-2_砀鹅瘂/3"/>
      <sheetName val="Ⅴ-2_ᰀ፜搀፜3"/>
      <sheetName val="3)_클레임_반영시3"/>
      <sheetName val="c_s3"/>
      <sheetName val="2001예정공정표_3"/>
      <sheetName val="Facility_Information3"/>
      <sheetName val="crude_SLAB_RE-bar3"/>
      <sheetName val="sc0314_Index3"/>
      <sheetName val="인건비_3"/>
      <sheetName val="DATA_(EPS)3"/>
      <sheetName val="DATA_(TRAY)3"/>
      <sheetName val="4_동력3"/>
      <sheetName val="Architecture_Work3"/>
      <sheetName val="Data_Vol3"/>
      <sheetName val="118_세금과공᳇2"/>
      <sheetName val="118_세금과공簀3"/>
      <sheetName val="118_세금과공缀3"/>
      <sheetName val="118_세금과공ꠀ3"/>
      <sheetName val="5_정산서3"/>
      <sheetName val="연동_내역서2"/>
      <sheetName val="2-2_매출분석3"/>
      <sheetName val="2001년_MCC_집계2"/>
      <sheetName val="단위별_일위대가표2"/>
      <sheetName val="IMPEADENCE_MAP_취수장2"/>
      <sheetName val="DS-LOAD_XLS2"/>
      <sheetName val="118_세금과丵⼼2"/>
      <sheetName val="BQ_List_MNHRS2"/>
      <sheetName val="GROUNDING_SYSTEM2"/>
      <sheetName val="1_수인터ﻇ2"/>
      <sheetName val="방음벽_기초_일반纘$2"/>
      <sheetName val="표지_렔ጺ頀2"/>
      <sheetName val="1_수인터䋇2"/>
      <sheetName val="표지_(嫐02"/>
      <sheetName val="표지_(垼+2"/>
      <sheetName val="표지_(寠-2"/>
      <sheetName val="표지_(嚀#2"/>
      <sheetName val="1차_내역서2"/>
      <sheetName val="3_자재비(총괄)2"/>
      <sheetName val="근고_블록_유형별_수량2"/>
      <sheetName val="Ⅴ-2_공종별헾】2"/>
      <sheetName val="중기조종사_단위단가2"/>
      <sheetName val="12_3P2"/>
      <sheetName val="단가_(2)2"/>
      <sheetName val="추가및_공제(방파제)2"/>
      <sheetName val="반중력식옹벽3_52"/>
      <sheetName val="Sheet3_(2)2"/>
      <sheetName val="자재단가_산출근거2"/>
      <sheetName val="명일작업계획_(3)2"/>
      <sheetName val="제조원가계산서_(2)2"/>
      <sheetName val="Ⅴ-2_공종별내렃2"/>
      <sheetName val="ITB_COST2"/>
      <sheetName val="2_내역서2"/>
      <sheetName val="방음벽_기초_怀፵ꈀᇚ2"/>
      <sheetName val="Noname_12"/>
      <sheetName val="횡배수관_토공량_산출2"/>
      <sheetName val="C_&amp;_G_2"/>
      <sheetName val="steam_table1"/>
      <sheetName val="MP_MOB1"/>
      <sheetName val="토공_토䐀໰2"/>
      <sheetName val="8_릐̖Ā2"/>
      <sheetName val="_견적뀀2"/>
      <sheetName val="_견적瀀2"/>
      <sheetName val="[DS-LOAD_XLS][DS-LOAD_XLS]오산/2"/>
      <sheetName val="계장_품셈표2"/>
      <sheetName val="b_balju_(2)2"/>
      <sheetName val="일위대가표_(2)2"/>
      <sheetName val="전_기2"/>
      <sheetName val="31_䈌2"/>
      <sheetName val="IMP_(REACTO헾⽴2"/>
      <sheetName val="1_관로2"/>
      <sheetName val="[DS-LOAD_XLS]오산/2"/>
      <sheetName val="형강류_단가_CODE2"/>
      <sheetName val="Man_Power_&amp;_Comp2"/>
      <sheetName val="Ⅴ-2_공종별헾⾓2"/>
      <sheetName val="_︀ו԰1"/>
      <sheetName val="_︀Õ԰1"/>
      <sheetName val="_䠀嚚谀1"/>
      <sheetName val="_ꠀ筊가1"/>
      <sheetName val="_䅰㰀1"/>
      <sheetName val="장비당단가_(ﺳ諕1"/>
      <sheetName val="3_1_4_F-FR82"/>
      <sheetName val="분야별_집계표2"/>
      <sheetName val="_공사설정_2"/>
      <sheetName val="[DS-LOAD_XLS][DS-LOAD_XLS]입啨/2"/>
      <sheetName val="전동기_S1"/>
      <sheetName val="C_&amp;_Ô2"/>
      <sheetName val="품질_및_缀ᨎ԰2"/>
      <sheetName val="118_세금Ԉ2"/>
      <sheetName val="Ⅴ-2_缀ᨎ԰2"/>
      <sheetName val="Ⅴ-2_԰2"/>
      <sheetName val="P_԰2"/>
      <sheetName val="_԰1"/>
      <sheetName val="Ⅴ-2_︀ᇕ԰2"/>
      <sheetName val="Ⅴ-2_︀ԯ2"/>
      <sheetName val="[DS-LOAD_XLS]안/2"/>
      <sheetName val="[DS-LOAD_XLS][DS-LOAD_XLS]안/2"/>
      <sheetName val="방음벽_기초䈀㉪ԯ2"/>
      <sheetName val="Ⅴ-2_က1"/>
      <sheetName val="방음벽_기초䈀ｪԯ1"/>
      <sheetName val="전동기_ԯ1"/>
      <sheetName val="Ⅴ-2_Ԁ1"/>
      <sheetName val="토_2"/>
      <sheetName val="내역_(2)1"/>
      <sheetName val="소상_&quot;1&quot;1"/>
      <sheetName val="2__공원조도1"/>
      <sheetName val="변전소+TIE_POST1"/>
      <sheetName val="1_수인터Æ2"/>
      <sheetName val="품질_및_특성_보정계碱1"/>
      <sheetName val="품질_및_특성_보정계ֱ1"/>
      <sheetName val="표지_︀ᇕ԰1"/>
      <sheetName val="표지_저፺ఀ1"/>
      <sheetName val="토_적_羸2"/>
      <sheetName val="sum1_(2橂1"/>
      <sheetName val="sum1_(2洅1"/>
      <sheetName val="8_자재賐⪏1"/>
      <sheetName val="8_자재㳏1"/>
      <sheetName val="8_자재1"/>
      <sheetName val="허용전류-IEC_DATA1"/>
      <sheetName val="Pipe_ID1"/>
      <sheetName val="VENDOR_LIST1"/>
      <sheetName val="IMP_1"/>
      <sheetName val="신설개소별_총집계표(동해-배전)1"/>
      <sheetName val="안평역사_총집계1"/>
      <sheetName val="단가LIST(8_16)1"/>
      <sheetName val="G_R300경비1"/>
      <sheetName val="_총괄표1"/>
      <sheetName val="[DS-LOAD_XLS][DS-LOAD_XLS]_DS_1"/>
      <sheetName val="[DS-LOAD_XLS][DS-LOAD_XLS]__2_1"/>
      <sheetName val="118_세금과迠ዘ1"/>
      <sheetName val="118_세금과鐠寑1"/>
      <sheetName val="CABLE_SIZE_CALCULATION_SHEET6"/>
      <sheetName val="IMPEADENCE_MAP_6"/>
      <sheetName val="IMPEADENCE_6"/>
      <sheetName val="입찰참가보고_(2)6"/>
      <sheetName val="공정현황보고(3_20)_(2)6"/>
      <sheetName val="추진공정(법인)3_206"/>
      <sheetName val="공정현황보고(3_27)_(2)6"/>
      <sheetName val="추진공정(법인)3_276"/>
      <sheetName val="공정현황보고(4_2)6"/>
      <sheetName val="1_공사집행계획서6"/>
      <sheetName val="2_예산내역검토서6"/>
      <sheetName val="3_실행원가내역서6"/>
      <sheetName val="4_실행예산단가산출서(단가)6"/>
      <sheetName val="4_실행예산단가산출서(금액)6"/>
      <sheetName val="5_현장관리비6"/>
      <sheetName val="6_공사예정공정표6"/>
      <sheetName val="7_인원동원현황6"/>
      <sheetName val="8_장비투입현황6"/>
      <sheetName val="9_문제점_및_대책6"/>
      <sheetName val="10_설계변경_및_추가공사6"/>
      <sheetName val="1_철주신설6"/>
      <sheetName val="2_철주신설6"/>
      <sheetName val="3_철주신설6"/>
      <sheetName val="4_비임신설6"/>
      <sheetName val="5_기기가대6"/>
      <sheetName val="6_철주기초6"/>
      <sheetName val="7_기기기초6"/>
      <sheetName val="8_기기기초6"/>
      <sheetName val="9_기기기초6"/>
      <sheetName val="10_단권변압기6"/>
      <sheetName val="11_가스절연6"/>
      <sheetName val="12_전자식제어반6"/>
      <sheetName val="13_고장점표정반6"/>
      <sheetName val="14_GP6"/>
      <sheetName val="15_전철용RTU6"/>
      <sheetName val="16_R-C_BANK6"/>
      <sheetName val="17_모선배선6"/>
      <sheetName val="18_제어및전력케이블6"/>
      <sheetName val="19_핏트6"/>
      <sheetName val="20_배수로6"/>
      <sheetName val="21_스틸그레이팅6"/>
      <sheetName val="22_접지장치6"/>
      <sheetName val="23_옥외전선관6"/>
      <sheetName val="24_옥외외등6"/>
      <sheetName val="25_무인화설비6"/>
      <sheetName val="26_콘크리트포장6"/>
      <sheetName val="27_자갈부설6"/>
      <sheetName val="28_휀스6"/>
      <sheetName val="29_소내용TR6"/>
      <sheetName val="30_고배용VCB6"/>
      <sheetName val="31_고배용RTU6"/>
      <sheetName val="32_기기기초6"/>
      <sheetName val="33_지중케이블6"/>
      <sheetName val="34_전력용관로6"/>
      <sheetName val="35_장주신설8"/>
      <sheetName val="36_맨홀6"/>
      <sheetName val="37_운반비6"/>
      <sheetName val="복구량산정_및_전용회선_사용6"/>
      <sheetName val="공구손료_산출내역6"/>
      <sheetName val="2F_회의실견적(5_14_일대)6"/>
      <sheetName val="남양시작동자105노65기1_3화1_2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노원열병합__건축공사기성내역서6"/>
      <sheetName val="Sheet1_(2)6"/>
      <sheetName val="신규단가-00_11_306"/>
      <sheetName val="전도금청구서_(2)6"/>
      <sheetName val="금전출납_6"/>
      <sheetName val="식대_6"/>
      <sheetName val="기성고조서(폐기물)_(2)6"/>
      <sheetName val="Sheet3_(5)6"/>
      <sheetName val="Sheet3_(6)6"/>
      <sheetName val="전차선로_물량표6"/>
      <sheetName val="I_설계조건6"/>
      <sheetName val="8_PILE__(돌출)6"/>
      <sheetName val="11_자재단가6"/>
      <sheetName val="내역서_6"/>
      <sheetName val="준검_내역서6"/>
      <sheetName val="3BL공동구_수량6"/>
      <sheetName val="화재_탐지_설비6"/>
      <sheetName val="조도계산서_(도서)6"/>
      <sheetName val="Site_Expenses6"/>
      <sheetName val="TYPE-B_평균H6"/>
      <sheetName val="32_銅기기초6"/>
      <sheetName val="31_고6"/>
      <sheetName val="Customer_Databas6"/>
      <sheetName val="일위대가_(목록)6"/>
      <sheetName val="7_1유효폭6"/>
      <sheetName val="품질_및_특성_보정계수6"/>
      <sheetName val="토_적_표6"/>
      <sheetName val="Explanation_for_Page_176"/>
      <sheetName val="unit_46"/>
      <sheetName val="플랜트_설치6"/>
      <sheetName val="1_수인터널6"/>
      <sheetName val="8_자재단가6"/>
      <sheetName val="2_예산냴역검토서6"/>
      <sheetName val="귀래_설계_공내역서6"/>
      <sheetName val="단면_(2)6"/>
      <sheetName val="공종별_집계6"/>
      <sheetName val="C_&amp;_G_RHS6"/>
      <sheetName val="2_대외공문4"/>
      <sheetName val="IMP_(REACTOR)6"/>
      <sheetName val="06-BATCH_6"/>
      <sheetName val="전동기_SPEC4"/>
      <sheetName val="Ⅴ-2_공종별내역4"/>
      <sheetName val="_견적서4"/>
      <sheetName val="P_M_별6"/>
      <sheetName val="Indirect_Cost4"/>
      <sheetName val="sum1_(2)4"/>
      <sheetName val="Despacho_(c_civil)4"/>
      <sheetName val="장비당단가_(1)6"/>
      <sheetName val="BOQ-Summary_Form_A26"/>
      <sheetName val="방음벽_기초_일반수량6"/>
      <sheetName val="설산1_나6"/>
      <sheetName val="표지_(2)4"/>
      <sheetName val="EQUIPMENT_-24"/>
      <sheetName val="118_세금과공과4"/>
      <sheetName val="BSD_(2)4"/>
      <sheetName val="GIS_Ry재4"/>
      <sheetName val="5__COST_SCHEDULE_PER_EXPENSE6"/>
      <sheetName val="3_건축(현장안)4"/>
      <sheetName val="1_설계조건4"/>
      <sheetName val="단가표_4"/>
      <sheetName val="효성CB_1P기초4"/>
      <sheetName val="1_우편집중내역서4"/>
      <sheetName val="4_실행예산단가삼출서(단갌)4"/>
      <sheetName val="4_실행예산단가삼출서(금액)4"/>
      <sheetName val="5_현잣관리비4"/>
      <sheetName val="실행내역서_4"/>
      <sheetName val="Mp-team_14"/>
      <sheetName val="RING_WALL4"/>
      <sheetName val="Page_1A_-_Proposal_Strategy_4"/>
      <sheetName val="3_현장배치4"/>
      <sheetName val="3_하중산정4_지지력4"/>
      <sheetName val="DRAIN_DRUM_PIT_D-3014"/>
      <sheetName val="Budget_2005(DW)4"/>
      <sheetName val="토공(우물통,기타)_6"/>
      <sheetName val="Parts_1_Feb_20044"/>
      <sheetName val="list_price4"/>
      <sheetName val="31_고_x005f_x0000_RTU4"/>
      <sheetName val="을_24"/>
      <sheetName val="을_14"/>
      <sheetName val="방배동내역_(총괄)4"/>
      <sheetName val="기타_정보통신공사4"/>
      <sheetName val="6PILE__(돌출)4"/>
      <sheetName val="일반맨홀수량집계(A-7_LINE)4"/>
      <sheetName val="3련_BOX4"/>
      <sheetName val="Wt_of_Mod_4"/>
      <sheetName val="4_말뚝설계4"/>
      <sheetName val="Galaxy_소비자가격표4"/>
      <sheetName val="-15_04"/>
      <sheetName val="BOM-Form_A_1_III4"/>
      <sheetName val="토공_토적표4"/>
      <sheetName val="design_criteria4"/>
      <sheetName val="working_load_at_the_btm_ft_4"/>
      <sheetName val="plan&amp;section_of_foundation4"/>
      <sheetName val="현장별계약현황('98_10_31)4"/>
      <sheetName val="stability_check4"/>
      <sheetName val="design_load4"/>
      <sheetName val="도급및_실행내역4"/>
      <sheetName val="DESIGN_CRETERIA5"/>
      <sheetName val="#4DUCT_SUPPORT_체크LIST4"/>
      <sheetName val="1_취수장4"/>
      <sheetName val="입출재고현황_(2)4"/>
      <sheetName val="1_설계기준4"/>
      <sheetName val="CRUDE_RE-bar4"/>
      <sheetName val="적용_기준(환율)-14"/>
      <sheetName val="적용_기준(환율)4"/>
      <sheetName val="자재단가_4"/>
      <sheetName val="물량_산출_통신_맨홀3"/>
      <sheetName val="Motor_Data3"/>
      <sheetName val="내역_ver1_03"/>
      <sheetName val="General_Data3"/>
      <sheetName val="전선_및_전선관4"/>
      <sheetName val="공사비_내역_(가)4"/>
      <sheetName val="99_64"/>
      <sheetName val="1_설계설명서4"/>
      <sheetName val="단가_및_재료비4"/>
      <sheetName val="총_원가계산4"/>
      <sheetName val="TRE_TABLE4"/>
      <sheetName val="BASIC_(2)4"/>
      <sheetName val="SRC_CLOUMN_설계4"/>
      <sheetName val="96보완계획7_124"/>
      <sheetName val="CAL_4"/>
      <sheetName val="Ⅴ-2_砀鹅瘂/4"/>
      <sheetName val="Ⅴ-2_ᰀ፜搀፜4"/>
      <sheetName val="3)_클레임_반영시4"/>
      <sheetName val="Input_Table3"/>
      <sheetName val="A-11_Steel_Str_(2)3"/>
      <sheetName val="c_s4"/>
      <sheetName val="2001예정공정표_4"/>
      <sheetName val="Facility_Information4"/>
      <sheetName val="HORI__VESSEL3"/>
      <sheetName val="2_설계제원3"/>
      <sheetName val="c_¨3"/>
      <sheetName val="개별직종노임단가(2003_9)4"/>
      <sheetName val="crude_SLAB_RE-bar4"/>
      <sheetName val="sc0314_Index4"/>
      <sheetName val="인건비_4"/>
      <sheetName val="DATA_(EPS)4"/>
      <sheetName val="DATA_(TRAY)4"/>
      <sheetName val="2_입력3"/>
      <sheetName val="진행_DATA_(2)3"/>
      <sheetName val="설계명세서韈_헾⿓3"/>
      <sheetName val="부재韈_헾3"/>
      <sheetName val="원가계산_(2)3"/>
      <sheetName val="118_세금과丵〒3"/>
      <sheetName val="1_수인터翇3"/>
      <sheetName val="차량한계11M_(2)3"/>
      <sheetName val="4_동력4"/>
      <sheetName val="_견徸〒3"/>
      <sheetName val="_견헾】3"/>
      <sheetName val="_견丵〒3"/>
      <sheetName val="HRSG_SMALL072203"/>
      <sheetName val="주빔의_설계3"/>
      <sheetName val="OCT_FDN3"/>
      <sheetName val="Architecture_Work4"/>
      <sheetName val="Data_Vol4"/>
      <sheetName val="member_design3"/>
      <sheetName val="soil_bearing_check3"/>
      <sheetName val="Input_Names3"/>
      <sheetName val="118_세금劈,橂3"/>
      <sheetName val="4_2유효폭의_계산3"/>
      <sheetName val="118_세금과공᳇3"/>
      <sheetName val="장비당단가_(︀ᇕ3"/>
      <sheetName val="118_세금과공簀4"/>
      <sheetName val="118_세금과공缀4"/>
      <sheetName val="118_세금과공ꠀ4"/>
      <sheetName val="장비당단가_︀ᇕ԰3"/>
      <sheetName val="5_정산서4"/>
      <sheetName val="BOX규격및_설계조건입력3"/>
      <sheetName val="A-8_PD(도로중앙)3"/>
      <sheetName val="IO_LIST3"/>
      <sheetName val="맨홀공_수량집계표3"/>
      <sheetName val="Construction_Schedule3"/>
      <sheetName val="수목데이타_3"/>
      <sheetName val="연동_내역서3"/>
      <sheetName val="2-2_매출분석4"/>
      <sheetName val="자__재3"/>
      <sheetName val="조도계산서__도서_3"/>
      <sheetName val="별표_3"/>
      <sheetName val="노임단가(0_3)3"/>
      <sheetName val="콘크리트_블록_유형별_수량3"/>
      <sheetName val="단가표_(2)3"/>
      <sheetName val="8_자재단가비교표3"/>
      <sheetName val="5_수량집계3"/>
      <sheetName val="3_일위대가표3"/>
      <sheetName val="STRUCTURAL_STEEL3"/>
      <sheetName val="[DS-LOAD_XLS]Ⅴ-2_砀鹅瘂/3"/>
      <sheetName val="9_2단가산출서3"/>
      <sheetName val="수량산출서_(2)3"/>
      <sheetName val="Indirect_Cosþ3"/>
      <sheetName val="2001년_MCC_집계3"/>
      <sheetName val="단위별_일위대가표3"/>
      <sheetName val="3_CCTV설비공사3"/>
      <sheetName val="IMPEADENCE_MAP_취수장3"/>
      <sheetName val="DS-LOAD_XLS3"/>
      <sheetName val="118_세금과丵⼼3"/>
      <sheetName val="BQ_List_MNHRS3"/>
      <sheetName val="GROUNDING_SYSTEM3"/>
      <sheetName val="7_PILE__(돌출)3"/>
      <sheetName val="1_수인터ﻇ3"/>
      <sheetName val="P_M猂⿻3"/>
      <sheetName val="1_2_1_마루높이결정3"/>
      <sheetName val="[DS-LOAD_XLS]입啨/3"/>
      <sheetName val="방음벽_기초_일반纘$3"/>
      <sheetName val="표지_렔ጺ頀3"/>
      <sheetName val="P_쀀⊒缀3"/>
      <sheetName val="P_尀⊓ꐀ3"/>
      <sheetName val="1_수인터䋇3"/>
      <sheetName val="표지_(嫐03"/>
      <sheetName val="표지_(垼+3"/>
      <sheetName val="표지_(寠-3"/>
      <sheetName val="표지_(嚀#3"/>
      <sheetName val="1차_내역서3"/>
      <sheetName val="3_자재비(총괄)3"/>
      <sheetName val="근고_블록_유형별_수량3"/>
      <sheetName val="Ⅴ-2_공종별헾】3"/>
      <sheetName val="중기조종사_단위단가3"/>
      <sheetName val="Manual_Valve_List3"/>
      <sheetName val="12_3P3"/>
      <sheetName val="전동기_SP︀ᇕ3"/>
      <sheetName val="118_세금删%剬3"/>
      <sheetName val="2000_11월설계내역3"/>
      <sheetName val="단가_(2)3"/>
      <sheetName val="추가및_공제(방파제)3"/>
      <sheetName val="반중력식옹벽3_53"/>
      <sheetName val="Sheet3_(2)3"/>
      <sheetName val="자재단가_산출근거3"/>
      <sheetName val="명일작업계획_(3)3"/>
      <sheetName val="제조원가계산서_(2)3"/>
      <sheetName val="Ⅴ-2_공종별내렃3"/>
      <sheetName val="ITB_COST3"/>
      <sheetName val="2_내역서3"/>
      <sheetName val="전동기_⹠敇3"/>
      <sheetName val="전동기_밀ⱙЀⱚ3"/>
      <sheetName val="전동기_퀀Ⱡ袕3"/>
      <sheetName val="전동기_⍡辕3"/>
      <sheetName val="전동기_塴㍒렀륟3"/>
      <sheetName val="전동기_倀䅒鰀䅒3"/>
      <sheetName val="방음벽_기초_怀፵ꈀᇚ3"/>
      <sheetName val="Noname_13"/>
      <sheetName val="횡배수관_토공량_산출3"/>
      <sheetName val="C_&amp;_G_3"/>
      <sheetName val="steam_table2"/>
      <sheetName val="MP_MOB2"/>
      <sheetName val="토공_토䐀໰3"/>
      <sheetName val="공정_(총괄)_(2)3"/>
      <sheetName val="8_릐̖Ā3"/>
      <sheetName val="_견적뀀3"/>
      <sheetName val="_견적瀀3"/>
      <sheetName val="[DS-LOAD_XLS][DS-LOAD_XLS]오산/3"/>
      <sheetName val="118_세금과공䀀3"/>
      <sheetName val="입墐_3"/>
      <sheetName val="계장_품셈표3"/>
      <sheetName val="8__내진해석3"/>
      <sheetName val="b_balju_(2)3"/>
      <sheetName val="일위대가표_(2)3"/>
      <sheetName val="전_기3"/>
      <sheetName val="31_䈌3"/>
      <sheetName val="IMP_(REACTO헾⽴3"/>
      <sheetName val="1_관로3"/>
      <sheetName val="[DS-LOAD_XLS]오산/3"/>
      <sheetName val="형강류_단가_CODE3"/>
      <sheetName val="Man_Power_&amp;_Comp3"/>
      <sheetName val="Ⅴ-2_공종별헾⾓3"/>
      <sheetName val="_︀ו԰2"/>
      <sheetName val="_︀Õ԰2"/>
      <sheetName val="_䠀嚚谀2"/>
      <sheetName val="_ꠀ筊가2"/>
      <sheetName val="_䅰㰀2"/>
      <sheetName val="장비당단가_(ﺳ諕2"/>
      <sheetName val="3_1_4_F-FR83"/>
      <sheetName val="분야별_집계표3"/>
      <sheetName val="_공사설정_3"/>
      <sheetName val="[DS-LOAD_XLS][DS-LOAD_XLS]입啨/3"/>
      <sheetName val="전동기_S2"/>
      <sheetName val="C_&amp;_Ô3"/>
      <sheetName val="품질_및_缀ᨎ԰3"/>
      <sheetName val="118_세금Ԉ3"/>
      <sheetName val="Ⅴ-2_缀ᨎ԰3"/>
      <sheetName val="Ⅴ-2_԰3"/>
      <sheetName val="P_԰3"/>
      <sheetName val="_԰2"/>
      <sheetName val="Ⅴ-2_︀ᇕ԰3"/>
      <sheetName val="Ⅴ-2_︀ԯ3"/>
      <sheetName val="[DS-LOAD_XLS]안/3"/>
      <sheetName val="[DS-LOAD_XLS][DS-LOAD_XLS]안/3"/>
      <sheetName val="방음벽_기초䈀㉪ԯ3"/>
      <sheetName val="Ⅴ-2_က2"/>
      <sheetName val="방음벽_기초䈀ｪԯ2"/>
      <sheetName val="전동기_ԯ2"/>
      <sheetName val="Ⅴ-2_Ԁ2"/>
      <sheetName val="토_3"/>
      <sheetName val="내역_(2)2"/>
      <sheetName val="소상_&quot;1&quot;2"/>
      <sheetName val="2__공원조도2"/>
      <sheetName val="변전소+TIE_POST2"/>
      <sheetName val="1_수인터Æ3"/>
      <sheetName val="품질_및_특성_보정계碱2"/>
      <sheetName val="품질_및_특성_보정계ֱ2"/>
      <sheetName val="표지_︀ᇕ԰2"/>
      <sheetName val="표지_저፺ఀ2"/>
      <sheetName val="토_적_羸3"/>
      <sheetName val="sum1_(2橂2"/>
      <sheetName val="sum1_(2洅2"/>
      <sheetName val="8_자재賐⪏2"/>
      <sheetName val="8_자재㳏2"/>
      <sheetName val="8_자재2"/>
      <sheetName val="허용전류-IEC_DATA2"/>
      <sheetName val="Pipe_ID2"/>
      <sheetName val="VENDOR_LIST2"/>
      <sheetName val="35_장주신설9"/>
      <sheetName val="IMP_2"/>
      <sheetName val="신설개소별_총집계표(동해-배전)2"/>
      <sheetName val="안평역사_총집계2"/>
      <sheetName val="단가LIST(8_16)2"/>
      <sheetName val="G_R300경비2"/>
      <sheetName val="_총괄표2"/>
      <sheetName val="[DS-LOAD_XLS][DS-LOAD_XLS]_DS_3"/>
      <sheetName val="[DS-LOAD_XLS][DS-LOAD_XLS]__2_3"/>
      <sheetName val="118_세금과迠ዘ2"/>
      <sheetName val="118_세금과鐠寑2"/>
      <sheetName val="sum萹ĮⰴA"/>
      <sheetName val="SE馸ᒘԯ_x0000_"/>
      <sheetName val="SEࢸ❔餀⶘"/>
      <sheetName val="예산_x0005_"/>
      <sheetName val="31.勀"/>
      <sheetName val="단가및재료비"/>
      <sheetName val="관거渀腷԰"/>
      <sheetName val=" 견적헾"/>
      <sheetName val=" 견적荘"/>
      <sheetName val=" 견적芈"/>
      <sheetName val="INP©봀"/>
      <sheetName val="INPl쐀"/>
      <sheetName val="INPl᠀"/>
      <sheetName val="5공철濬8瀴8"/>
      <sheetName val="5공철潬4澴4"/>
      <sheetName val="evaluate산출(피엔티)"/>
      <sheetName val="월별생산"/>
      <sheetName val="시중노임(공사)"/>
      <sheetName val="단위중기"/>
      <sheetName val="Summary Sheets"/>
      <sheetName val="운반_x0010_"/>
      <sheetName val="관거_x0002_"/>
      <sheetName val="관거_x0001_"/>
      <sheetName val="5. COST SCHEDULE럇ㅦ0"/>
      <sheetName val="5. COST SCHEDULE랜❦0"/>
      <sheetName val="C &amp; GÇ"/>
      <sheetName val="설계명세䑲〆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 refreshError="1"/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/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 refreshError="1"/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>
        <row r="61">
          <cell r="B61" t="str">
            <v>BC 1.6m</v>
          </cell>
        </row>
      </sheetData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 refreshError="1"/>
      <sheetData sheetId="232" refreshError="1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/>
      <sheetData sheetId="2665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/>
      <sheetData sheetId="3134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/>
      <sheetData sheetId="3190"/>
      <sheetData sheetId="3191" refreshError="1"/>
      <sheetData sheetId="3192" refreshError="1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/>
      <sheetData sheetId="3237"/>
      <sheetData sheetId="3238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/>
      <sheetData sheetId="3346"/>
      <sheetData sheetId="3347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/>
      <sheetData sheetId="3408"/>
      <sheetData sheetId="3409"/>
      <sheetData sheetId="3410"/>
      <sheetData sheetId="341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/>
      <sheetData sheetId="3431"/>
      <sheetData sheetId="3432"/>
      <sheetData sheetId="3433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/>
      <sheetData sheetId="3704" refreshError="1"/>
      <sheetData sheetId="3705" refreshError="1"/>
      <sheetData sheetId="3706" refreshError="1"/>
      <sheetData sheetId="3707" refreshError="1"/>
      <sheetData sheetId="3708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/>
      <sheetData sheetId="3743"/>
      <sheetData sheetId="3744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/>
      <sheetData sheetId="3803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/>
      <sheetData sheetId="3826" refreshError="1"/>
      <sheetData sheetId="3827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>
        <row r="61">
          <cell r="B61">
            <v>2.5</v>
          </cell>
        </row>
      </sheetData>
      <sheetData sheetId="3945">
        <row r="61">
          <cell r="B61">
            <v>2.5</v>
          </cell>
        </row>
      </sheetData>
      <sheetData sheetId="3946">
        <row r="61">
          <cell r="B61">
            <v>2.5</v>
          </cell>
        </row>
      </sheetData>
      <sheetData sheetId="3947"/>
      <sheetData sheetId="3948"/>
      <sheetData sheetId="3949"/>
      <sheetData sheetId="3950"/>
      <sheetData sheetId="3951"/>
      <sheetData sheetId="3952"/>
      <sheetData sheetId="3953"/>
      <sheetData sheetId="3954">
        <row r="61">
          <cell r="B61" t="str">
            <v>BC 1.6m</v>
          </cell>
        </row>
      </sheetData>
      <sheetData sheetId="3955">
        <row r="61">
          <cell r="B61" t="str">
            <v>BC 1.6m</v>
          </cell>
        </row>
      </sheetData>
      <sheetData sheetId="3956">
        <row r="61">
          <cell r="B61" t="str">
            <v>BC 1.6m</v>
          </cell>
        </row>
      </sheetData>
      <sheetData sheetId="3957"/>
      <sheetData sheetId="3958">
        <row r="61">
          <cell r="B61" t="str">
            <v>BC 1.6m</v>
          </cell>
        </row>
      </sheetData>
      <sheetData sheetId="3959"/>
      <sheetData sheetId="3960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>
        <row r="61">
          <cell r="B61" t="str">
            <v>BC 1.6m</v>
          </cell>
        </row>
      </sheetData>
      <sheetData sheetId="3991">
        <row r="61">
          <cell r="B61" t="str">
            <v>BC 1.6m</v>
          </cell>
        </row>
      </sheetData>
      <sheetData sheetId="3992">
        <row r="61">
          <cell r="B61" t="str">
            <v>BC 1.6m</v>
          </cell>
        </row>
      </sheetData>
      <sheetData sheetId="3993">
        <row r="61">
          <cell r="B61" t="str">
            <v>BC 1.6m</v>
          </cell>
        </row>
      </sheetData>
      <sheetData sheetId="3994">
        <row r="61">
          <cell r="B61" t="str">
            <v>BC 1.6m</v>
          </cell>
        </row>
      </sheetData>
      <sheetData sheetId="3995">
        <row r="61">
          <cell r="B61" t="str">
            <v>BC 1.6m</v>
          </cell>
        </row>
      </sheetData>
      <sheetData sheetId="3996">
        <row r="61">
          <cell r="B61" t="str">
            <v>BC 1.6m</v>
          </cell>
        </row>
      </sheetData>
      <sheetData sheetId="3997">
        <row r="61">
          <cell r="B61" t="str">
            <v>BC 1.6m</v>
          </cell>
        </row>
      </sheetData>
      <sheetData sheetId="3998">
        <row r="61">
          <cell r="B61" t="str">
            <v>BC 1.6m</v>
          </cell>
        </row>
      </sheetData>
      <sheetData sheetId="3999">
        <row r="61">
          <cell r="B61" t="str">
            <v>BC 1.6m</v>
          </cell>
        </row>
      </sheetData>
      <sheetData sheetId="4000">
        <row r="61">
          <cell r="B61" t="str">
            <v>BC 1.6m</v>
          </cell>
        </row>
      </sheetData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>
        <row r="61">
          <cell r="B61" t="str">
            <v>BC 1.6m</v>
          </cell>
        </row>
      </sheetData>
      <sheetData sheetId="4039">
        <row r="61">
          <cell r="B61" t="str">
            <v>BC 1.6m</v>
          </cell>
        </row>
      </sheetData>
      <sheetData sheetId="4040">
        <row r="61">
          <cell r="B61" t="str">
            <v>BC 1.6m</v>
          </cell>
        </row>
      </sheetData>
      <sheetData sheetId="4041">
        <row r="61">
          <cell r="B61" t="str">
            <v>BC 1.6m</v>
          </cell>
        </row>
      </sheetData>
      <sheetData sheetId="4042">
        <row r="61">
          <cell r="B61" t="str">
            <v>BC 1.6m</v>
          </cell>
        </row>
      </sheetData>
      <sheetData sheetId="4043">
        <row r="61">
          <cell r="B61" t="str">
            <v>BC 1.6m</v>
          </cell>
        </row>
      </sheetData>
      <sheetData sheetId="4044">
        <row r="61">
          <cell r="B61" t="str">
            <v>BC 1.6m</v>
          </cell>
        </row>
      </sheetData>
      <sheetData sheetId="4045">
        <row r="61">
          <cell r="B61" t="str">
            <v>BC 1.6m</v>
          </cell>
        </row>
      </sheetData>
      <sheetData sheetId="4046"/>
      <sheetData sheetId="4047">
        <row r="61">
          <cell r="B61" t="str">
            <v>BC 1.6m</v>
          </cell>
        </row>
      </sheetData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/>
      <sheetData sheetId="4165" refreshError="1"/>
      <sheetData sheetId="4166" refreshError="1"/>
      <sheetData sheetId="4167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/>
      <sheetData sheetId="4385" refreshError="1"/>
      <sheetData sheetId="4386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/>
      <sheetData sheetId="4403"/>
      <sheetData sheetId="4404" refreshError="1"/>
      <sheetData sheetId="4405" refreshError="1"/>
      <sheetData sheetId="4406"/>
      <sheetData sheetId="4407" refreshError="1"/>
      <sheetData sheetId="4408" refreshError="1"/>
      <sheetData sheetId="4409" refreshError="1"/>
      <sheetData sheetId="4410" refreshError="1"/>
      <sheetData sheetId="4411"/>
      <sheetData sheetId="4412"/>
      <sheetData sheetId="4413" refreshError="1"/>
      <sheetData sheetId="4414" refreshError="1"/>
      <sheetData sheetId="4415">
        <row r="61">
          <cell r="B61" t="str">
            <v>BC 1.6m</v>
          </cell>
        </row>
      </sheetData>
      <sheetData sheetId="4416"/>
      <sheetData sheetId="4417" refreshError="1"/>
      <sheetData sheetId="4418"/>
      <sheetData sheetId="4419"/>
      <sheetData sheetId="4420" refreshError="1"/>
      <sheetData sheetId="4421" refreshError="1"/>
      <sheetData sheetId="4422"/>
      <sheetData sheetId="4423" refreshError="1"/>
      <sheetData sheetId="4424"/>
      <sheetData sheetId="4425" refreshError="1"/>
      <sheetData sheetId="4426" refreshError="1"/>
      <sheetData sheetId="4427" refreshError="1"/>
      <sheetData sheetId="4428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/>
      <sheetData sheetId="4435"/>
      <sheetData sheetId="4436" refreshError="1"/>
      <sheetData sheetId="4437"/>
      <sheetData sheetId="4438"/>
      <sheetData sheetId="4439"/>
      <sheetData sheetId="4440" refreshError="1"/>
      <sheetData sheetId="4441"/>
      <sheetData sheetId="4442"/>
      <sheetData sheetId="4443" refreshError="1"/>
      <sheetData sheetId="4444" refreshError="1"/>
      <sheetData sheetId="4445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/>
      <sheetData sheetId="4452" refreshError="1"/>
      <sheetData sheetId="4453"/>
      <sheetData sheetId="4454" refreshError="1"/>
      <sheetData sheetId="4455" refreshError="1"/>
      <sheetData sheetId="4456" refreshError="1"/>
      <sheetData sheetId="4457" refreshError="1"/>
      <sheetData sheetId="4458"/>
      <sheetData sheetId="4459"/>
      <sheetData sheetId="4460" refreshError="1"/>
      <sheetData sheetId="4461"/>
      <sheetData sheetId="4462"/>
      <sheetData sheetId="4463"/>
      <sheetData sheetId="4464" refreshError="1"/>
      <sheetData sheetId="4465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/>
      <sheetData sheetId="4476"/>
      <sheetData sheetId="4477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/>
      <sheetData sheetId="4486" refreshError="1"/>
      <sheetData sheetId="4487"/>
      <sheetData sheetId="4488" refreshError="1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 refreshError="1"/>
      <sheetData sheetId="4498" refreshError="1"/>
      <sheetData sheetId="4499" refreshError="1"/>
      <sheetData sheetId="4500"/>
      <sheetData sheetId="4501" refreshError="1"/>
      <sheetData sheetId="4502"/>
      <sheetData sheetId="4503" refreshError="1"/>
      <sheetData sheetId="4504"/>
      <sheetData sheetId="4505" refreshError="1"/>
      <sheetData sheetId="4506"/>
      <sheetData sheetId="4507" refreshError="1"/>
      <sheetData sheetId="4508" refreshError="1"/>
      <sheetData sheetId="4509"/>
      <sheetData sheetId="4510"/>
      <sheetData sheetId="4511"/>
      <sheetData sheetId="4512" refreshError="1"/>
      <sheetData sheetId="4513"/>
      <sheetData sheetId="4514" refreshError="1"/>
      <sheetData sheetId="4515"/>
      <sheetData sheetId="4516"/>
      <sheetData sheetId="4517" refreshError="1"/>
      <sheetData sheetId="4518"/>
      <sheetData sheetId="4519"/>
      <sheetData sheetId="4520"/>
      <sheetData sheetId="4521"/>
      <sheetData sheetId="4522"/>
      <sheetData sheetId="4523" refreshError="1"/>
      <sheetData sheetId="4524" refreshError="1"/>
      <sheetData sheetId="4525" refreshError="1"/>
      <sheetData sheetId="4526"/>
      <sheetData sheetId="4527"/>
      <sheetData sheetId="4528"/>
      <sheetData sheetId="4529" refreshError="1"/>
      <sheetData sheetId="4530" refreshError="1"/>
      <sheetData sheetId="4531"/>
      <sheetData sheetId="4532"/>
      <sheetData sheetId="4533" refreshError="1"/>
      <sheetData sheetId="4534" refreshError="1"/>
      <sheetData sheetId="4535" refreshError="1"/>
      <sheetData sheetId="4536" refreshError="1"/>
      <sheetData sheetId="4537"/>
      <sheetData sheetId="4538"/>
      <sheetData sheetId="4539"/>
      <sheetData sheetId="4540" refreshError="1"/>
      <sheetData sheetId="4541"/>
      <sheetData sheetId="4542"/>
      <sheetData sheetId="4543"/>
      <sheetData sheetId="4544"/>
      <sheetData sheetId="4545" refreshError="1"/>
      <sheetData sheetId="4546"/>
      <sheetData sheetId="4547" refreshError="1"/>
      <sheetData sheetId="4548"/>
      <sheetData sheetId="4549"/>
      <sheetData sheetId="4550"/>
      <sheetData sheetId="4551"/>
      <sheetData sheetId="4552" refreshError="1"/>
      <sheetData sheetId="4553"/>
      <sheetData sheetId="4554" refreshError="1"/>
      <sheetData sheetId="4555"/>
      <sheetData sheetId="4556">
        <row r="61">
          <cell r="B61">
            <v>2.5</v>
          </cell>
        </row>
      </sheetData>
      <sheetData sheetId="4557">
        <row r="61">
          <cell r="B61">
            <v>2.5</v>
          </cell>
        </row>
      </sheetData>
      <sheetData sheetId="4558">
        <row r="61">
          <cell r="B61">
            <v>2.5</v>
          </cell>
        </row>
      </sheetData>
      <sheetData sheetId="4559"/>
      <sheetData sheetId="4560">
        <row r="61">
          <cell r="B61" t="str">
            <v>BC 1.6m</v>
          </cell>
        </row>
      </sheetData>
      <sheetData sheetId="4561">
        <row r="61">
          <cell r="B61">
            <v>2.5</v>
          </cell>
        </row>
      </sheetData>
      <sheetData sheetId="4562">
        <row r="61">
          <cell r="B61" t="str">
            <v>BC 1.6m</v>
          </cell>
        </row>
      </sheetData>
      <sheetData sheetId="4563"/>
      <sheetData sheetId="4564">
        <row r="61">
          <cell r="B61" t="str">
            <v>BC 1.6m</v>
          </cell>
        </row>
      </sheetData>
      <sheetData sheetId="4565">
        <row r="61">
          <cell r="B61" t="str">
            <v>BC 1.6m</v>
          </cell>
        </row>
      </sheetData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>
        <row r="61">
          <cell r="B61" t="str">
            <v>BC 1.6m</v>
          </cell>
        </row>
      </sheetData>
      <sheetData sheetId="4575">
        <row r="61">
          <cell r="B61" t="str">
            <v>BC 1.6m</v>
          </cell>
        </row>
      </sheetData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>
        <row r="61">
          <cell r="B61" t="str">
            <v>BC 1.6m</v>
          </cell>
        </row>
      </sheetData>
      <sheetData sheetId="4593">
        <row r="61">
          <cell r="B61" t="str">
            <v>BC 1.6m</v>
          </cell>
        </row>
      </sheetData>
      <sheetData sheetId="4594">
        <row r="61">
          <cell r="B61" t="str">
            <v>BC 1.6m</v>
          </cell>
        </row>
      </sheetData>
      <sheetData sheetId="4595">
        <row r="61">
          <cell r="B61" t="str">
            <v>BC 1.6m</v>
          </cell>
        </row>
      </sheetData>
      <sheetData sheetId="4596">
        <row r="61">
          <cell r="B61" t="str">
            <v>BC 1.6m</v>
          </cell>
        </row>
      </sheetData>
      <sheetData sheetId="4597">
        <row r="61">
          <cell r="B61" t="str">
            <v>BC 1.6m</v>
          </cell>
        </row>
      </sheetData>
      <sheetData sheetId="4598">
        <row r="61">
          <cell r="B61" t="str">
            <v>BC 1.6m</v>
          </cell>
        </row>
      </sheetData>
      <sheetData sheetId="4599">
        <row r="61">
          <cell r="B61" t="str">
            <v>BC 1.6m</v>
          </cell>
        </row>
      </sheetData>
      <sheetData sheetId="4600">
        <row r="61">
          <cell r="B61" t="str">
            <v>BC 1.6m</v>
          </cell>
        </row>
      </sheetData>
      <sheetData sheetId="4601">
        <row r="61">
          <cell r="B61" t="str">
            <v>BC 1.6m</v>
          </cell>
        </row>
      </sheetData>
      <sheetData sheetId="4602">
        <row r="61">
          <cell r="B61" t="str">
            <v>BC 1.6m</v>
          </cell>
        </row>
      </sheetData>
      <sheetData sheetId="4603">
        <row r="61">
          <cell r="B61" t="str">
            <v>BC 1.6m</v>
          </cell>
        </row>
      </sheetData>
      <sheetData sheetId="4604">
        <row r="61">
          <cell r="B61" t="str">
            <v>BC 1.6m</v>
          </cell>
        </row>
      </sheetData>
      <sheetData sheetId="4605">
        <row r="61">
          <cell r="B61" t="str">
            <v>BC 1.6m</v>
          </cell>
        </row>
      </sheetData>
      <sheetData sheetId="4606">
        <row r="61">
          <cell r="B61" t="str">
            <v>BC 1.6m</v>
          </cell>
        </row>
      </sheetData>
      <sheetData sheetId="4607">
        <row r="61">
          <cell r="B61" t="str">
            <v>BC 1.6m</v>
          </cell>
        </row>
      </sheetData>
      <sheetData sheetId="4608">
        <row r="61">
          <cell r="B61" t="str">
            <v>BC 1.6m</v>
          </cell>
        </row>
      </sheetData>
      <sheetData sheetId="4609">
        <row r="61">
          <cell r="B61" t="str">
            <v>BC 1.6m</v>
          </cell>
        </row>
      </sheetData>
      <sheetData sheetId="4610">
        <row r="61">
          <cell r="B61" t="str">
            <v>BC 1.6m</v>
          </cell>
        </row>
      </sheetData>
      <sheetData sheetId="4611">
        <row r="61">
          <cell r="B61" t="str">
            <v>BC 1.6m</v>
          </cell>
        </row>
      </sheetData>
      <sheetData sheetId="4612">
        <row r="61">
          <cell r="B61" t="str">
            <v>BC 1.6m</v>
          </cell>
        </row>
      </sheetData>
      <sheetData sheetId="4613">
        <row r="61">
          <cell r="B61" t="str">
            <v>BC 1.6m</v>
          </cell>
        </row>
      </sheetData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>
        <row r="61">
          <cell r="B61" t="str">
            <v>BC 1.6m</v>
          </cell>
        </row>
      </sheetData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>
        <row r="61">
          <cell r="B61" t="str">
            <v>BC 1.6m</v>
          </cell>
        </row>
      </sheetData>
      <sheetData sheetId="4813" refreshError="1"/>
      <sheetData sheetId="4814"/>
      <sheetData sheetId="4815"/>
      <sheetData sheetId="4816"/>
      <sheetData sheetId="4817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/>
      <sheetData sheetId="4967"/>
      <sheetData sheetId="4968" refreshError="1"/>
      <sheetData sheetId="4969" refreshError="1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/>
      <sheetData sheetId="5008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>
        <row r="61">
          <cell r="B61" t="str">
            <v>BC 1.6m</v>
          </cell>
        </row>
      </sheetData>
      <sheetData sheetId="5105">
        <row r="61">
          <cell r="B61" t="str">
            <v>BC 1.6m</v>
          </cell>
        </row>
      </sheetData>
      <sheetData sheetId="5106"/>
      <sheetData sheetId="5107"/>
      <sheetData sheetId="5108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>
        <row r="61">
          <cell r="B61" t="str">
            <v>BC 1.6m</v>
          </cell>
        </row>
      </sheetData>
      <sheetData sheetId="5443">
        <row r="61">
          <cell r="B61" t="str">
            <v>BC 1.6m</v>
          </cell>
        </row>
      </sheetData>
      <sheetData sheetId="5444">
        <row r="61">
          <cell r="B61" t="str">
            <v>BC 1.6m</v>
          </cell>
        </row>
      </sheetData>
      <sheetData sheetId="5445">
        <row r="61">
          <cell r="B61" t="str">
            <v>BC 1.6m</v>
          </cell>
        </row>
      </sheetData>
      <sheetData sheetId="5446">
        <row r="61">
          <cell r="B61" t="str">
            <v>BC 1.6m</v>
          </cell>
        </row>
      </sheetData>
      <sheetData sheetId="5447">
        <row r="61">
          <cell r="B61" t="str">
            <v>BC 1.6m</v>
          </cell>
        </row>
      </sheetData>
      <sheetData sheetId="5448">
        <row r="61">
          <cell r="B61" t="str">
            <v>BC 1.6m</v>
          </cell>
        </row>
      </sheetData>
      <sheetData sheetId="5449">
        <row r="61">
          <cell r="B61" t="str">
            <v>BC 1.6m</v>
          </cell>
        </row>
      </sheetData>
      <sheetData sheetId="5450">
        <row r="61">
          <cell r="B61" t="str">
            <v>BC 1.6m</v>
          </cell>
        </row>
      </sheetData>
      <sheetData sheetId="5451">
        <row r="61">
          <cell r="B61" t="str">
            <v>BC 1.6m</v>
          </cell>
        </row>
      </sheetData>
      <sheetData sheetId="5452">
        <row r="61">
          <cell r="B61" t="str">
            <v>BC 1.6m</v>
          </cell>
        </row>
      </sheetData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>
        <row r="61">
          <cell r="B61" t="str">
            <v>BC 1.6m</v>
          </cell>
        </row>
      </sheetData>
      <sheetData sheetId="5491">
        <row r="61">
          <cell r="B61" t="str">
            <v>BC 1.6m</v>
          </cell>
        </row>
      </sheetData>
      <sheetData sheetId="5492"/>
      <sheetData sheetId="5493"/>
      <sheetData sheetId="5494">
        <row r="61">
          <cell r="B61" t="str">
            <v>BC 1.6m</v>
          </cell>
        </row>
      </sheetData>
      <sheetData sheetId="5495">
        <row r="61">
          <cell r="B61" t="str">
            <v>BC 1.6m</v>
          </cell>
        </row>
      </sheetData>
      <sheetData sheetId="5496">
        <row r="61">
          <cell r="B61" t="str">
            <v>BC 1.6m</v>
          </cell>
        </row>
      </sheetData>
      <sheetData sheetId="5497">
        <row r="61">
          <cell r="B61" t="str">
            <v>BC 1.6m</v>
          </cell>
        </row>
      </sheetData>
      <sheetData sheetId="5498">
        <row r="61">
          <cell r="B61" t="str">
            <v>BC 1.6m</v>
          </cell>
        </row>
      </sheetData>
      <sheetData sheetId="5499">
        <row r="61">
          <cell r="B61" t="str">
            <v>BC 1.6m</v>
          </cell>
        </row>
      </sheetData>
      <sheetData sheetId="5500">
        <row r="61">
          <cell r="B61" t="str">
            <v>BC 1.6m</v>
          </cell>
        </row>
      </sheetData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MOTOR"/>
      <sheetName val="요율"/>
      <sheetName val="가시설(TYPE-A)"/>
      <sheetName val="1-1평균터파기고(1)"/>
      <sheetName val="Y-WORK"/>
      <sheetName val="기계경비일람"/>
      <sheetName val="정부노임"/>
      <sheetName val="T13(P68~72,78)"/>
      <sheetName val="3련 BOX"/>
      <sheetName val="9909봉암"/>
      <sheetName val="측량요율"/>
      <sheetName val="자재대"/>
      <sheetName val="배수장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압기"/>
      <sheetName val="부하집계"/>
      <sheetName val="부하LOAD"/>
      <sheetName val="발전기 부하"/>
      <sheetName val="발전기"/>
      <sheetName val="BATT"/>
      <sheetName val="동력제어반전기제원표"/>
      <sheetName val="간선 CABLE SIZE"/>
      <sheetName val="부하 CABLE SIZE"/>
      <sheetName val="차단기선정"/>
      <sheetName val="data"/>
      <sheetName val="Sheet10"/>
      <sheetName val="Sheet1"/>
      <sheetName val="중기일위대가"/>
      <sheetName val="CAL_POH"/>
      <sheetName val="조도계산서 (도서)"/>
      <sheetName val="조명율표"/>
      <sheetName val="노무비"/>
      <sheetName val="목차"/>
      <sheetName val="MOTOR"/>
      <sheetName val="IMP(MAIN)"/>
      <sheetName val="IMP (REACTOR)"/>
      <sheetName val="쌍송교"/>
      <sheetName val="K1자재(3차등)"/>
      <sheetName val="내역서"/>
      <sheetName val="설계조건"/>
      <sheetName val="cost"/>
      <sheetName val="일반공사"/>
      <sheetName val="U-TYPE(1)"/>
      <sheetName val="정부노임단가"/>
      <sheetName val="대가단최종"/>
      <sheetName val="수량산출"/>
      <sheetName val="BID"/>
      <sheetName val="D-RMIL"/>
      <sheetName val="WORK"/>
      <sheetName val="TRE TABLE"/>
      <sheetName val="기초견적가"/>
      <sheetName val="일위대가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ITEM"/>
      <sheetName val="전력구구조물산근"/>
      <sheetName val="수량집계"/>
      <sheetName val="L-type"/>
      <sheetName val="Macro(전선)"/>
      <sheetName val="간선계산"/>
      <sheetName val="102역사"/>
      <sheetName val="다이꾸"/>
      <sheetName val="일위대가목차"/>
      <sheetName val="본사업"/>
      <sheetName val="2F 회의실견적(5_14 일대)"/>
      <sheetName val="건축내역"/>
      <sheetName val="참조"/>
      <sheetName val="노임"/>
      <sheetName val="기성금내역서"/>
      <sheetName val="인건비"/>
      <sheetName val="TABLE"/>
      <sheetName val="기계경비(시간당)"/>
      <sheetName val="램머"/>
      <sheetName val="MACRO(MCC)"/>
      <sheetName val="배수지(관급)"/>
      <sheetName val="원가(수)"/>
      <sheetName val="변압기 및 발전기 용량"/>
      <sheetName val="안정검토(온1)"/>
      <sheetName val="Y-WORK"/>
      <sheetName val="내역"/>
      <sheetName val="단가산출"/>
      <sheetName val="데이타"/>
      <sheetName val="전기일위목록"/>
      <sheetName val="요율"/>
      <sheetName val="횡배위치"/>
      <sheetName val="1"/>
      <sheetName val="조명율데이타"/>
      <sheetName val="조도계산(가로등NEW)"/>
      <sheetName val="L_RPTA05_목록"/>
      <sheetName val="hvac(제어동)"/>
      <sheetName val="조경"/>
      <sheetName val="001"/>
      <sheetName val="표지 (2)"/>
      <sheetName val="설계예시"/>
      <sheetName val="SRC-B3U2"/>
      <sheetName val="허용전류-IEC"/>
      <sheetName val="허용전류-IEC DATA"/>
      <sheetName val="DATA1"/>
      <sheetName val="환율-LIBOR"/>
      <sheetName val="FOOTING단면력"/>
      <sheetName val="말뚝지지력산정"/>
      <sheetName val="기성집계"/>
      <sheetName val="품목납기"/>
      <sheetName val="giathanh1"/>
      <sheetName val="날개벽수량표"/>
      <sheetName val="총괄내역서"/>
      <sheetName val="내역서 "/>
      <sheetName val="기본일위"/>
      <sheetName val="도체종-상수표"/>
      <sheetName val="견적대비 견적서"/>
      <sheetName val="3BL공동구 수량"/>
      <sheetName val="예산내역서"/>
      <sheetName val="설계예산서"/>
      <sheetName val="수량산출(급식소)"/>
      <sheetName val="다심-cable"/>
      <sheetName val="1C-cable"/>
      <sheetName val="wall"/>
      <sheetName val="일위대가표"/>
      <sheetName val="주식"/>
      <sheetName val="#REF"/>
      <sheetName val="3련 BOX"/>
      <sheetName val="연부97-1"/>
      <sheetName val="참조M"/>
      <sheetName val="ABUT수량-A1"/>
      <sheetName val="5차설계"/>
      <sheetName val="을"/>
      <sheetName val="일위(PN)"/>
      <sheetName val="자재단가"/>
      <sheetName val="Total"/>
      <sheetName val="ⴭⴭⴭⴭ"/>
      <sheetName val="간선"/>
      <sheetName val="설계내역"/>
      <sheetName val="LOAD-46"/>
      <sheetName val="전기"/>
      <sheetName val="자재단가비교표"/>
      <sheetName val="단"/>
      <sheetName val="빌딩 안내"/>
      <sheetName val="신우"/>
      <sheetName val="조명시설"/>
      <sheetName val="손익분석"/>
      <sheetName val="일위대가목록"/>
      <sheetName val="BQ"/>
      <sheetName val="MCC제원"/>
      <sheetName val="단위내역서"/>
      <sheetName val="세부내역서(전기)"/>
      <sheetName val="조도계산서 _도서_"/>
      <sheetName val="Sheet1 (2)"/>
      <sheetName val="SHEET2"/>
      <sheetName val="발전기_부하"/>
      <sheetName val="간선_CABLE_SIZE"/>
      <sheetName val="부하_CABLE_SIZE"/>
      <sheetName val="조도계산서_(도서)"/>
      <sheetName val="IMP_(REACTOR)"/>
      <sheetName val="TRE_TABLE"/>
      <sheetName val="2F_회의실견적(5_14_일대)"/>
      <sheetName val="변압기_및_발전기_용량"/>
      <sheetName val="표지_(2)"/>
      <sheetName val="허용전류-IEC_DATA"/>
      <sheetName val="7.3.1 전력간선 굵기"/>
      <sheetName val="반응조"/>
      <sheetName val="하수량수질"/>
      <sheetName val="참조-(2)"/>
      <sheetName val="참조-(1)"/>
      <sheetName val="steam table"/>
      <sheetName val="Baby일위대가"/>
      <sheetName val="2. 공원조도"/>
      <sheetName val="집행(2-1)"/>
      <sheetName val="참조 DATA"/>
      <sheetName val="COVER"/>
      <sheetName val="1공구(을)"/>
      <sheetName val="N賃率-職"/>
      <sheetName val="제2~7호표"/>
      <sheetName val="설직재-1"/>
      <sheetName val="I一般比"/>
      <sheetName val="EP0618"/>
      <sheetName val="Macro(전기)"/>
      <sheetName val="---FAB#1업무일지---"/>
      <sheetName val="2001년 MCC 집계"/>
      <sheetName val="b_balju_cho"/>
      <sheetName val="단락전류-A"/>
      <sheetName val="현장지지물물량"/>
      <sheetName val="입찰안"/>
      <sheetName val="설산1.나"/>
      <sheetName val="본사S"/>
      <sheetName val="전기일위대가"/>
      <sheetName val="CTEMCOST"/>
      <sheetName val="Tot-sum"/>
      <sheetName val="Site Expenses"/>
      <sheetName val="PROJECT COST ESTIMATE (cont)"/>
      <sheetName val="전체"/>
      <sheetName val="mexico-c"/>
      <sheetName val="일위목록"/>
      <sheetName val="부하계산서"/>
      <sheetName val="터파기및재료"/>
    </sheetNames>
    <sheetDataSet>
      <sheetData sheetId="0" refreshError="1"/>
      <sheetData sheetId="1" refreshError="1"/>
      <sheetData sheetId="2" refreshError="1">
        <row r="4">
          <cell r="C4" t="str">
            <v>1. 분말활성탄접촉조, 약품주입, 혼화지, 응집 및 약품침전지 설비(MCC-100)</v>
          </cell>
        </row>
        <row r="5">
          <cell r="C5" t="str">
            <v xml:space="preserve"> 1) 분말활성탄접촉조 설비</v>
          </cell>
        </row>
        <row r="6">
          <cell r="B6" t="str">
            <v>M-101</v>
          </cell>
          <cell r="C6" t="str">
            <v>분말활성탄 접촉조 원수유입 조절밸브</v>
          </cell>
          <cell r="E6">
            <v>2.2000000000000002</v>
          </cell>
          <cell r="F6">
            <v>5.84</v>
          </cell>
          <cell r="G6">
            <v>3.84</v>
          </cell>
          <cell r="H6">
            <v>2</v>
          </cell>
          <cell r="J6">
            <v>4.4000000000000004</v>
          </cell>
          <cell r="K6">
            <v>7.68</v>
          </cell>
          <cell r="L6">
            <v>0.1</v>
          </cell>
          <cell r="M6">
            <v>0.44000000000000006</v>
          </cell>
          <cell r="P6" t="str">
            <v>F</v>
          </cell>
        </row>
        <row r="7">
          <cell r="B7" t="str">
            <v>M-103</v>
          </cell>
          <cell r="C7" t="str">
            <v>분말활성탄 접촉조 유입밸브실 배수펌프</v>
          </cell>
          <cell r="E7">
            <v>0.75</v>
          </cell>
          <cell r="F7">
            <v>2.5299999999999998</v>
          </cell>
          <cell r="G7">
            <v>1.67</v>
          </cell>
          <cell r="H7">
            <v>1</v>
          </cell>
          <cell r="J7">
            <v>0.75</v>
          </cell>
          <cell r="K7">
            <v>1.67</v>
          </cell>
          <cell r="L7">
            <v>0.1</v>
          </cell>
          <cell r="M7">
            <v>7.5000000000000011E-2</v>
          </cell>
          <cell r="P7" t="str">
            <v>N</v>
          </cell>
        </row>
        <row r="8">
          <cell r="B8" t="str">
            <v>M-104</v>
          </cell>
          <cell r="C8" t="str">
            <v>분말활성탄 접촉조 유출게이트</v>
          </cell>
          <cell r="E8">
            <v>2.2000000000000002</v>
          </cell>
          <cell r="F8">
            <v>5.84</v>
          </cell>
          <cell r="G8">
            <v>3.84</v>
          </cell>
          <cell r="H8">
            <v>2</v>
          </cell>
          <cell r="J8">
            <v>4.4000000000000004</v>
          </cell>
          <cell r="K8">
            <v>7.68</v>
          </cell>
          <cell r="L8">
            <v>0.1</v>
          </cell>
          <cell r="M8">
            <v>0.44000000000000006</v>
          </cell>
          <cell r="P8" t="str">
            <v>F</v>
          </cell>
        </row>
        <row r="9">
          <cell r="C9" t="str">
            <v xml:space="preserve"> 2) 약품 주입 설비</v>
          </cell>
        </row>
        <row r="10">
          <cell r="B10" t="str">
            <v>M-201</v>
          </cell>
          <cell r="C10" t="str">
            <v>ALUM 자동주입장치</v>
          </cell>
          <cell r="E10">
            <v>2</v>
          </cell>
          <cell r="F10">
            <v>5.14</v>
          </cell>
          <cell r="G10">
            <v>3.38</v>
          </cell>
          <cell r="H10">
            <v>1</v>
          </cell>
          <cell r="J10">
            <v>2</v>
          </cell>
          <cell r="K10">
            <v>3.38</v>
          </cell>
          <cell r="L10">
            <v>0.9</v>
          </cell>
          <cell r="M10">
            <v>1.8</v>
          </cell>
          <cell r="P10" t="str">
            <v>F</v>
          </cell>
        </row>
        <row r="11">
          <cell r="B11" t="str">
            <v>M-202</v>
          </cell>
          <cell r="C11" t="str">
            <v>PAC 자동주입장치</v>
          </cell>
          <cell r="E11">
            <v>2</v>
          </cell>
          <cell r="F11">
            <v>5.14</v>
          </cell>
          <cell r="G11">
            <v>3.38</v>
          </cell>
          <cell r="H11">
            <v>1</v>
          </cell>
          <cell r="J11">
            <v>2</v>
          </cell>
          <cell r="K11">
            <v>3.38</v>
          </cell>
          <cell r="L11">
            <v>0.9</v>
          </cell>
          <cell r="M11">
            <v>1.8</v>
          </cell>
          <cell r="P11" t="str">
            <v>F</v>
          </cell>
        </row>
        <row r="12">
          <cell r="B12" t="str">
            <v>M-203</v>
          </cell>
          <cell r="C12" t="str">
            <v>포리머 공급장치</v>
          </cell>
          <cell r="E12">
            <v>4.4000000000000004</v>
          </cell>
          <cell r="F12">
            <v>28.819999999999997</v>
          </cell>
          <cell r="G12">
            <v>18.97</v>
          </cell>
          <cell r="H12">
            <v>1</v>
          </cell>
          <cell r="J12">
            <v>4.4000000000000004</v>
          </cell>
          <cell r="K12">
            <v>18.97</v>
          </cell>
          <cell r="L12">
            <v>0.9</v>
          </cell>
          <cell r="M12">
            <v>3.9600000000000004</v>
          </cell>
          <cell r="P12" t="str">
            <v>F</v>
          </cell>
        </row>
        <row r="13">
          <cell r="B13" t="str">
            <v>M-204</v>
          </cell>
          <cell r="C13" t="str">
            <v>분말활성탄 제어반</v>
          </cell>
          <cell r="E13">
            <v>22.900000000000002</v>
          </cell>
          <cell r="F13">
            <v>61.2</v>
          </cell>
          <cell r="G13">
            <v>40.28</v>
          </cell>
          <cell r="H13">
            <v>1</v>
          </cell>
          <cell r="J13">
            <v>22.900000000000002</v>
          </cell>
          <cell r="K13">
            <v>40.28</v>
          </cell>
          <cell r="L13">
            <v>0.9</v>
          </cell>
          <cell r="M13">
            <v>20.610000000000003</v>
          </cell>
          <cell r="P13" t="str">
            <v>F</v>
          </cell>
        </row>
        <row r="14">
          <cell r="C14" t="str">
            <v>호파 교반기(2.2KWx2, 0.2KWx2)</v>
          </cell>
          <cell r="D14">
            <v>4.8000000000000007</v>
          </cell>
          <cell r="M14">
            <v>0</v>
          </cell>
        </row>
        <row r="15">
          <cell r="C15" t="str">
            <v>진동 장치</v>
          </cell>
          <cell r="D15">
            <v>0.2</v>
          </cell>
        </row>
        <row r="16">
          <cell r="C16" t="str">
            <v>분말활성탄 연속 계량투입기(0.4KWx2)</v>
          </cell>
          <cell r="D16">
            <v>0.8</v>
          </cell>
        </row>
        <row r="17">
          <cell r="C17" t="str">
            <v>흡입 용해기(5.5KWx2)</v>
          </cell>
          <cell r="D17">
            <v>11</v>
          </cell>
        </row>
        <row r="18">
          <cell r="C18" t="str">
            <v>활성탄 집진설비(3.7KW, 0.2KW)</v>
          </cell>
          <cell r="D18">
            <v>3.9000000000000004</v>
          </cell>
        </row>
        <row r="19">
          <cell r="C19" t="str">
            <v>피스톤형 공기압축기</v>
          </cell>
          <cell r="D19">
            <v>2.2000000000000002</v>
          </cell>
        </row>
        <row r="20">
          <cell r="B20" t="str">
            <v>M-205</v>
          </cell>
          <cell r="C20" t="str">
            <v>소석회 제어반</v>
          </cell>
          <cell r="E20">
            <v>8.8000000000000007</v>
          </cell>
          <cell r="F20">
            <v>24.529999999999998</v>
          </cell>
          <cell r="G20">
            <v>16.149999999999999</v>
          </cell>
          <cell r="H20">
            <v>1</v>
          </cell>
          <cell r="J20">
            <v>8.8000000000000007</v>
          </cell>
          <cell r="K20">
            <v>16.149999999999999</v>
          </cell>
          <cell r="L20">
            <v>0.9</v>
          </cell>
          <cell r="M20">
            <v>7.9200000000000008</v>
          </cell>
          <cell r="P20" t="str">
            <v>F</v>
          </cell>
        </row>
        <row r="21">
          <cell r="C21" t="str">
            <v>소석회 용해조</v>
          </cell>
          <cell r="D21">
            <v>3.7</v>
          </cell>
        </row>
        <row r="22">
          <cell r="C22" t="str">
            <v>전동 다이아후렘밸브(0.2KWx2)</v>
          </cell>
          <cell r="D22">
            <v>0.4</v>
          </cell>
        </row>
        <row r="23">
          <cell r="C23" t="str">
            <v>소석회 콘트롤 밸브(0.4KWx2)</v>
          </cell>
          <cell r="D23">
            <v>0.8</v>
          </cell>
        </row>
        <row r="24">
          <cell r="C24" t="str">
            <v>소석회 집진설비(3.7KW+0.2KW)</v>
          </cell>
          <cell r="D24">
            <v>3.9000000000000004</v>
          </cell>
        </row>
        <row r="25">
          <cell r="B25" t="str">
            <v>M-206</v>
          </cell>
          <cell r="C25" t="str">
            <v>약품 용해수 펌프</v>
          </cell>
          <cell r="E25">
            <v>1.5</v>
          </cell>
          <cell r="F25">
            <v>4.21</v>
          </cell>
          <cell r="G25">
            <v>2.77</v>
          </cell>
          <cell r="H25">
            <v>1</v>
          </cell>
          <cell r="I25">
            <v>1</v>
          </cell>
          <cell r="J25">
            <v>1.5</v>
          </cell>
          <cell r="K25">
            <v>2.77</v>
          </cell>
          <cell r="L25">
            <v>0.9</v>
          </cell>
          <cell r="M25">
            <v>1.35</v>
          </cell>
          <cell r="P25" t="str">
            <v>N</v>
          </cell>
        </row>
        <row r="26">
          <cell r="B26" t="str">
            <v>M-207</v>
          </cell>
          <cell r="C26" t="str">
            <v>POLY-BAG 이송용 호이스트</v>
          </cell>
          <cell r="E26">
            <v>2.2999999999999998</v>
          </cell>
          <cell r="F26">
            <v>7.1800000000000006</v>
          </cell>
          <cell r="G26">
            <v>4.7300000000000004</v>
          </cell>
          <cell r="H26">
            <v>1</v>
          </cell>
          <cell r="J26">
            <v>2.2999999999999998</v>
          </cell>
          <cell r="K26">
            <v>4.7300000000000004</v>
          </cell>
          <cell r="L26">
            <v>0.1</v>
          </cell>
          <cell r="M26">
            <v>0.22999999999999998</v>
          </cell>
          <cell r="P26" t="str">
            <v>F</v>
          </cell>
        </row>
        <row r="27">
          <cell r="B27" t="str">
            <v>M-208</v>
          </cell>
          <cell r="C27" t="str">
            <v>응집감시장치 제어반</v>
          </cell>
          <cell r="E27">
            <v>0.4</v>
          </cell>
          <cell r="F27">
            <v>1.9</v>
          </cell>
          <cell r="G27">
            <v>1.25</v>
          </cell>
          <cell r="H27">
            <v>1</v>
          </cell>
          <cell r="J27">
            <v>0.4</v>
          </cell>
          <cell r="K27">
            <v>1.25</v>
          </cell>
          <cell r="L27">
            <v>0.9</v>
          </cell>
          <cell r="M27">
            <v>0.36000000000000004</v>
          </cell>
          <cell r="P27" t="str">
            <v>F</v>
          </cell>
        </row>
        <row r="28">
          <cell r="C28" t="str">
            <v xml:space="preserve"> 3) 혼화지 설비</v>
          </cell>
        </row>
        <row r="29">
          <cell r="B29" t="str">
            <v>M-302</v>
          </cell>
          <cell r="C29" t="str">
            <v>혼화지 유입밸브</v>
          </cell>
          <cell r="E29">
            <v>2.2000000000000002</v>
          </cell>
          <cell r="F29">
            <v>5.84</v>
          </cell>
          <cell r="G29">
            <v>3.84</v>
          </cell>
          <cell r="H29">
            <v>2</v>
          </cell>
          <cell r="J29">
            <v>4.4000000000000004</v>
          </cell>
          <cell r="K29">
            <v>7.68</v>
          </cell>
          <cell r="L29">
            <v>0.1</v>
          </cell>
          <cell r="M29">
            <v>0.44000000000000006</v>
          </cell>
          <cell r="P29" t="str">
            <v>F</v>
          </cell>
        </row>
        <row r="30">
          <cell r="B30" t="str">
            <v>M-303</v>
          </cell>
          <cell r="C30" t="str">
            <v>2단 혼화기</v>
          </cell>
          <cell r="E30">
            <v>2.2000000000000002</v>
          </cell>
          <cell r="F30">
            <v>5.84</v>
          </cell>
          <cell r="G30">
            <v>3.84</v>
          </cell>
          <cell r="H30">
            <v>2</v>
          </cell>
          <cell r="J30">
            <v>4.4000000000000004</v>
          </cell>
          <cell r="K30">
            <v>7.68</v>
          </cell>
          <cell r="L30">
            <v>0.9</v>
          </cell>
          <cell r="M30">
            <v>3.9600000000000004</v>
          </cell>
          <cell r="P30" t="str">
            <v>F</v>
          </cell>
        </row>
        <row r="31">
          <cell r="B31" t="str">
            <v>M-304</v>
          </cell>
          <cell r="C31" t="str">
            <v>혼화지 유출정 유지관리 게이트</v>
          </cell>
          <cell r="E31">
            <v>2.2000000000000002</v>
          </cell>
          <cell r="F31">
            <v>5.84</v>
          </cell>
          <cell r="G31">
            <v>3.84</v>
          </cell>
          <cell r="H31">
            <v>1</v>
          </cell>
          <cell r="J31">
            <v>2.2000000000000002</v>
          </cell>
          <cell r="K31">
            <v>3.84</v>
          </cell>
          <cell r="L31">
            <v>0.1</v>
          </cell>
          <cell r="M31">
            <v>0.22000000000000003</v>
          </cell>
          <cell r="P31" t="str">
            <v>F</v>
          </cell>
        </row>
        <row r="32">
          <cell r="B32" t="str">
            <v>M-306</v>
          </cell>
          <cell r="C32" t="str">
            <v>혼화지 유입밸브실 배수펌프</v>
          </cell>
          <cell r="E32">
            <v>0.75</v>
          </cell>
          <cell r="F32">
            <v>2.5299999999999998</v>
          </cell>
          <cell r="G32">
            <v>1.67</v>
          </cell>
          <cell r="H32">
            <v>1</v>
          </cell>
          <cell r="J32">
            <v>0.75</v>
          </cell>
          <cell r="K32">
            <v>1.67</v>
          </cell>
          <cell r="L32">
            <v>0.1</v>
          </cell>
          <cell r="M32">
            <v>7.5000000000000011E-2</v>
          </cell>
          <cell r="P32" t="str">
            <v>N</v>
          </cell>
        </row>
        <row r="33">
          <cell r="C33" t="str">
            <v xml:space="preserve"> 4) 응집지 설비</v>
          </cell>
        </row>
        <row r="34">
          <cell r="B34" t="str">
            <v>M-401</v>
          </cell>
          <cell r="C34" t="str">
            <v>응집지 유입밸브</v>
          </cell>
          <cell r="E34">
            <v>2.2000000000000002</v>
          </cell>
          <cell r="F34">
            <v>5.84</v>
          </cell>
          <cell r="G34">
            <v>3.84</v>
          </cell>
          <cell r="H34">
            <v>2</v>
          </cell>
          <cell r="J34">
            <v>4.4000000000000004</v>
          </cell>
          <cell r="K34">
            <v>7.68</v>
          </cell>
          <cell r="L34">
            <v>0.1</v>
          </cell>
          <cell r="M34">
            <v>0.44000000000000006</v>
          </cell>
          <cell r="P34" t="str">
            <v>F</v>
          </cell>
        </row>
        <row r="35">
          <cell r="B35" t="str">
            <v>M-402</v>
          </cell>
          <cell r="C35" t="str">
            <v>응집지 유입게이트</v>
          </cell>
          <cell r="E35">
            <v>1.5</v>
          </cell>
          <cell r="F35">
            <v>4.21</v>
          </cell>
          <cell r="G35">
            <v>2.77</v>
          </cell>
          <cell r="H35">
            <v>12</v>
          </cell>
          <cell r="J35">
            <v>18</v>
          </cell>
          <cell r="K35">
            <v>33.24</v>
          </cell>
          <cell r="L35">
            <v>0.1</v>
          </cell>
          <cell r="M35">
            <v>1.8</v>
          </cell>
          <cell r="P35" t="str">
            <v>F</v>
          </cell>
        </row>
        <row r="36">
          <cell r="B36" t="str">
            <v>MOP-403</v>
          </cell>
          <cell r="C36" t="str">
            <v>응집기</v>
          </cell>
          <cell r="E36">
            <v>7.95</v>
          </cell>
          <cell r="F36">
            <v>25.259999999999998</v>
          </cell>
          <cell r="G36">
            <v>16.63</v>
          </cell>
          <cell r="H36">
            <v>4</v>
          </cell>
          <cell r="J36">
            <v>31.8</v>
          </cell>
          <cell r="K36">
            <v>66.52</v>
          </cell>
          <cell r="L36">
            <v>0.9</v>
          </cell>
          <cell r="M36">
            <v>28.62</v>
          </cell>
          <cell r="P36" t="str">
            <v>F</v>
          </cell>
        </row>
        <row r="37">
          <cell r="B37" t="str">
            <v>M-403.1</v>
          </cell>
          <cell r="C37" t="str">
            <v>응집기 1열(1.5KWx3)</v>
          </cell>
          <cell r="E37">
            <v>4.5</v>
          </cell>
          <cell r="F37">
            <v>12.629999999999999</v>
          </cell>
          <cell r="G37">
            <v>8.31</v>
          </cell>
          <cell r="H37">
            <v>3</v>
          </cell>
          <cell r="J37">
            <v>13.5</v>
          </cell>
          <cell r="K37">
            <v>24.93</v>
          </cell>
          <cell r="M37">
            <v>0</v>
          </cell>
          <cell r="P37" t="str">
            <v>F</v>
          </cell>
        </row>
        <row r="38">
          <cell r="B38" t="str">
            <v>M-403.2</v>
          </cell>
          <cell r="C38" t="str">
            <v>응집기 2열(0.75KWx3)</v>
          </cell>
          <cell r="E38">
            <v>2.25</v>
          </cell>
          <cell r="F38">
            <v>7.59</v>
          </cell>
          <cell r="G38">
            <v>5</v>
          </cell>
          <cell r="H38">
            <v>3</v>
          </cell>
          <cell r="J38">
            <v>6.75</v>
          </cell>
          <cell r="K38">
            <v>15</v>
          </cell>
          <cell r="M38">
            <v>0</v>
          </cell>
          <cell r="P38" t="str">
            <v>F</v>
          </cell>
        </row>
        <row r="39">
          <cell r="B39" t="str">
            <v>M-403.3</v>
          </cell>
          <cell r="C39" t="str">
            <v>응집기 3열(0.4KWx3)</v>
          </cell>
          <cell r="E39">
            <v>1.2000000000000002</v>
          </cell>
          <cell r="F39">
            <v>5.04</v>
          </cell>
          <cell r="G39">
            <v>3.32</v>
          </cell>
          <cell r="H39">
            <v>3</v>
          </cell>
          <cell r="J39">
            <v>3.6000000000000005</v>
          </cell>
          <cell r="K39">
            <v>9.9599999999999991</v>
          </cell>
          <cell r="M39">
            <v>0</v>
          </cell>
          <cell r="P39" t="str">
            <v>F</v>
          </cell>
        </row>
        <row r="40">
          <cell r="C40" t="str">
            <v xml:space="preserve"> 5) 약품 침전지 설비</v>
          </cell>
        </row>
        <row r="41">
          <cell r="B41" t="str">
            <v>MCP-501</v>
          </cell>
          <cell r="C41" t="str">
            <v>침전지 슬리저 수집기</v>
          </cell>
          <cell r="H41">
            <v>8</v>
          </cell>
          <cell r="P41" t="str">
            <v>F</v>
          </cell>
        </row>
        <row r="42">
          <cell r="B42" t="str">
            <v>M-502</v>
          </cell>
          <cell r="C42" t="str">
            <v>피스톤형 공기압축기</v>
          </cell>
          <cell r="E42">
            <v>3.7</v>
          </cell>
          <cell r="F42">
            <v>9.16</v>
          </cell>
          <cell r="G42">
            <v>6.03</v>
          </cell>
          <cell r="H42">
            <v>1</v>
          </cell>
          <cell r="I42">
            <v>1</v>
          </cell>
          <cell r="J42">
            <v>3.7</v>
          </cell>
          <cell r="K42">
            <v>6.03</v>
          </cell>
          <cell r="L42">
            <v>0.6</v>
          </cell>
          <cell r="M42">
            <v>2.2200000000000002</v>
          </cell>
          <cell r="P42" t="str">
            <v>F</v>
          </cell>
        </row>
        <row r="43">
          <cell r="C43" t="str">
            <v xml:space="preserve"> 6) 샘플링 펌프 설비</v>
          </cell>
        </row>
        <row r="44">
          <cell r="B44" t="str">
            <v>M-1501</v>
          </cell>
          <cell r="C44" t="str">
            <v>원수 유입 샘플링 펌프</v>
          </cell>
          <cell r="E44">
            <v>0.75</v>
          </cell>
          <cell r="F44">
            <v>2.5299999999999998</v>
          </cell>
          <cell r="G44">
            <v>1.67</v>
          </cell>
          <cell r="H44">
            <v>1</v>
          </cell>
          <cell r="I44">
            <v>1</v>
          </cell>
          <cell r="J44">
            <v>0.75</v>
          </cell>
          <cell r="K44">
            <v>1.67</v>
          </cell>
          <cell r="L44">
            <v>0.9</v>
          </cell>
          <cell r="M44">
            <v>0.67500000000000004</v>
          </cell>
          <cell r="P44" t="str">
            <v>N</v>
          </cell>
        </row>
        <row r="45">
          <cell r="B45" t="str">
            <v>M-1502</v>
          </cell>
          <cell r="C45" t="str">
            <v>침전지 샘플링 펌프</v>
          </cell>
          <cell r="E45">
            <v>0.75</v>
          </cell>
          <cell r="F45">
            <v>2.5299999999999998</v>
          </cell>
          <cell r="G45">
            <v>1.67</v>
          </cell>
          <cell r="H45">
            <v>1</v>
          </cell>
          <cell r="I45">
            <v>1</v>
          </cell>
          <cell r="J45">
            <v>0.75</v>
          </cell>
          <cell r="K45">
            <v>1.67</v>
          </cell>
          <cell r="L45">
            <v>0.9</v>
          </cell>
          <cell r="M45">
            <v>0.67500000000000004</v>
          </cell>
          <cell r="P45" t="str">
            <v>N</v>
          </cell>
        </row>
        <row r="46">
          <cell r="C46" t="str">
            <v>소 계</v>
          </cell>
          <cell r="J46">
            <v>125</v>
          </cell>
          <cell r="K46">
            <v>245.62</v>
          </cell>
          <cell r="M46">
            <v>78.109999999999985</v>
          </cell>
        </row>
        <row r="49">
          <cell r="C49" t="str">
            <v>2. 여과지 설비(MCC-200)</v>
          </cell>
        </row>
        <row r="50">
          <cell r="C50" t="str">
            <v xml:space="preserve"> 1) 약품침전지 설비</v>
          </cell>
        </row>
        <row r="51">
          <cell r="B51" t="str">
            <v>M-505</v>
          </cell>
          <cell r="C51" t="str">
            <v>약품침전지 유량계실 유지관리용밸브</v>
          </cell>
          <cell r="E51">
            <v>0.4</v>
          </cell>
          <cell r="F51">
            <v>1.68</v>
          </cell>
          <cell r="G51">
            <v>1.1100000000000001</v>
          </cell>
          <cell r="H51">
            <v>3</v>
          </cell>
          <cell r="J51">
            <v>1.2000000000000002</v>
          </cell>
          <cell r="K51">
            <v>3.33</v>
          </cell>
          <cell r="L51">
            <v>0.1</v>
          </cell>
          <cell r="M51">
            <v>0.12000000000000002</v>
          </cell>
          <cell r="P51" t="str">
            <v>F</v>
          </cell>
        </row>
        <row r="52">
          <cell r="B52" t="str">
            <v>M-506</v>
          </cell>
          <cell r="C52" t="str">
            <v>약품침전지 유량계실 배수펌프</v>
          </cell>
          <cell r="E52">
            <v>0.75</v>
          </cell>
          <cell r="F52">
            <v>2.5299999999999998</v>
          </cell>
          <cell r="G52">
            <v>1.67</v>
          </cell>
          <cell r="H52">
            <v>1</v>
          </cell>
          <cell r="J52">
            <v>0.75</v>
          </cell>
          <cell r="K52">
            <v>1.67</v>
          </cell>
          <cell r="L52">
            <v>0.1</v>
          </cell>
          <cell r="M52">
            <v>7.5000000000000011E-2</v>
          </cell>
          <cell r="P52" t="str">
            <v>N</v>
          </cell>
        </row>
        <row r="53">
          <cell r="C53" t="str">
            <v xml:space="preserve"> 2) 여과지 설비</v>
          </cell>
        </row>
        <row r="54">
          <cell r="B54" t="str">
            <v>M-602</v>
          </cell>
          <cell r="C54" t="str">
            <v>여과지 유입수로 유지관리용게이트</v>
          </cell>
          <cell r="E54">
            <v>1.5</v>
          </cell>
          <cell r="F54">
            <v>4.21</v>
          </cell>
          <cell r="G54">
            <v>2.77</v>
          </cell>
          <cell r="H54">
            <v>6</v>
          </cell>
          <cell r="J54">
            <v>9</v>
          </cell>
          <cell r="K54">
            <v>16.62</v>
          </cell>
          <cell r="L54">
            <v>0.1</v>
          </cell>
          <cell r="M54">
            <v>0.9</v>
          </cell>
          <cell r="P54" t="str">
            <v>F</v>
          </cell>
        </row>
        <row r="55">
          <cell r="B55" t="str">
            <v>M-604</v>
          </cell>
          <cell r="C55" t="str">
            <v>역세척수 공급펌프 유입밸브</v>
          </cell>
          <cell r="E55">
            <v>1.5</v>
          </cell>
          <cell r="F55">
            <v>4.21</v>
          </cell>
          <cell r="G55">
            <v>2.77</v>
          </cell>
          <cell r="H55">
            <v>3</v>
          </cell>
          <cell r="J55">
            <v>4.5</v>
          </cell>
          <cell r="K55">
            <v>8.31</v>
          </cell>
          <cell r="L55">
            <v>0.1</v>
          </cell>
          <cell r="M55">
            <v>0.45</v>
          </cell>
          <cell r="P55" t="str">
            <v>F</v>
          </cell>
        </row>
        <row r="56">
          <cell r="B56" t="str">
            <v>M-605</v>
          </cell>
          <cell r="C56" t="str">
            <v>역세척수 공급펌프 토출밸브</v>
          </cell>
          <cell r="E56">
            <v>1.5</v>
          </cell>
          <cell r="F56">
            <v>4.21</v>
          </cell>
          <cell r="G56">
            <v>2.77</v>
          </cell>
          <cell r="H56">
            <v>3</v>
          </cell>
          <cell r="J56">
            <v>4.5</v>
          </cell>
          <cell r="K56">
            <v>8.31</v>
          </cell>
          <cell r="L56">
            <v>0.1</v>
          </cell>
          <cell r="M56">
            <v>0.45</v>
          </cell>
          <cell r="P56" t="str">
            <v>F</v>
          </cell>
        </row>
        <row r="57">
          <cell r="B57" t="str">
            <v>M-607</v>
          </cell>
          <cell r="C57" t="str">
            <v>역세척수 유량 조절밸브</v>
          </cell>
          <cell r="E57">
            <v>2.2000000000000002</v>
          </cell>
          <cell r="F57">
            <v>5.84</v>
          </cell>
          <cell r="G57">
            <v>3.84</v>
          </cell>
          <cell r="H57">
            <v>1</v>
          </cell>
          <cell r="J57">
            <v>2.2000000000000002</v>
          </cell>
          <cell r="K57">
            <v>3.84</v>
          </cell>
          <cell r="L57">
            <v>0.1</v>
          </cell>
          <cell r="M57">
            <v>0.22000000000000003</v>
          </cell>
          <cell r="P57" t="str">
            <v>F</v>
          </cell>
        </row>
        <row r="58">
          <cell r="B58" t="str">
            <v>M-611</v>
          </cell>
          <cell r="C58" t="str">
            <v>용수 공급장치</v>
          </cell>
          <cell r="E58">
            <v>15</v>
          </cell>
          <cell r="F58">
            <v>34.21</v>
          </cell>
          <cell r="G58">
            <v>22.52</v>
          </cell>
          <cell r="H58">
            <v>1</v>
          </cell>
          <cell r="J58">
            <v>15</v>
          </cell>
          <cell r="K58">
            <v>22.52</v>
          </cell>
          <cell r="L58">
            <v>0.6</v>
          </cell>
          <cell r="M58">
            <v>9</v>
          </cell>
          <cell r="P58" t="str">
            <v>F</v>
          </cell>
        </row>
        <row r="59">
          <cell r="B59" t="str">
            <v>M-612</v>
          </cell>
          <cell r="C59" t="str">
            <v>전염소 용해수 펌프</v>
          </cell>
          <cell r="E59">
            <v>5.5</v>
          </cell>
          <cell r="F59">
            <v>13.68</v>
          </cell>
          <cell r="G59">
            <v>9</v>
          </cell>
          <cell r="H59">
            <v>1</v>
          </cell>
          <cell r="I59">
            <v>1</v>
          </cell>
          <cell r="J59">
            <v>5.5</v>
          </cell>
          <cell r="K59">
            <v>9</v>
          </cell>
          <cell r="L59">
            <v>0.9</v>
          </cell>
          <cell r="M59">
            <v>4.95</v>
          </cell>
          <cell r="P59" t="str">
            <v>N</v>
          </cell>
        </row>
        <row r="60">
          <cell r="B60" t="str">
            <v>M-613</v>
          </cell>
          <cell r="C60" t="str">
            <v>후염소 용해수 펌프</v>
          </cell>
          <cell r="E60">
            <v>5.5</v>
          </cell>
          <cell r="F60">
            <v>13.68</v>
          </cell>
          <cell r="G60">
            <v>9</v>
          </cell>
          <cell r="H60">
            <v>1</v>
          </cell>
          <cell r="J60">
            <v>5.5</v>
          </cell>
          <cell r="K60">
            <v>9</v>
          </cell>
          <cell r="L60">
            <v>0.9</v>
          </cell>
          <cell r="M60">
            <v>4.95</v>
          </cell>
          <cell r="P60" t="str">
            <v>N</v>
          </cell>
        </row>
        <row r="61">
          <cell r="B61" t="str">
            <v>M-616</v>
          </cell>
          <cell r="C61" t="str">
            <v>여과지 배수밸브</v>
          </cell>
          <cell r="E61">
            <v>0.4</v>
          </cell>
          <cell r="F61">
            <v>1.68</v>
          </cell>
          <cell r="G61">
            <v>1.1100000000000001</v>
          </cell>
          <cell r="H61">
            <v>6</v>
          </cell>
          <cell r="J61">
            <v>2.4000000000000004</v>
          </cell>
          <cell r="K61">
            <v>6.66</v>
          </cell>
          <cell r="L61">
            <v>0.1</v>
          </cell>
          <cell r="M61">
            <v>0.24000000000000005</v>
          </cell>
          <cell r="P61" t="str">
            <v>F</v>
          </cell>
        </row>
        <row r="62">
          <cell r="B62" t="str">
            <v>M-617</v>
          </cell>
          <cell r="C62" t="str">
            <v>여과지 배수펌프</v>
          </cell>
          <cell r="E62">
            <v>1.5</v>
          </cell>
          <cell r="F62">
            <v>4.21</v>
          </cell>
          <cell r="G62">
            <v>2.77</v>
          </cell>
          <cell r="H62">
            <v>1</v>
          </cell>
          <cell r="I62">
            <v>1</v>
          </cell>
          <cell r="J62">
            <v>1.5</v>
          </cell>
          <cell r="K62">
            <v>2.77</v>
          </cell>
          <cell r="L62">
            <v>0.1</v>
          </cell>
          <cell r="M62">
            <v>0.15000000000000002</v>
          </cell>
          <cell r="P62" t="str">
            <v>N</v>
          </cell>
        </row>
        <row r="63">
          <cell r="B63" t="str">
            <v>M-618</v>
          </cell>
          <cell r="C63" t="str">
            <v>여과지 정수유출정 유지관리용 밸브</v>
          </cell>
          <cell r="E63">
            <v>1.5</v>
          </cell>
          <cell r="F63">
            <v>4.21</v>
          </cell>
          <cell r="G63">
            <v>2.77</v>
          </cell>
          <cell r="H63">
            <v>1</v>
          </cell>
          <cell r="J63">
            <v>1.5</v>
          </cell>
          <cell r="K63">
            <v>2.77</v>
          </cell>
          <cell r="L63">
            <v>0.1</v>
          </cell>
          <cell r="M63">
            <v>0.15000000000000002</v>
          </cell>
          <cell r="P63" t="str">
            <v>F</v>
          </cell>
        </row>
        <row r="64">
          <cell r="B64" t="str">
            <v>M-619</v>
          </cell>
          <cell r="C64" t="str">
            <v>송풍기 유지관리용 모노레일 호이스트</v>
          </cell>
          <cell r="E64">
            <v>2.2999999999999998</v>
          </cell>
          <cell r="F64">
            <v>5.89</v>
          </cell>
          <cell r="G64">
            <v>3.88</v>
          </cell>
          <cell r="H64">
            <v>1</v>
          </cell>
          <cell r="J64">
            <v>2.2999999999999998</v>
          </cell>
          <cell r="K64">
            <v>3.88</v>
          </cell>
          <cell r="L64">
            <v>0.1</v>
          </cell>
          <cell r="M64">
            <v>0.22999999999999998</v>
          </cell>
          <cell r="P64" t="str">
            <v>F</v>
          </cell>
        </row>
        <row r="65">
          <cell r="B65" t="str">
            <v>M-620</v>
          </cell>
          <cell r="C65" t="str">
            <v>유지관리용 모노레일 호이스트(1)</v>
          </cell>
          <cell r="E65">
            <v>2.2999999999999998</v>
          </cell>
          <cell r="F65">
            <v>5.89</v>
          </cell>
          <cell r="G65">
            <v>3.88</v>
          </cell>
          <cell r="H65">
            <v>1</v>
          </cell>
          <cell r="J65">
            <v>2.2999999999999998</v>
          </cell>
          <cell r="K65">
            <v>3.88</v>
          </cell>
          <cell r="L65">
            <v>0.1</v>
          </cell>
          <cell r="M65">
            <v>0.22999999999999998</v>
          </cell>
          <cell r="P65" t="str">
            <v>F</v>
          </cell>
        </row>
        <row r="66">
          <cell r="B66" t="str">
            <v>M-621</v>
          </cell>
          <cell r="C66" t="str">
            <v>유지관리용 모노레일 호이스트(2)</v>
          </cell>
          <cell r="E66">
            <v>2.2999999999999998</v>
          </cell>
          <cell r="F66">
            <v>5.89</v>
          </cell>
          <cell r="G66">
            <v>3.88</v>
          </cell>
          <cell r="H66">
            <v>1</v>
          </cell>
          <cell r="J66">
            <v>2.2999999999999998</v>
          </cell>
          <cell r="K66">
            <v>3.88</v>
          </cell>
          <cell r="L66">
            <v>0.1</v>
          </cell>
          <cell r="M66">
            <v>0.22999999999999998</v>
          </cell>
          <cell r="P66" t="str">
            <v>F</v>
          </cell>
        </row>
        <row r="67">
          <cell r="B67" t="str">
            <v>M-622</v>
          </cell>
          <cell r="C67" t="str">
            <v>통합제수변실 유지관리용밸브</v>
          </cell>
          <cell r="E67">
            <v>2.2000000000000002</v>
          </cell>
          <cell r="F67">
            <v>5.84</v>
          </cell>
          <cell r="G67">
            <v>3.84</v>
          </cell>
          <cell r="H67">
            <v>3</v>
          </cell>
          <cell r="J67">
            <v>6.6000000000000005</v>
          </cell>
          <cell r="K67">
            <v>11.52</v>
          </cell>
          <cell r="L67">
            <v>0.1</v>
          </cell>
          <cell r="M67">
            <v>0.66000000000000014</v>
          </cell>
          <cell r="P67" t="str">
            <v>F</v>
          </cell>
        </row>
        <row r="68">
          <cell r="B68" t="str">
            <v>M-623</v>
          </cell>
          <cell r="C68" t="str">
            <v>통합제수변실 배수펌프</v>
          </cell>
          <cell r="E68">
            <v>0.75</v>
          </cell>
          <cell r="F68">
            <v>2.5299999999999998</v>
          </cell>
          <cell r="G68">
            <v>1.67</v>
          </cell>
          <cell r="H68">
            <v>1</v>
          </cell>
          <cell r="J68">
            <v>0.75</v>
          </cell>
          <cell r="K68">
            <v>1.67</v>
          </cell>
          <cell r="L68">
            <v>0.1</v>
          </cell>
          <cell r="M68">
            <v>7.5000000000000011E-2</v>
          </cell>
          <cell r="P68" t="str">
            <v>N</v>
          </cell>
        </row>
        <row r="69">
          <cell r="B69" t="str">
            <v>FCC</v>
          </cell>
          <cell r="C69" t="str">
            <v>여과지 제어반</v>
          </cell>
          <cell r="E69">
            <v>7.1000000000000005</v>
          </cell>
          <cell r="F69">
            <v>20.150000000000002</v>
          </cell>
          <cell r="G69">
            <v>13.26</v>
          </cell>
          <cell r="H69">
            <v>6</v>
          </cell>
          <cell r="J69">
            <v>42.6</v>
          </cell>
          <cell r="K69">
            <v>79.56</v>
          </cell>
          <cell r="L69">
            <v>0.6</v>
          </cell>
          <cell r="M69">
            <v>25.56</v>
          </cell>
          <cell r="P69" t="str">
            <v>F</v>
          </cell>
        </row>
        <row r="70">
          <cell r="C70" t="str">
            <v>여과지 유입 게이트(M-601)</v>
          </cell>
          <cell r="E70">
            <v>1.5</v>
          </cell>
          <cell r="F70">
            <v>4.21</v>
          </cell>
          <cell r="G70">
            <v>2.77</v>
          </cell>
          <cell r="H70">
            <v>1</v>
          </cell>
          <cell r="J70">
            <v>1.5</v>
          </cell>
          <cell r="K70">
            <v>2.77</v>
          </cell>
          <cell r="M70">
            <v>0</v>
          </cell>
        </row>
        <row r="71">
          <cell r="C71" t="str">
            <v>역세척 밸브(M-608)</v>
          </cell>
          <cell r="E71">
            <v>2.2000000000000002</v>
          </cell>
          <cell r="F71">
            <v>5.84</v>
          </cell>
          <cell r="G71">
            <v>3.84</v>
          </cell>
          <cell r="H71">
            <v>1</v>
          </cell>
          <cell r="J71">
            <v>2.2000000000000002</v>
          </cell>
          <cell r="K71">
            <v>3.84</v>
          </cell>
          <cell r="M71">
            <v>0</v>
          </cell>
        </row>
        <row r="72">
          <cell r="C72" t="str">
            <v>역세척 공기밸브(M-610)</v>
          </cell>
          <cell r="E72">
            <v>0.4</v>
          </cell>
          <cell r="F72">
            <v>1.68</v>
          </cell>
          <cell r="G72">
            <v>1.1100000000000001</v>
          </cell>
          <cell r="H72">
            <v>1</v>
          </cell>
          <cell r="J72">
            <v>0.4</v>
          </cell>
          <cell r="K72">
            <v>1.1100000000000001</v>
          </cell>
          <cell r="M72">
            <v>0</v>
          </cell>
        </row>
        <row r="73">
          <cell r="C73" t="str">
            <v>여과지 정수조절 유출밸브(M-614)</v>
          </cell>
          <cell r="E73">
            <v>1.5</v>
          </cell>
          <cell r="F73">
            <v>4.21</v>
          </cell>
          <cell r="G73">
            <v>2.77</v>
          </cell>
          <cell r="H73">
            <v>1</v>
          </cell>
          <cell r="J73">
            <v>1.5</v>
          </cell>
          <cell r="K73">
            <v>2.77</v>
          </cell>
          <cell r="M73">
            <v>0</v>
          </cell>
        </row>
        <row r="74">
          <cell r="C74" t="str">
            <v>역세척수 배수 게이트(M-615)</v>
          </cell>
          <cell r="E74">
            <v>1.5</v>
          </cell>
          <cell r="F74">
            <v>4.21</v>
          </cell>
          <cell r="G74">
            <v>2.77</v>
          </cell>
          <cell r="H74">
            <v>1</v>
          </cell>
          <cell r="J74">
            <v>1.5</v>
          </cell>
          <cell r="K74">
            <v>2.77</v>
          </cell>
          <cell r="M74">
            <v>0</v>
          </cell>
        </row>
        <row r="75">
          <cell r="C75" t="str">
            <v>소 계</v>
          </cell>
          <cell r="J75">
            <v>110.39999999999998</v>
          </cell>
          <cell r="K75">
            <v>199.18999999999997</v>
          </cell>
          <cell r="M75">
            <v>48.639999999999993</v>
          </cell>
        </row>
        <row r="76">
          <cell r="C76" t="str">
            <v>3. 염소 설비(MCC-300)</v>
          </cell>
        </row>
        <row r="77">
          <cell r="C77" t="str">
            <v xml:space="preserve"> 1) 염소 설비</v>
          </cell>
        </row>
        <row r="78">
          <cell r="B78" t="str">
            <v>M-707</v>
          </cell>
          <cell r="C78" t="str">
            <v>염소용기용 호이스트</v>
          </cell>
          <cell r="E78">
            <v>2.2999999999999998</v>
          </cell>
          <cell r="F78">
            <v>5.89</v>
          </cell>
          <cell r="G78">
            <v>3.88</v>
          </cell>
          <cell r="H78">
            <v>1</v>
          </cell>
          <cell r="J78">
            <v>2.2999999999999998</v>
          </cell>
          <cell r="K78">
            <v>3.88</v>
          </cell>
          <cell r="L78">
            <v>0.1</v>
          </cell>
          <cell r="M78">
            <v>0.22999999999999998</v>
          </cell>
          <cell r="P78" t="str">
            <v>F</v>
          </cell>
        </row>
        <row r="79">
          <cell r="B79" t="str">
            <v>M-708</v>
          </cell>
          <cell r="C79" t="str">
            <v>현장 제어반</v>
          </cell>
          <cell r="E79">
            <v>11.4</v>
          </cell>
          <cell r="F79">
            <v>29.259999999999998</v>
          </cell>
          <cell r="G79">
            <v>19.260000000000002</v>
          </cell>
          <cell r="H79">
            <v>1</v>
          </cell>
          <cell r="J79">
            <v>11.4</v>
          </cell>
          <cell r="K79">
            <v>19.260000000000002</v>
          </cell>
          <cell r="L79">
            <v>0.9</v>
          </cell>
          <cell r="M79">
            <v>10.26</v>
          </cell>
          <cell r="P79" t="str">
            <v>F</v>
          </cell>
        </row>
        <row r="80">
          <cell r="C80" t="str">
            <v>염소 투입기(M-701)(0.2KWx2)</v>
          </cell>
          <cell r="E80">
            <v>0.4</v>
          </cell>
          <cell r="F80">
            <v>1.9</v>
          </cell>
          <cell r="G80">
            <v>1.25</v>
          </cell>
          <cell r="H80">
            <v>1</v>
          </cell>
          <cell r="J80">
            <v>0.4</v>
          </cell>
          <cell r="K80">
            <v>1.25</v>
          </cell>
        </row>
        <row r="81">
          <cell r="C81" t="str">
            <v>중화 설비(M-705)(5.5KWx2)</v>
          </cell>
          <cell r="E81">
            <v>11</v>
          </cell>
          <cell r="F81">
            <v>27.36</v>
          </cell>
          <cell r="G81">
            <v>18.010000000000002</v>
          </cell>
          <cell r="H81">
            <v>1</v>
          </cell>
          <cell r="J81">
            <v>11</v>
          </cell>
          <cell r="K81">
            <v>18.010000000000002</v>
          </cell>
        </row>
        <row r="82">
          <cell r="C82" t="str">
            <v>소 계</v>
          </cell>
          <cell r="J82">
            <v>13.7</v>
          </cell>
          <cell r="K82">
            <v>23.14</v>
          </cell>
          <cell r="M82">
            <v>10.49</v>
          </cell>
        </row>
        <row r="83">
          <cell r="C83" t="str">
            <v>4. 정수지 설비(MCC-400)</v>
          </cell>
        </row>
        <row r="84">
          <cell r="C84" t="str">
            <v xml:space="preserve"> 1) 정수지 설비</v>
          </cell>
        </row>
        <row r="85">
          <cell r="B85" t="str">
            <v>M-801</v>
          </cell>
          <cell r="C85" t="str">
            <v>정수지 유입밸브</v>
          </cell>
          <cell r="E85">
            <v>2.2000000000000002</v>
          </cell>
          <cell r="F85">
            <v>5.84</v>
          </cell>
          <cell r="G85">
            <v>3.84</v>
          </cell>
          <cell r="H85">
            <v>2</v>
          </cell>
          <cell r="J85">
            <v>4.4000000000000004</v>
          </cell>
          <cell r="K85">
            <v>7.68</v>
          </cell>
          <cell r="L85">
            <v>0.1</v>
          </cell>
          <cell r="M85">
            <v>0.44000000000000006</v>
          </cell>
          <cell r="P85" t="str">
            <v>F</v>
          </cell>
        </row>
        <row r="86">
          <cell r="B86" t="str">
            <v>M-802</v>
          </cell>
          <cell r="C86" t="str">
            <v>정수지 유입밸브실 배수펌프</v>
          </cell>
          <cell r="E86">
            <v>0.75</v>
          </cell>
          <cell r="F86">
            <v>2.5299999999999998</v>
          </cell>
          <cell r="G86">
            <v>1.67</v>
          </cell>
          <cell r="H86">
            <v>1</v>
          </cell>
          <cell r="J86">
            <v>0.75</v>
          </cell>
          <cell r="K86">
            <v>1.67</v>
          </cell>
          <cell r="L86">
            <v>0.1</v>
          </cell>
          <cell r="M86">
            <v>7.5000000000000011E-2</v>
          </cell>
          <cell r="P86" t="str">
            <v>N</v>
          </cell>
        </row>
        <row r="87">
          <cell r="B87" t="str">
            <v>M-803</v>
          </cell>
          <cell r="C87" t="str">
            <v>펌프실 유출밸브</v>
          </cell>
          <cell r="E87">
            <v>2.2000000000000002</v>
          </cell>
          <cell r="F87">
            <v>5.84</v>
          </cell>
          <cell r="G87">
            <v>3.84</v>
          </cell>
          <cell r="H87">
            <v>1</v>
          </cell>
          <cell r="J87">
            <v>2.2000000000000002</v>
          </cell>
          <cell r="K87">
            <v>3.84</v>
          </cell>
          <cell r="L87">
            <v>0.1</v>
          </cell>
          <cell r="M87">
            <v>0.22000000000000003</v>
          </cell>
          <cell r="P87" t="str">
            <v>F</v>
          </cell>
        </row>
        <row r="88">
          <cell r="B88" t="str">
            <v>M-804</v>
          </cell>
          <cell r="C88" t="str">
            <v>펌프실 유출밸브실 배수펌프</v>
          </cell>
          <cell r="E88">
            <v>0.75</v>
          </cell>
          <cell r="F88">
            <v>2.5299999999999998</v>
          </cell>
          <cell r="G88">
            <v>1.67</v>
          </cell>
          <cell r="H88">
            <v>1</v>
          </cell>
          <cell r="J88">
            <v>0.75</v>
          </cell>
          <cell r="K88">
            <v>1.67</v>
          </cell>
          <cell r="L88">
            <v>0.1</v>
          </cell>
          <cell r="M88">
            <v>7.5000000000000011E-2</v>
          </cell>
          <cell r="P88" t="str">
            <v>N</v>
          </cell>
        </row>
        <row r="89">
          <cell r="B89" t="str">
            <v>M-805</v>
          </cell>
          <cell r="C89" t="str">
            <v>정수지 유출밸브</v>
          </cell>
          <cell r="E89">
            <v>2.2000000000000002</v>
          </cell>
          <cell r="F89">
            <v>5.84</v>
          </cell>
          <cell r="G89">
            <v>3.84</v>
          </cell>
          <cell r="H89">
            <v>2</v>
          </cell>
          <cell r="J89">
            <v>4.4000000000000004</v>
          </cell>
          <cell r="K89">
            <v>7.68</v>
          </cell>
          <cell r="L89">
            <v>0.1</v>
          </cell>
          <cell r="M89">
            <v>0.44000000000000006</v>
          </cell>
          <cell r="P89" t="str">
            <v>F</v>
          </cell>
        </row>
        <row r="90">
          <cell r="B90" t="str">
            <v>M-807</v>
          </cell>
          <cell r="C90" t="str">
            <v>정수지 유출밸브실 배수펌프</v>
          </cell>
          <cell r="E90">
            <v>0.75</v>
          </cell>
          <cell r="F90">
            <v>2.5299999999999998</v>
          </cell>
          <cell r="G90">
            <v>1.67</v>
          </cell>
          <cell r="H90">
            <v>1</v>
          </cell>
          <cell r="J90">
            <v>0.75</v>
          </cell>
          <cell r="K90">
            <v>1.67</v>
          </cell>
          <cell r="L90">
            <v>0.1</v>
          </cell>
          <cell r="M90">
            <v>7.5000000000000011E-2</v>
          </cell>
          <cell r="P90" t="str">
            <v>N</v>
          </cell>
        </row>
        <row r="91">
          <cell r="C91" t="str">
            <v xml:space="preserve"> 2) 샘플링 펌프 설비</v>
          </cell>
        </row>
        <row r="92">
          <cell r="B92" t="str">
            <v>M-1503</v>
          </cell>
          <cell r="C92" t="str">
            <v>사여과지 샘플링 펌프</v>
          </cell>
          <cell r="E92">
            <v>0.75</v>
          </cell>
          <cell r="F92">
            <v>2.5299999999999998</v>
          </cell>
          <cell r="G92">
            <v>1.67</v>
          </cell>
          <cell r="H92">
            <v>1</v>
          </cell>
          <cell r="I92">
            <v>1</v>
          </cell>
          <cell r="J92">
            <v>0.75</v>
          </cell>
          <cell r="K92">
            <v>1.67</v>
          </cell>
          <cell r="L92">
            <v>0.9</v>
          </cell>
          <cell r="M92">
            <v>0.67500000000000004</v>
          </cell>
          <cell r="P92" t="str">
            <v>N</v>
          </cell>
        </row>
        <row r="93">
          <cell r="B93" t="str">
            <v>M-1504</v>
          </cell>
          <cell r="C93" t="str">
            <v>정수지 샘플링 펌프</v>
          </cell>
          <cell r="E93">
            <v>0.75</v>
          </cell>
          <cell r="F93">
            <v>2.5299999999999998</v>
          </cell>
          <cell r="G93">
            <v>1.67</v>
          </cell>
          <cell r="H93">
            <v>1</v>
          </cell>
          <cell r="I93">
            <v>1</v>
          </cell>
          <cell r="J93">
            <v>0.75</v>
          </cell>
          <cell r="K93">
            <v>1.67</v>
          </cell>
          <cell r="L93">
            <v>0.9</v>
          </cell>
          <cell r="M93">
            <v>0.67500000000000004</v>
          </cell>
          <cell r="P93" t="str">
            <v>N</v>
          </cell>
        </row>
        <row r="94">
          <cell r="C94" t="str">
            <v>소 계</v>
          </cell>
          <cell r="J94">
            <v>14.750000000000002</v>
          </cell>
          <cell r="K94">
            <v>27.550000000000004</v>
          </cell>
          <cell r="M94">
            <v>2.6749999999999998</v>
          </cell>
        </row>
        <row r="95">
          <cell r="C95" t="str">
            <v>5. 배출수지 및 배슬러지지 설비(MCC-500)</v>
          </cell>
        </row>
        <row r="96">
          <cell r="C96" t="str">
            <v xml:space="preserve"> 1) 배출수 설비</v>
          </cell>
        </row>
        <row r="97">
          <cell r="B97" t="str">
            <v>M-901</v>
          </cell>
          <cell r="C97" t="str">
            <v>배출수지 유입게이트</v>
          </cell>
          <cell r="E97">
            <v>2.2000000000000002</v>
          </cell>
          <cell r="F97">
            <v>5.84</v>
          </cell>
          <cell r="G97">
            <v>3.84</v>
          </cell>
          <cell r="H97">
            <v>2</v>
          </cell>
          <cell r="J97">
            <v>4.4000000000000004</v>
          </cell>
          <cell r="K97">
            <v>7.68</v>
          </cell>
          <cell r="L97">
            <v>0.1</v>
          </cell>
          <cell r="M97">
            <v>0.44000000000000006</v>
          </cell>
          <cell r="P97" t="str">
            <v>F</v>
          </cell>
        </row>
        <row r="98">
          <cell r="B98" t="str">
            <v>M-902</v>
          </cell>
          <cell r="C98" t="str">
            <v>배출수지 슬러지 수집기</v>
          </cell>
          <cell r="E98">
            <v>1.5</v>
          </cell>
          <cell r="F98">
            <v>4.21</v>
          </cell>
          <cell r="G98">
            <v>2.77</v>
          </cell>
          <cell r="H98">
            <v>2</v>
          </cell>
          <cell r="J98">
            <v>3</v>
          </cell>
          <cell r="K98">
            <v>5.54</v>
          </cell>
          <cell r="L98">
            <v>0.6</v>
          </cell>
          <cell r="M98">
            <v>1.7999999999999998</v>
          </cell>
          <cell r="P98" t="str">
            <v>F</v>
          </cell>
        </row>
        <row r="99">
          <cell r="B99" t="str">
            <v>M-903</v>
          </cell>
          <cell r="C99" t="str">
            <v>배출수지 슬러지 인발밸브</v>
          </cell>
          <cell r="E99">
            <v>0.75</v>
          </cell>
          <cell r="F99">
            <v>2.5299999999999998</v>
          </cell>
          <cell r="G99">
            <v>1.67</v>
          </cell>
          <cell r="H99">
            <v>2</v>
          </cell>
          <cell r="J99">
            <v>1.5</v>
          </cell>
          <cell r="K99">
            <v>3.34</v>
          </cell>
          <cell r="L99">
            <v>0.1</v>
          </cell>
          <cell r="M99">
            <v>0.15000000000000002</v>
          </cell>
          <cell r="P99" t="str">
            <v>F</v>
          </cell>
        </row>
        <row r="100">
          <cell r="B100" t="str">
            <v>M-904</v>
          </cell>
          <cell r="C100" t="str">
            <v>배출수지 슬러지 펌프</v>
          </cell>
          <cell r="E100">
            <v>3.7</v>
          </cell>
          <cell r="F100">
            <v>9.16</v>
          </cell>
          <cell r="G100">
            <v>6.03</v>
          </cell>
          <cell r="H100">
            <v>1</v>
          </cell>
          <cell r="I100">
            <v>1</v>
          </cell>
          <cell r="J100">
            <v>3.7</v>
          </cell>
          <cell r="K100">
            <v>6.03</v>
          </cell>
          <cell r="L100">
            <v>0.6</v>
          </cell>
          <cell r="M100">
            <v>2.2200000000000002</v>
          </cell>
          <cell r="P100" t="str">
            <v>N</v>
          </cell>
        </row>
        <row r="101">
          <cell r="B101" t="str">
            <v>M-905</v>
          </cell>
          <cell r="C101" t="str">
            <v>배출수지 유출게이트</v>
          </cell>
          <cell r="E101">
            <v>1.5</v>
          </cell>
          <cell r="F101">
            <v>4.21</v>
          </cell>
          <cell r="G101">
            <v>2.77</v>
          </cell>
          <cell r="H101">
            <v>2</v>
          </cell>
          <cell r="J101">
            <v>3</v>
          </cell>
          <cell r="K101">
            <v>5.54</v>
          </cell>
          <cell r="L101">
            <v>0.1</v>
          </cell>
          <cell r="M101">
            <v>0.30000000000000004</v>
          </cell>
          <cell r="P101" t="str">
            <v>F</v>
          </cell>
        </row>
        <row r="102">
          <cell r="B102" t="str">
            <v>M-907</v>
          </cell>
          <cell r="C102" t="str">
            <v>배출수지 및 배슬러지지 펌프실 배수펌프</v>
          </cell>
          <cell r="E102">
            <v>1.5</v>
          </cell>
          <cell r="F102">
            <v>4.21</v>
          </cell>
          <cell r="G102">
            <v>2.77</v>
          </cell>
          <cell r="H102">
            <v>1</v>
          </cell>
          <cell r="I102">
            <v>1</v>
          </cell>
          <cell r="J102">
            <v>1.5</v>
          </cell>
          <cell r="K102">
            <v>2.77</v>
          </cell>
          <cell r="L102">
            <v>0.1</v>
          </cell>
          <cell r="M102">
            <v>0.15000000000000002</v>
          </cell>
          <cell r="P102" t="str">
            <v>N</v>
          </cell>
        </row>
        <row r="103">
          <cell r="C103" t="str">
            <v xml:space="preserve"> 2) 배슬러지지 설비</v>
          </cell>
        </row>
        <row r="104">
          <cell r="B104" t="str">
            <v>M-1001</v>
          </cell>
          <cell r="C104" t="str">
            <v>배슬러지지 유입게이트</v>
          </cell>
          <cell r="E104">
            <v>1.5</v>
          </cell>
          <cell r="F104">
            <v>4.21</v>
          </cell>
          <cell r="G104">
            <v>2.77</v>
          </cell>
          <cell r="H104">
            <v>2</v>
          </cell>
          <cell r="J104">
            <v>3</v>
          </cell>
          <cell r="K104">
            <v>5.54</v>
          </cell>
          <cell r="L104">
            <v>0.1</v>
          </cell>
          <cell r="M104">
            <v>0.30000000000000004</v>
          </cell>
          <cell r="P104" t="str">
            <v>F</v>
          </cell>
        </row>
        <row r="105">
          <cell r="B105" t="str">
            <v>M-1002</v>
          </cell>
          <cell r="C105" t="str">
            <v>배슬러지지 슬러지 수집기</v>
          </cell>
          <cell r="E105">
            <v>1.5</v>
          </cell>
          <cell r="F105">
            <v>4.21</v>
          </cell>
          <cell r="G105">
            <v>2.77</v>
          </cell>
          <cell r="H105">
            <v>2</v>
          </cell>
          <cell r="J105">
            <v>3</v>
          </cell>
          <cell r="K105">
            <v>5.54</v>
          </cell>
          <cell r="L105">
            <v>0.6</v>
          </cell>
          <cell r="M105">
            <v>1.7999999999999998</v>
          </cell>
          <cell r="P105" t="str">
            <v>F</v>
          </cell>
        </row>
        <row r="106">
          <cell r="B106" t="str">
            <v>M-1003</v>
          </cell>
          <cell r="C106" t="str">
            <v>배슬러지지 슬러지 인발밸브</v>
          </cell>
          <cell r="E106">
            <v>0.75</v>
          </cell>
          <cell r="F106">
            <v>2.5299999999999998</v>
          </cell>
          <cell r="G106">
            <v>1.67</v>
          </cell>
          <cell r="H106">
            <v>2</v>
          </cell>
          <cell r="J106">
            <v>1.5</v>
          </cell>
          <cell r="K106">
            <v>3.34</v>
          </cell>
          <cell r="L106">
            <v>0.1</v>
          </cell>
          <cell r="M106">
            <v>0.15000000000000002</v>
          </cell>
          <cell r="P106" t="str">
            <v>F</v>
          </cell>
        </row>
        <row r="107">
          <cell r="B107" t="str">
            <v>M-1004</v>
          </cell>
          <cell r="C107" t="str">
            <v>배슬러지지 슬러지 펌프</v>
          </cell>
          <cell r="E107">
            <v>2.2000000000000002</v>
          </cell>
          <cell r="F107">
            <v>5.84</v>
          </cell>
          <cell r="G107">
            <v>3.84</v>
          </cell>
          <cell r="H107">
            <v>1</v>
          </cell>
          <cell r="I107">
            <v>1</v>
          </cell>
          <cell r="J107">
            <v>2.2000000000000002</v>
          </cell>
          <cell r="K107">
            <v>3.84</v>
          </cell>
          <cell r="L107">
            <v>0.6</v>
          </cell>
          <cell r="M107">
            <v>1.32</v>
          </cell>
          <cell r="P107" t="str">
            <v>N</v>
          </cell>
        </row>
        <row r="108">
          <cell r="B108" t="str">
            <v>M-1005</v>
          </cell>
          <cell r="C108" t="str">
            <v>배슬러지지 유출게이트</v>
          </cell>
          <cell r="E108">
            <v>1.5</v>
          </cell>
          <cell r="F108">
            <v>4.21</v>
          </cell>
          <cell r="G108">
            <v>2.77</v>
          </cell>
          <cell r="H108">
            <v>2</v>
          </cell>
          <cell r="J108">
            <v>3</v>
          </cell>
          <cell r="K108">
            <v>5.54</v>
          </cell>
          <cell r="L108">
            <v>0.1</v>
          </cell>
          <cell r="M108">
            <v>0.30000000000000004</v>
          </cell>
          <cell r="P108" t="str">
            <v>F</v>
          </cell>
        </row>
        <row r="109">
          <cell r="B109" t="str">
            <v>M-1006</v>
          </cell>
          <cell r="C109" t="str">
            <v>배슬러지지 상등수 이송펌프</v>
          </cell>
          <cell r="E109">
            <v>2.2000000000000002</v>
          </cell>
          <cell r="F109">
            <v>5.84</v>
          </cell>
          <cell r="G109">
            <v>3.84</v>
          </cell>
          <cell r="H109">
            <v>1</v>
          </cell>
          <cell r="I109">
            <v>1</v>
          </cell>
          <cell r="J109">
            <v>2.2000000000000002</v>
          </cell>
          <cell r="K109">
            <v>3.84</v>
          </cell>
          <cell r="L109">
            <v>0.6</v>
          </cell>
          <cell r="M109">
            <v>1.32</v>
          </cell>
          <cell r="P109" t="str">
            <v>N</v>
          </cell>
        </row>
        <row r="110">
          <cell r="C110" t="str">
            <v xml:space="preserve"> 3) 회수펌프실 설비</v>
          </cell>
        </row>
        <row r="111">
          <cell r="B111" t="str">
            <v>M-1101</v>
          </cell>
          <cell r="C111" t="str">
            <v>회수 펌프</v>
          </cell>
          <cell r="E111">
            <v>7.5</v>
          </cell>
          <cell r="F111">
            <v>17.89</v>
          </cell>
          <cell r="G111">
            <v>11.77</v>
          </cell>
          <cell r="H111">
            <v>2</v>
          </cell>
          <cell r="I111">
            <v>1</v>
          </cell>
          <cell r="J111">
            <v>15</v>
          </cell>
          <cell r="K111">
            <v>23.54</v>
          </cell>
          <cell r="L111">
            <v>0.6</v>
          </cell>
          <cell r="M111">
            <v>9</v>
          </cell>
          <cell r="P111" t="str">
            <v>S</v>
          </cell>
        </row>
        <row r="112">
          <cell r="B112" t="str">
            <v>M-1102</v>
          </cell>
          <cell r="C112" t="str">
            <v>회수펌프실 드레인 펌프</v>
          </cell>
          <cell r="E112">
            <v>1.5</v>
          </cell>
          <cell r="F112">
            <v>4.21</v>
          </cell>
          <cell r="G112">
            <v>2.77</v>
          </cell>
          <cell r="H112">
            <v>1</v>
          </cell>
          <cell r="J112">
            <v>1.5</v>
          </cell>
          <cell r="K112">
            <v>2.77</v>
          </cell>
          <cell r="L112">
            <v>0.1</v>
          </cell>
          <cell r="M112">
            <v>0.15000000000000002</v>
          </cell>
          <cell r="P112" t="str">
            <v>N</v>
          </cell>
        </row>
        <row r="113">
          <cell r="B113" t="str">
            <v>M-1103</v>
          </cell>
          <cell r="C113" t="str">
            <v>회수펌프 토출밸브</v>
          </cell>
          <cell r="E113">
            <v>0.4</v>
          </cell>
          <cell r="F113">
            <v>1.68</v>
          </cell>
          <cell r="G113">
            <v>1.1100000000000001</v>
          </cell>
          <cell r="H113">
            <v>1</v>
          </cell>
          <cell r="J113">
            <v>0.4</v>
          </cell>
          <cell r="K113">
            <v>1.1100000000000001</v>
          </cell>
          <cell r="L113">
            <v>0.1</v>
          </cell>
          <cell r="M113">
            <v>4.0000000000000008E-2</v>
          </cell>
          <cell r="P113" t="str">
            <v>F</v>
          </cell>
        </row>
        <row r="114">
          <cell r="B114" t="str">
            <v>M-1104</v>
          </cell>
          <cell r="C114" t="str">
            <v>회수펌프실 배수펌프</v>
          </cell>
          <cell r="E114">
            <v>0.75</v>
          </cell>
          <cell r="F114">
            <v>2.5299999999999998</v>
          </cell>
          <cell r="G114">
            <v>1.67</v>
          </cell>
          <cell r="H114">
            <v>1</v>
          </cell>
          <cell r="J114">
            <v>0.75</v>
          </cell>
          <cell r="K114">
            <v>1.67</v>
          </cell>
          <cell r="L114">
            <v>0.1</v>
          </cell>
          <cell r="M114">
            <v>7.5000000000000011E-2</v>
          </cell>
          <cell r="P114" t="str">
            <v>N</v>
          </cell>
        </row>
        <row r="115">
          <cell r="C115" t="str">
            <v>소 계</v>
          </cell>
          <cell r="J115">
            <v>49.65</v>
          </cell>
          <cell r="K115">
            <v>87.629999999999981</v>
          </cell>
          <cell r="M115">
            <v>19.514999999999997</v>
          </cell>
        </row>
        <row r="118">
          <cell r="C118" t="str">
            <v>6. 농축조, 2차 처리, 슬러지 탈수 설비(MCC-600)</v>
          </cell>
        </row>
        <row r="119">
          <cell r="C119" t="str">
            <v xml:space="preserve"> 1) 정수지 설비</v>
          </cell>
        </row>
        <row r="120">
          <cell r="B120" t="str">
            <v>M-809</v>
          </cell>
          <cell r="C120" t="str">
            <v>정수지 유출조절밸브</v>
          </cell>
          <cell r="E120">
            <v>5.5</v>
          </cell>
          <cell r="F120">
            <v>13.68</v>
          </cell>
          <cell r="G120">
            <v>9</v>
          </cell>
          <cell r="H120">
            <v>1</v>
          </cell>
          <cell r="J120">
            <v>5.5</v>
          </cell>
          <cell r="K120">
            <v>9</v>
          </cell>
          <cell r="L120">
            <v>0.1</v>
          </cell>
          <cell r="M120">
            <v>0.55000000000000004</v>
          </cell>
          <cell r="P120" t="str">
            <v>F</v>
          </cell>
        </row>
        <row r="121">
          <cell r="B121" t="str">
            <v>M-810</v>
          </cell>
          <cell r="C121" t="str">
            <v>정수지 유출밸브실 유지관리용 밸브</v>
          </cell>
          <cell r="E121">
            <v>0.75</v>
          </cell>
          <cell r="F121">
            <v>2.5299999999999998</v>
          </cell>
          <cell r="G121">
            <v>1.67</v>
          </cell>
          <cell r="H121">
            <v>1</v>
          </cell>
          <cell r="J121">
            <v>0.75</v>
          </cell>
          <cell r="K121">
            <v>1.67</v>
          </cell>
          <cell r="L121">
            <v>0.1</v>
          </cell>
          <cell r="M121">
            <v>7.5000000000000011E-2</v>
          </cell>
          <cell r="P121" t="str">
            <v>F</v>
          </cell>
        </row>
        <row r="122">
          <cell r="B122" t="str">
            <v>M-811</v>
          </cell>
          <cell r="C122" t="str">
            <v>유출조절밸브실 배수펌프</v>
          </cell>
          <cell r="E122">
            <v>0.75</v>
          </cell>
          <cell r="F122">
            <v>2.5299999999999998</v>
          </cell>
          <cell r="G122">
            <v>1.67</v>
          </cell>
          <cell r="H122">
            <v>1</v>
          </cell>
          <cell r="J122">
            <v>0.75</v>
          </cell>
          <cell r="K122">
            <v>1.67</v>
          </cell>
          <cell r="L122">
            <v>0.1</v>
          </cell>
          <cell r="M122">
            <v>7.5000000000000011E-2</v>
          </cell>
          <cell r="P122" t="str">
            <v>N</v>
          </cell>
        </row>
        <row r="123">
          <cell r="C123" t="str">
            <v xml:space="preserve"> 2) 농축조 설비</v>
          </cell>
        </row>
        <row r="124">
          <cell r="B124" t="str">
            <v>M-1202</v>
          </cell>
          <cell r="C124" t="str">
            <v>농축조 슬러지 수집기</v>
          </cell>
          <cell r="E124">
            <v>0.75</v>
          </cell>
          <cell r="F124">
            <v>2.5299999999999998</v>
          </cell>
          <cell r="G124">
            <v>1.67</v>
          </cell>
          <cell r="H124">
            <v>2</v>
          </cell>
          <cell r="J124">
            <v>1.5</v>
          </cell>
          <cell r="K124">
            <v>3.34</v>
          </cell>
          <cell r="L124">
            <v>0.6</v>
          </cell>
          <cell r="M124">
            <v>0.89999999999999991</v>
          </cell>
          <cell r="P124" t="str">
            <v>N</v>
          </cell>
        </row>
        <row r="125">
          <cell r="B125" t="str">
            <v>M-1203</v>
          </cell>
          <cell r="C125" t="str">
            <v>농축슬러지 인발밸브</v>
          </cell>
          <cell r="E125">
            <v>0.75</v>
          </cell>
          <cell r="F125">
            <v>2.5299999999999998</v>
          </cell>
          <cell r="G125">
            <v>1.67</v>
          </cell>
          <cell r="H125">
            <v>2</v>
          </cell>
          <cell r="J125">
            <v>1.5</v>
          </cell>
          <cell r="K125">
            <v>3.34</v>
          </cell>
          <cell r="L125">
            <v>0.1</v>
          </cell>
          <cell r="M125">
            <v>0.15000000000000002</v>
          </cell>
          <cell r="P125" t="str">
            <v>F</v>
          </cell>
        </row>
        <row r="126">
          <cell r="B126" t="str">
            <v>M-1204</v>
          </cell>
          <cell r="C126" t="str">
            <v>농축 슬러지 펌프</v>
          </cell>
          <cell r="E126">
            <v>2.2000000000000002</v>
          </cell>
          <cell r="F126">
            <v>5.84</v>
          </cell>
          <cell r="G126">
            <v>3.84</v>
          </cell>
          <cell r="H126">
            <v>1</v>
          </cell>
          <cell r="I126">
            <v>1</v>
          </cell>
          <cell r="J126">
            <v>2.2000000000000002</v>
          </cell>
          <cell r="K126">
            <v>3.84</v>
          </cell>
          <cell r="L126">
            <v>0.6</v>
          </cell>
          <cell r="M126">
            <v>1.32</v>
          </cell>
          <cell r="P126" t="str">
            <v>N</v>
          </cell>
        </row>
        <row r="127">
          <cell r="B127" t="str">
            <v>M-1205</v>
          </cell>
          <cell r="C127" t="str">
            <v>농축조 펌프실 배수펌프</v>
          </cell>
          <cell r="E127">
            <v>1.5</v>
          </cell>
          <cell r="F127">
            <v>4.21</v>
          </cell>
          <cell r="G127">
            <v>2.77</v>
          </cell>
          <cell r="H127">
            <v>1</v>
          </cell>
          <cell r="I127">
            <v>1</v>
          </cell>
          <cell r="J127">
            <v>1.5</v>
          </cell>
          <cell r="K127">
            <v>2.77</v>
          </cell>
          <cell r="L127">
            <v>0.1</v>
          </cell>
          <cell r="M127">
            <v>0.15000000000000002</v>
          </cell>
          <cell r="P127" t="str">
            <v>N</v>
          </cell>
        </row>
        <row r="128">
          <cell r="B128" t="str">
            <v>M-1206</v>
          </cell>
          <cell r="C128" t="str">
            <v>상징수 유입밸브</v>
          </cell>
          <cell r="E128">
            <v>0.4</v>
          </cell>
          <cell r="F128">
            <v>1.68</v>
          </cell>
          <cell r="G128">
            <v>1.1100000000000001</v>
          </cell>
          <cell r="H128">
            <v>1</v>
          </cell>
          <cell r="J128">
            <v>0.4</v>
          </cell>
          <cell r="K128">
            <v>1.1100000000000001</v>
          </cell>
          <cell r="L128">
            <v>0.1</v>
          </cell>
          <cell r="M128">
            <v>4.0000000000000008E-2</v>
          </cell>
          <cell r="P128" t="str">
            <v>F</v>
          </cell>
        </row>
        <row r="129">
          <cell r="B129" t="str">
            <v>M-1207</v>
          </cell>
          <cell r="C129" t="str">
            <v>상징수 방류밸브</v>
          </cell>
          <cell r="E129">
            <v>0.4</v>
          </cell>
          <cell r="F129">
            <v>1.68</v>
          </cell>
          <cell r="G129">
            <v>1.1100000000000001</v>
          </cell>
          <cell r="H129">
            <v>1</v>
          </cell>
          <cell r="J129">
            <v>0.4</v>
          </cell>
          <cell r="K129">
            <v>1.1100000000000001</v>
          </cell>
          <cell r="L129">
            <v>0.1</v>
          </cell>
          <cell r="M129">
            <v>4.0000000000000008E-2</v>
          </cell>
          <cell r="P129" t="str">
            <v>F</v>
          </cell>
        </row>
        <row r="130">
          <cell r="C130" t="str">
            <v xml:space="preserve"> 3) 2차 처리 설비</v>
          </cell>
        </row>
        <row r="131">
          <cell r="B131" t="str">
            <v>M-1301</v>
          </cell>
          <cell r="C131" t="str">
            <v>사여과기</v>
          </cell>
          <cell r="E131">
            <v>0.8</v>
          </cell>
          <cell r="F131">
            <v>2.62</v>
          </cell>
          <cell r="G131">
            <v>1.72</v>
          </cell>
          <cell r="H131">
            <v>1</v>
          </cell>
          <cell r="J131">
            <v>0.8</v>
          </cell>
          <cell r="K131">
            <v>1.72</v>
          </cell>
          <cell r="L131">
            <v>0.1</v>
          </cell>
          <cell r="M131">
            <v>8.0000000000000016E-2</v>
          </cell>
          <cell r="P131" t="str">
            <v>F</v>
          </cell>
        </row>
        <row r="132">
          <cell r="B132" t="str">
            <v>M-1302</v>
          </cell>
          <cell r="C132" t="str">
            <v>사여과기 급수펌프</v>
          </cell>
          <cell r="E132">
            <v>3.7</v>
          </cell>
          <cell r="F132">
            <v>9.16</v>
          </cell>
          <cell r="G132">
            <v>6.03</v>
          </cell>
          <cell r="H132">
            <v>1</v>
          </cell>
          <cell r="I132">
            <v>1</v>
          </cell>
          <cell r="J132">
            <v>3.7</v>
          </cell>
          <cell r="K132">
            <v>6.03</v>
          </cell>
          <cell r="L132">
            <v>0.6</v>
          </cell>
          <cell r="M132">
            <v>2.2200000000000002</v>
          </cell>
          <cell r="P132" t="str">
            <v>N</v>
          </cell>
        </row>
        <row r="133">
          <cell r="B133" t="str">
            <v>M-1303</v>
          </cell>
          <cell r="C133" t="str">
            <v>공기 압축기</v>
          </cell>
          <cell r="E133">
            <v>2.2000000000000002</v>
          </cell>
          <cell r="F133">
            <v>5.84</v>
          </cell>
          <cell r="G133">
            <v>3.84</v>
          </cell>
          <cell r="H133">
            <v>1</v>
          </cell>
          <cell r="I133">
            <v>1</v>
          </cell>
          <cell r="J133">
            <v>2.2000000000000002</v>
          </cell>
          <cell r="K133">
            <v>3.84</v>
          </cell>
          <cell r="L133">
            <v>0.6</v>
          </cell>
          <cell r="M133">
            <v>1.32</v>
          </cell>
          <cell r="P133" t="str">
            <v>F</v>
          </cell>
        </row>
        <row r="134">
          <cell r="C134" t="str">
            <v xml:space="preserve"> 4) 슬러지 탈수 설비</v>
          </cell>
        </row>
        <row r="135">
          <cell r="B135" t="str">
            <v>M-1401</v>
          </cell>
          <cell r="C135" t="str">
            <v>슬러지 저류조 교반기</v>
          </cell>
          <cell r="E135">
            <v>3.7</v>
          </cell>
          <cell r="F135">
            <v>9.16</v>
          </cell>
          <cell r="G135">
            <v>6.03</v>
          </cell>
          <cell r="H135">
            <v>2</v>
          </cell>
          <cell r="J135">
            <v>7.4</v>
          </cell>
          <cell r="K135">
            <v>12.06</v>
          </cell>
          <cell r="L135">
            <v>0.6</v>
          </cell>
          <cell r="M135">
            <v>4.4400000000000004</v>
          </cell>
          <cell r="P135" t="str">
            <v>N</v>
          </cell>
        </row>
        <row r="136">
          <cell r="B136" t="str">
            <v>MOP-1403</v>
          </cell>
          <cell r="C136" t="str">
            <v>포리머 제어반</v>
          </cell>
          <cell r="E136">
            <v>8</v>
          </cell>
          <cell r="F136">
            <v>25.459999999999997</v>
          </cell>
          <cell r="G136">
            <v>16.760000000000002</v>
          </cell>
          <cell r="H136">
            <v>1</v>
          </cell>
          <cell r="J136">
            <v>8</v>
          </cell>
          <cell r="K136">
            <v>16.760000000000002</v>
          </cell>
          <cell r="L136">
            <v>0.9</v>
          </cell>
          <cell r="M136">
            <v>7.2</v>
          </cell>
          <cell r="P136" t="str">
            <v>F</v>
          </cell>
        </row>
        <row r="137">
          <cell r="C137" t="str">
            <v>포리머 용해장치(M-1403)</v>
          </cell>
          <cell r="D137">
            <v>7.6</v>
          </cell>
        </row>
        <row r="138">
          <cell r="C138" t="str">
            <v>포리머 공급조절밸브(M-1404)</v>
          </cell>
          <cell r="D138">
            <v>0.4</v>
          </cell>
        </row>
        <row r="139">
          <cell r="B139" t="str">
            <v>M-1406</v>
          </cell>
          <cell r="C139" t="str">
            <v>포리머용 모노레일 호이스트</v>
          </cell>
          <cell r="E139">
            <v>1.3</v>
          </cell>
          <cell r="F139">
            <v>3.8200000000000003</v>
          </cell>
          <cell r="G139">
            <v>2.5099999999999998</v>
          </cell>
          <cell r="H139">
            <v>1</v>
          </cell>
          <cell r="J139">
            <v>1.3</v>
          </cell>
          <cell r="K139">
            <v>2.5099999999999998</v>
          </cell>
          <cell r="L139">
            <v>0.1</v>
          </cell>
          <cell r="M139">
            <v>0.13</v>
          </cell>
          <cell r="P139" t="str">
            <v>F</v>
          </cell>
        </row>
        <row r="140">
          <cell r="B140" t="str">
            <v>M-1408</v>
          </cell>
          <cell r="C140" t="str">
            <v>탈수기 보수용 호이스트</v>
          </cell>
          <cell r="E140">
            <v>4</v>
          </cell>
          <cell r="F140">
            <v>11.1</v>
          </cell>
          <cell r="G140">
            <v>7.31</v>
          </cell>
          <cell r="H140">
            <v>1</v>
          </cell>
          <cell r="J140">
            <v>4</v>
          </cell>
          <cell r="K140">
            <v>7.31</v>
          </cell>
          <cell r="L140">
            <v>0.1</v>
          </cell>
          <cell r="M140">
            <v>0.4</v>
          </cell>
          <cell r="P140" t="str">
            <v>F</v>
          </cell>
        </row>
        <row r="141">
          <cell r="B141" t="str">
            <v>M-1412</v>
          </cell>
          <cell r="C141" t="str">
            <v>케이크 호파</v>
          </cell>
          <cell r="E141">
            <v>3.7</v>
          </cell>
          <cell r="F141">
            <v>9.16</v>
          </cell>
          <cell r="G141">
            <v>6.03</v>
          </cell>
          <cell r="H141">
            <v>2</v>
          </cell>
          <cell r="J141">
            <v>7.4</v>
          </cell>
          <cell r="K141">
            <v>12.06</v>
          </cell>
          <cell r="L141">
            <v>0.1</v>
          </cell>
          <cell r="M141">
            <v>0.7400000000000001</v>
          </cell>
          <cell r="P141" t="str">
            <v>F</v>
          </cell>
        </row>
        <row r="142">
          <cell r="B142" t="str">
            <v>M-1413</v>
          </cell>
          <cell r="C142" t="str">
            <v>여포세척조 유입밸브</v>
          </cell>
          <cell r="E142">
            <v>0.75</v>
          </cell>
          <cell r="F142">
            <v>2.5299999999999998</v>
          </cell>
          <cell r="G142">
            <v>1.67</v>
          </cell>
          <cell r="H142">
            <v>1</v>
          </cell>
          <cell r="J142">
            <v>0.75</v>
          </cell>
          <cell r="K142">
            <v>1.67</v>
          </cell>
          <cell r="L142">
            <v>0.1</v>
          </cell>
          <cell r="M142">
            <v>7.5000000000000011E-2</v>
          </cell>
          <cell r="P142" t="str">
            <v>F</v>
          </cell>
        </row>
        <row r="143">
          <cell r="B143" t="str">
            <v>MOP-1415</v>
          </cell>
          <cell r="C143" t="str">
            <v>탈수설비 종합 현장제어반</v>
          </cell>
          <cell r="E143">
            <v>29.85</v>
          </cell>
          <cell r="F143">
            <v>82.8</v>
          </cell>
          <cell r="G143">
            <v>54.5</v>
          </cell>
          <cell r="H143">
            <v>1</v>
          </cell>
          <cell r="J143">
            <v>29.85</v>
          </cell>
          <cell r="K143">
            <v>54.5</v>
          </cell>
          <cell r="L143">
            <v>0.6</v>
          </cell>
          <cell r="M143">
            <v>17.91</v>
          </cell>
          <cell r="P143" t="str">
            <v>F</v>
          </cell>
        </row>
        <row r="144">
          <cell r="C144" t="str">
            <v>슬러지 공급펌프(M-1402)</v>
          </cell>
          <cell r="D144">
            <v>2.2000000000000002</v>
          </cell>
          <cell r="E144">
            <v>4.4000000000000004</v>
          </cell>
          <cell r="F144">
            <v>11.68</v>
          </cell>
          <cell r="G144">
            <v>7.69</v>
          </cell>
          <cell r="H144">
            <v>2</v>
          </cell>
          <cell r="I144">
            <v>1</v>
          </cell>
          <cell r="J144">
            <v>4.4000000000000004</v>
          </cell>
          <cell r="K144">
            <v>7.69</v>
          </cell>
          <cell r="M144">
            <v>0</v>
          </cell>
        </row>
        <row r="145">
          <cell r="C145" t="str">
            <v>약품 공급펌프(M-1405)</v>
          </cell>
          <cell r="D145">
            <v>0.4</v>
          </cell>
          <cell r="E145">
            <v>0.8</v>
          </cell>
          <cell r="F145">
            <v>3.36</v>
          </cell>
          <cell r="G145">
            <v>2.21</v>
          </cell>
          <cell r="H145">
            <v>2</v>
          </cell>
          <cell r="I145">
            <v>1</v>
          </cell>
          <cell r="J145">
            <v>0.8</v>
          </cell>
          <cell r="K145">
            <v>2.21</v>
          </cell>
          <cell r="M145">
            <v>0</v>
          </cell>
        </row>
        <row r="146">
          <cell r="C146" t="str">
            <v>탈수기(M-1407)</v>
          </cell>
          <cell r="D146">
            <v>4.5</v>
          </cell>
          <cell r="E146">
            <v>9</v>
          </cell>
          <cell r="F146">
            <v>28.519999999999996</v>
          </cell>
          <cell r="G146">
            <v>18.77</v>
          </cell>
          <cell r="H146">
            <v>2</v>
          </cell>
          <cell r="J146">
            <v>9</v>
          </cell>
          <cell r="K146">
            <v>18.77</v>
          </cell>
          <cell r="M146">
            <v>0</v>
          </cell>
        </row>
        <row r="147">
          <cell r="C147" t="str">
            <v>탈수동 공기 압축기(M-1409)</v>
          </cell>
          <cell r="D147">
            <v>1.65</v>
          </cell>
          <cell r="E147">
            <v>1.65</v>
          </cell>
          <cell r="F147">
            <v>5.56</v>
          </cell>
          <cell r="G147">
            <v>3.66</v>
          </cell>
          <cell r="H147">
            <v>1</v>
          </cell>
          <cell r="I147">
            <v>1</v>
          </cell>
          <cell r="J147">
            <v>1.65</v>
          </cell>
          <cell r="K147">
            <v>3.66</v>
          </cell>
          <cell r="M147">
            <v>0</v>
          </cell>
        </row>
        <row r="148">
          <cell r="C148" t="str">
            <v>케이크 콘베어(1)(M-1410)</v>
          </cell>
          <cell r="D148">
            <v>1.5</v>
          </cell>
          <cell r="E148">
            <v>1.5</v>
          </cell>
          <cell r="F148">
            <v>4.21</v>
          </cell>
          <cell r="G148">
            <v>2.77</v>
          </cell>
          <cell r="H148">
            <v>1</v>
          </cell>
          <cell r="J148">
            <v>1.5</v>
          </cell>
          <cell r="K148">
            <v>2.77</v>
          </cell>
          <cell r="M148">
            <v>0</v>
          </cell>
        </row>
        <row r="149">
          <cell r="C149" t="str">
            <v>케이크 콘베어(2)(M-1411)</v>
          </cell>
          <cell r="D149">
            <v>1.5</v>
          </cell>
          <cell r="E149">
            <v>1.5</v>
          </cell>
          <cell r="F149">
            <v>4.21</v>
          </cell>
          <cell r="G149">
            <v>2.77</v>
          </cell>
          <cell r="H149">
            <v>1</v>
          </cell>
          <cell r="J149">
            <v>1.5</v>
          </cell>
          <cell r="K149">
            <v>2.77</v>
          </cell>
          <cell r="M149">
            <v>0</v>
          </cell>
        </row>
        <row r="150">
          <cell r="C150" t="str">
            <v>여포 세척수 펌프(M-1414)</v>
          </cell>
          <cell r="D150">
            <v>11</v>
          </cell>
          <cell r="E150">
            <v>11</v>
          </cell>
          <cell r="F150">
            <v>25.26</v>
          </cell>
          <cell r="G150">
            <v>16.63</v>
          </cell>
          <cell r="H150">
            <v>1</v>
          </cell>
          <cell r="I150">
            <v>1</v>
          </cell>
          <cell r="J150">
            <v>11</v>
          </cell>
          <cell r="K150">
            <v>16.63</v>
          </cell>
          <cell r="M150">
            <v>0</v>
          </cell>
        </row>
        <row r="151">
          <cell r="C151" t="str">
            <v xml:space="preserve"> 5) 샘플링 펌프 설비</v>
          </cell>
        </row>
        <row r="152">
          <cell r="B152" t="str">
            <v>M-1505</v>
          </cell>
          <cell r="C152" t="str">
            <v>방류수 샘플링 펌프</v>
          </cell>
          <cell r="E152">
            <v>0.75</v>
          </cell>
          <cell r="F152">
            <v>2.5299999999999998</v>
          </cell>
          <cell r="G152">
            <v>1.67</v>
          </cell>
          <cell r="H152">
            <v>1</v>
          </cell>
          <cell r="I152">
            <v>1</v>
          </cell>
          <cell r="J152">
            <v>0.75</v>
          </cell>
          <cell r="K152">
            <v>1.67</v>
          </cell>
          <cell r="L152">
            <v>0.9</v>
          </cell>
          <cell r="M152">
            <v>0.67500000000000004</v>
          </cell>
          <cell r="P152" t="str">
            <v>N</v>
          </cell>
        </row>
        <row r="153">
          <cell r="C153" t="str">
            <v>소 계</v>
          </cell>
          <cell r="J153">
            <v>80.650000000000006</v>
          </cell>
          <cell r="K153">
            <v>147.97999999999999</v>
          </cell>
          <cell r="M153">
            <v>38.489999999999995</v>
          </cell>
        </row>
        <row r="155">
          <cell r="C155" t="str">
            <v>7. 여과지 설비(역세척수 공급펌프, 역세척용 송풍기)</v>
          </cell>
        </row>
        <row r="156">
          <cell r="B156" t="str">
            <v>M-603</v>
          </cell>
          <cell r="C156" t="str">
            <v>역세척수 공급 펌프</v>
          </cell>
          <cell r="E156">
            <v>55</v>
          </cell>
          <cell r="F156">
            <v>121</v>
          </cell>
          <cell r="G156">
            <v>79.64</v>
          </cell>
          <cell r="H156">
            <v>2</v>
          </cell>
          <cell r="I156">
            <v>1</v>
          </cell>
          <cell r="J156">
            <v>110</v>
          </cell>
          <cell r="K156">
            <v>159.28</v>
          </cell>
          <cell r="L156">
            <v>0.6</v>
          </cell>
          <cell r="M156">
            <v>66</v>
          </cell>
          <cell r="P156" t="str">
            <v>S</v>
          </cell>
        </row>
        <row r="157">
          <cell r="B157" t="str">
            <v>M-609</v>
          </cell>
          <cell r="C157" t="str">
            <v>역세척용 송풍기</v>
          </cell>
          <cell r="E157">
            <v>75</v>
          </cell>
          <cell r="F157">
            <v>163</v>
          </cell>
          <cell r="G157">
            <v>107.28</v>
          </cell>
          <cell r="H157">
            <v>1</v>
          </cell>
          <cell r="I157">
            <v>1</v>
          </cell>
          <cell r="J157">
            <v>75</v>
          </cell>
          <cell r="K157">
            <v>107.28</v>
          </cell>
          <cell r="L157">
            <v>0.6</v>
          </cell>
          <cell r="M157">
            <v>45</v>
          </cell>
          <cell r="P157" t="str">
            <v>F</v>
          </cell>
        </row>
        <row r="158">
          <cell r="C158" t="str">
            <v>소 계</v>
          </cell>
          <cell r="J158">
            <v>185</v>
          </cell>
          <cell r="K158">
            <v>266.56</v>
          </cell>
          <cell r="M158">
            <v>111</v>
          </cell>
        </row>
        <row r="159">
          <cell r="C159" t="str">
            <v>합 계</v>
          </cell>
          <cell r="J159">
            <v>579.15</v>
          </cell>
          <cell r="K159">
            <v>997.66999999999985</v>
          </cell>
          <cell r="M159">
            <v>308.91999999999996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7"/>
      <sheetName val="LOPCALC"/>
      <sheetName val="MCC순서"/>
      <sheetName val="기계 부하표"/>
      <sheetName val="부하표LIST"/>
      <sheetName val="TR용량"/>
      <sheetName val="TR용량 (1)"/>
      <sheetName val="TR용량 (2)"/>
      <sheetName val="CABLE SIZE CALCULATION SHEET"/>
      <sheetName val="CABLECALC"/>
      <sheetName val="IMPEADENCE MAP "/>
      <sheetName val="IMPEADENCE "/>
      <sheetName val="MCCCALC"/>
      <sheetName val="TR용량 (3)"/>
      <sheetName val="------LOPCALC-----"/>
      <sheetName val="Macro2"/>
      <sheetName val="TABLE"/>
      <sheetName val="IO-LIST"/>
      <sheetName val="IO-TOT"/>
      <sheetName val="DATA"/>
      <sheetName val="DATA1"/>
      <sheetName val="CABLE"/>
      <sheetName val="MOTOR"/>
      <sheetName val="계측기기 LIST"/>
      <sheetName val="Sheet1 (2)"/>
      <sheetName val="Sheet8"/>
      <sheetName val="Sheet9"/>
      <sheetName val="Sheet10"/>
      <sheetName val="Macro1"/>
      <sheetName val="부하LOAD"/>
      <sheetName val="WORK"/>
      <sheetName val="인건비"/>
      <sheetName val="내역서"/>
      <sheetName val="REPT-NG"/>
      <sheetName val=""/>
      <sheetName val="Sheet17"/>
      <sheetName val="ITEM"/>
      <sheetName val="발신정보"/>
      <sheetName val="내역"/>
      <sheetName val="입찰안"/>
      <sheetName val="일위대가목록"/>
    </sheetNames>
    <sheetDataSet>
      <sheetData sheetId="0"/>
      <sheetData sheetId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MOTOR"/>
      <sheetName val="횡배위치"/>
      <sheetName val="노임단가"/>
      <sheetName val="적용단위길이"/>
      <sheetName val="지진시"/>
      <sheetName val="ABUT수량-A1"/>
      <sheetName val="BID"/>
      <sheetName val="접속도로1"/>
      <sheetName val="3련 BOX"/>
      <sheetName val="분뇨"/>
      <sheetName val="DATE"/>
      <sheetName val="Macro1"/>
      <sheetName val="기초코드"/>
      <sheetName val="U-TYPE(1)"/>
      <sheetName val="ⴭⴭⴭⴭ"/>
      <sheetName val="물가시세"/>
      <sheetName val="집계표(육상)"/>
      <sheetName val="집계표"/>
      <sheetName val="FOOTING단면력"/>
      <sheetName val="일반공사"/>
      <sheetName val="터파기및재료"/>
      <sheetName val="부대내역"/>
      <sheetName val="토목공사"/>
      <sheetName val="내역서"/>
      <sheetName val="암거날개벽재료집계"/>
      <sheetName val="일위대가(가설)"/>
      <sheetName val="날개벽"/>
      <sheetName val="배수장토목공사비"/>
      <sheetName val="토사(PE)"/>
      <sheetName val="노무비단가"/>
      <sheetName val="수자재단위당"/>
      <sheetName val="날개벽(시점좌측)"/>
      <sheetName val="일위대가"/>
      <sheetName val="맨홀토공"/>
      <sheetName val="화산경계"/>
      <sheetName val="내역서(삼호)"/>
      <sheetName val="품셈기준"/>
      <sheetName val="조도계산서 (도서)"/>
      <sheetName val="L_RPTA05_목록"/>
      <sheetName val="중기사용료"/>
      <sheetName val="내역"/>
      <sheetName val="입찰안"/>
      <sheetName val="맨홀수량"/>
      <sheetName val="쌍송교"/>
      <sheetName val="부하계산서"/>
      <sheetName val="부하(성남)"/>
      <sheetName val="정부노임단가"/>
      <sheetName val="정의"/>
      <sheetName val="부대공"/>
      <sheetName val="1.설계조건"/>
      <sheetName val="직노"/>
      <sheetName val="단가산출서"/>
      <sheetName val="바닥판"/>
      <sheetName val="교각계산"/>
      <sheetName val="역T형교대(말뚝기초)"/>
      <sheetName val="우배수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간지"/>
      <sheetName val="표지"/>
      <sheetName val="설계설명"/>
      <sheetName val="설계설명2"/>
      <sheetName val="예정공"/>
      <sheetName val="예산서"/>
      <sheetName val="공사내"/>
      <sheetName val="집계"/>
      <sheetName val="토적"/>
      <sheetName val="단가일람"/>
      <sheetName val="단가산출"/>
      <sheetName val="적용기준"/>
      <sheetName val="기계경비일람"/>
      <sheetName val="기계경비"/>
      <sheetName val="노임"/>
      <sheetName val="자재단가"/>
      <sheetName val="자재뛨가"/>
      <sheetName val="을"/>
      <sheetName val="JUCK"/>
      <sheetName val="3련 BOX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정"/>
      <sheetName val="사업개요"/>
      <sheetName val="사업수지"/>
      <sheetName val="사업수지1"/>
      <sheetName val="관리비"/>
      <sheetName val="년도별"/>
      <sheetName val="증감갑"/>
      <sheetName val="증감을"/>
      <sheetName val="총괄"/>
      <sheetName val="방수내"/>
      <sheetName val="기초내"/>
      <sheetName val="취수내"/>
      <sheetName val="용수내"/>
      <sheetName val="부대내"/>
      <sheetName val="관급자재"/>
      <sheetName val="용지조서"/>
      <sheetName val="단가등락"/>
      <sheetName val="일위갑"/>
      <sheetName val="일위을"/>
      <sheetName val="단가산출"/>
      <sheetName val="단가2"/>
      <sheetName val="적용기준"/>
      <sheetName val="기계경비일람"/>
      <sheetName val="기계경비"/>
      <sheetName val="노임"/>
      <sheetName val="자재단가"/>
      <sheetName val="우각부보강"/>
      <sheetName val="관리,공감"/>
      <sheetName val="시점교대"/>
      <sheetName val="소일위대가코드표"/>
      <sheetName val="일위대가집계"/>
      <sheetName val="Sheet1 (2)"/>
      <sheetName val="백호우계수"/>
      <sheetName val="수량산출서"/>
      <sheetName val="공사품의서"/>
      <sheetName val="청천내"/>
      <sheetName val="표지"/>
      <sheetName val="2경간"/>
      <sheetName val="투찰"/>
      <sheetName val="토사(PE)"/>
      <sheetName val="단가"/>
      <sheetName val="토적계산"/>
      <sheetName val="목차"/>
      <sheetName val="점검총괄"/>
      <sheetName val="증감대비"/>
      <sheetName val="지급자재"/>
      <sheetName val="도로포장면적산출(1)"/>
      <sheetName val="일위대가표"/>
      <sheetName val="분뇨"/>
      <sheetName val="3련 BOX"/>
      <sheetName val="1. 설계조건 2.단면가정 3. 하중계산"/>
      <sheetName val="DATA 입력란"/>
      <sheetName val="배수공 내역서 적용수량"/>
      <sheetName val="입력DATA"/>
      <sheetName val="바닥판"/>
      <sheetName val="목록1"/>
      <sheetName val="시중노임"/>
      <sheetName val="적용단위길이"/>
      <sheetName val="종배수관(신)"/>
      <sheetName val="횡배수관집현황(2공구)"/>
      <sheetName val="용수지선토적"/>
      <sheetName val="도로토적"/>
      <sheetName val="집계1"/>
      <sheetName val="입력"/>
      <sheetName val="배지거총재료집계표"/>
      <sheetName val="MOTOR"/>
      <sheetName val="T13(P68~72,78)"/>
      <sheetName val="Sheet1"/>
      <sheetName val="보차도경계석"/>
      <sheetName val="포장수량집계"/>
      <sheetName val="포장공자재집계"/>
      <sheetName val="포장자재산출"/>
      <sheetName val="가격조사서"/>
      <sheetName val="집계표"/>
      <sheetName val="피벗테이블데이터분석"/>
      <sheetName val="특수기호강도거푸집"/>
      <sheetName val="종배수관면벽신"/>
      <sheetName val="자료입력"/>
      <sheetName val="일위대가목록"/>
      <sheetName val="ABUT수량-A1"/>
      <sheetName val="노임단가"/>
      <sheetName val="종배수관"/>
      <sheetName val="앨범표지"/>
      <sheetName val="인자기준"/>
      <sheetName val="초기화면"/>
      <sheetName val="DATA 입력부"/>
      <sheetName val="부대공Ⅱ"/>
      <sheetName val="계약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14">
          <cell r="D14">
            <v>8187</v>
          </cell>
          <cell r="E14">
            <v>995</v>
          </cell>
          <cell r="F14">
            <v>559</v>
          </cell>
        </row>
      </sheetData>
      <sheetData sheetId="24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Macro1"/>
      <sheetName val="LOPCALC"/>
      <sheetName val="YES"/>
      <sheetName val="단가대비표"/>
      <sheetName val="2000,9월 일위"/>
      <sheetName val="공통단가"/>
      <sheetName val="재료비"/>
      <sheetName val="단가일람"/>
      <sheetName val="조경일람"/>
      <sheetName val="운반비"/>
      <sheetName val="#REF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부하계산서"/>
      <sheetName val="노임단가"/>
      <sheetName val="백암비스타내역"/>
      <sheetName val="MOTOR"/>
      <sheetName val="목차"/>
      <sheetName val="견적을지"/>
      <sheetName val="인건-측정"/>
      <sheetName val="내역서"/>
      <sheetName val="Y-WORK"/>
      <sheetName val="산출기초"/>
      <sheetName val="일위대가(LCS)"/>
      <sheetName val="산출근거(접지)"/>
      <sheetName val="산출근거 (중기)"/>
      <sheetName val="제경비"/>
      <sheetName val="LOPCALC"/>
      <sheetName val="기초견적가"/>
      <sheetName val="CA지입"/>
      <sheetName val="TABLE"/>
      <sheetName val="경산"/>
      <sheetName val="화재 탐지 설비"/>
      <sheetName val="정부노임단가"/>
      <sheetName val="JUCK"/>
      <sheetName val="개요"/>
      <sheetName val="1호인버트수량"/>
      <sheetName val="설계예시"/>
      <sheetName val="총괄표"/>
      <sheetName val="대비"/>
      <sheetName val="WORK"/>
      <sheetName val="일위대가(가설)"/>
      <sheetName val="기계경비일람"/>
      <sheetName val="집계"/>
      <sheetName val="SHEET2"/>
      <sheetName val="INPUT"/>
      <sheetName val="총괄내역서"/>
      <sheetName val="DATA"/>
      <sheetName val="Total"/>
      <sheetName val="요율"/>
      <sheetName val="단가조사"/>
      <sheetName val="노임"/>
      <sheetName val="간접"/>
      <sheetName val="1"/>
      <sheetName val="부하LOAD"/>
      <sheetName val="인건비"/>
      <sheetName val="일위대가표"/>
      <sheetName val="부하(성남)"/>
      <sheetName val="전기일위대가"/>
      <sheetName val="단가산출"/>
      <sheetName val="2"/>
      <sheetName val="투찰"/>
      <sheetName val="I一般比"/>
      <sheetName val="N賃率-職"/>
      <sheetName val="일위대가"/>
      <sheetName val="Sheet17"/>
      <sheetName val="단가"/>
      <sheetName val="일위대가목차"/>
      <sheetName val="ITEM"/>
      <sheetName val="철거산출근거"/>
      <sheetName val="데이타"/>
      <sheetName val="Languages"/>
      <sheetName val="평가데이터"/>
      <sheetName val="1.설계조건"/>
      <sheetName val="수량산출"/>
      <sheetName val="견적서-을지"/>
      <sheetName val="내역"/>
      <sheetName val="조도계산"/>
      <sheetName val="일위대가(원본)"/>
      <sheetName val="발신정보"/>
      <sheetName val="토공산출(주차장)"/>
      <sheetName val="현장관리"/>
      <sheetName val="공통가설"/>
      <sheetName val="매입"/>
      <sheetName val="공사개요"/>
      <sheetName val="토공산출 (아파트)"/>
      <sheetName val="노무비"/>
      <sheetName val="교각1"/>
      <sheetName val="중기일위대가"/>
      <sheetName val="신공"/>
      <sheetName val="공통(20-91)"/>
      <sheetName val="COPING"/>
      <sheetName val="OZ049E"/>
      <sheetName val="BID"/>
      <sheetName val="구간산출(1공구)"/>
      <sheetName val="설계조건"/>
      <sheetName val="투자비"/>
      <sheetName val="조성원가DATA"/>
      <sheetName val="사업비"/>
      <sheetName val="설직재-1"/>
      <sheetName val="TEL"/>
      <sheetName val="COVER"/>
      <sheetName val="제잡비(주공종)"/>
      <sheetName val="BQ(실행)"/>
      <sheetName val="96수출"/>
      <sheetName val="XL4Poppy"/>
      <sheetName val="TRE TABLE"/>
      <sheetName val="관급"/>
      <sheetName val="Macro1"/>
      <sheetName val="CB"/>
      <sheetName val="금액내역서"/>
      <sheetName val="FOOTING단면력"/>
      <sheetName val="원형1호맨홀토공수량"/>
      <sheetName val="상수도토공집계표"/>
      <sheetName val="참조 (2)"/>
      <sheetName val="맨홀토공수량"/>
      <sheetName val="경비_원본"/>
      <sheetName val="차액보증"/>
      <sheetName val="001"/>
      <sheetName val="#REF"/>
      <sheetName val="일위대가(계측기설치)"/>
      <sheetName val="2000년1차"/>
      <sheetName val="Macro(차단기)"/>
      <sheetName val="물량산출서"/>
      <sheetName val="조명율"/>
      <sheetName val="일위"/>
      <sheetName val="보차도경계석"/>
      <sheetName val="샘플표지"/>
      <sheetName val="가설건물"/>
      <sheetName val="DWG-CAB-I"/>
      <sheetName val="가격조사서"/>
      <sheetName val="표지 (2)"/>
      <sheetName val="ⴭⴭⴭⴭ"/>
      <sheetName val="전기"/>
      <sheetName val="대상공사(조달청)"/>
      <sheetName val="자료(통합)"/>
      <sheetName val="b_balju"/>
      <sheetName val="건축내역"/>
      <sheetName val="TO  MEST"/>
      <sheetName val="조도계산서 (도서)"/>
      <sheetName val="DATE"/>
      <sheetName val="전기단가조사서"/>
      <sheetName val="1단계"/>
      <sheetName val="우수공"/>
      <sheetName val="E01-02(EV-1-LBS)"/>
      <sheetName val="Project Brief"/>
      <sheetName val="맨홀수량산출"/>
      <sheetName val="gyun"/>
      <sheetName val="A CONDITIONS"/>
      <sheetName val="9902"/>
      <sheetName val="공사비총괄표"/>
      <sheetName val="7.1유효폭"/>
      <sheetName val="IMPEADENCE MAP 취수장"/>
      <sheetName val="3련 BOX"/>
      <sheetName val="부대공사비"/>
      <sheetName val="7단가"/>
      <sheetName val="IT-BAT"/>
      <sheetName val="견적서"/>
      <sheetName val="안정계산"/>
      <sheetName val="단면검토"/>
      <sheetName val="환경기계공정표 (3)"/>
      <sheetName val="수량산출기초(케블등)"/>
      <sheetName val="일위(PN)"/>
      <sheetName val="1을"/>
      <sheetName val="3.공통공사대비"/>
      <sheetName val="일위집계표"/>
      <sheetName val="물가시세"/>
      <sheetName val="공사노임"/>
      <sheetName val="기본일위"/>
      <sheetName val="양식"/>
      <sheetName val="CHITIET VL-NC-TT -1p"/>
      <sheetName val="TDTKP1"/>
      <sheetName val="간접비"/>
      <sheetName val="일위대가목록"/>
      <sheetName val="터널조도"/>
      <sheetName val="ABUT수량-A1"/>
      <sheetName val="COST"/>
      <sheetName val="노임단가 (2)"/>
      <sheetName val="PREFACE"/>
      <sheetName val="U-TYPE(1)"/>
      <sheetName val="품의서"/>
      <sheetName val="다이꾸"/>
      <sheetName val="공사내역(2003년)"/>
      <sheetName val="산출내역서집계표"/>
      <sheetName val="가로등내역서"/>
      <sheetName val="단면 (2)"/>
      <sheetName val="1공구(을)"/>
      <sheetName val="직노"/>
      <sheetName val="자재단가"/>
      <sheetName val="공통비"/>
      <sheetName val="을지"/>
      <sheetName val="환율-LIBOR"/>
      <sheetName val="Bill 2"/>
      <sheetName val="기본사항"/>
      <sheetName val="K"/>
      <sheetName val="MEXICO-C"/>
      <sheetName val="steam table"/>
      <sheetName val="수량3"/>
      <sheetName val="제잡비"/>
      <sheetName val="BSD (2)"/>
      <sheetName val="관리사무소"/>
      <sheetName val="WIND-EQ"/>
      <sheetName val="전차선로 물량표"/>
      <sheetName val="시운전연료"/>
      <sheetName val="UNIT-QT.XLS"/>
      <sheetName val="동원인원계획표"/>
      <sheetName val="수량명세서"/>
      <sheetName val="근로자자료입력"/>
      <sheetName val="참고자료"/>
      <sheetName val="단가대비표"/>
      <sheetName val="깨기"/>
      <sheetName val="수량산출서"/>
      <sheetName val="bearing"/>
      <sheetName val="집수정단"/>
      <sheetName val="경영혁신본부"/>
      <sheetName val="BOJUNGGM"/>
      <sheetName val="쌍송교"/>
      <sheetName val="준검 내역서"/>
      <sheetName val="소방"/>
      <sheetName val="sw1"/>
      <sheetName val="NOMUBI"/>
      <sheetName val="물가자료"/>
      <sheetName val="수량산출(가로등)"/>
      <sheetName val="유입량"/>
      <sheetName val="산출및내역"/>
      <sheetName val="일위대가2"/>
      <sheetName val="변경실행(2차) "/>
      <sheetName val="가로등수량"/>
      <sheetName val="교통신호등수량"/>
      <sheetName val="2F 회의실견적(5_14 일대)"/>
      <sheetName val="일집"/>
      <sheetName val="공사비예비관리공감측설산출내역"/>
      <sheetName val="인수공규격"/>
      <sheetName val="식재인부"/>
      <sheetName val="경상비"/>
      <sheetName val="설계명세서"/>
      <sheetName val="대구실행"/>
      <sheetName val="당초"/>
      <sheetName val="공사기본자료"/>
      <sheetName val="농로수량집계"/>
      <sheetName val="우수맨홀공제단위수량"/>
      <sheetName val="96작생능"/>
      <sheetName val="입찰안"/>
      <sheetName val="SIL98"/>
      <sheetName val="단가표"/>
      <sheetName val="참조M"/>
      <sheetName val="참조"/>
      <sheetName val="wall"/>
      <sheetName val="전력구구조물산근"/>
      <sheetName val="중기사용료산출근거"/>
      <sheetName val="단가 및 재료비"/>
      <sheetName val="부대공"/>
      <sheetName val="[UNIT-QT.XLS][UNIT-QT.XLS][UNIT"/>
      <sheetName val="\\배영호\F\00S_DATA\CALC\UNIT-QT.X"/>
      <sheetName val="[UNIT-QT.XLS][UNIT-QT.XLS]\\배영호"/>
      <sheetName val="[UNIT-QT.XLS]\\배영호\F\00S_DATA\C"/>
      <sheetName val="자재집계"/>
      <sheetName val="Sheet6"/>
      <sheetName val="Sheet5"/>
      <sheetName val="노임,재료비"/>
      <sheetName val="데리네이타현황"/>
      <sheetName val="단중표-ST"/>
      <sheetName val="P-산#1-1(WOWA1)"/>
      <sheetName val="수압집계"/>
      <sheetName val="파이프류"/>
      <sheetName val="노무산출서"/>
      <sheetName val="소요자재"/>
      <sheetName val="코드표"/>
      <sheetName val="LOAD-AY"/>
      <sheetName val="97"/>
      <sheetName val="문학간접"/>
      <sheetName val="을"/>
      <sheetName val="LG제품"/>
      <sheetName val="기둥"/>
      <sheetName val="저판(버림100)"/>
      <sheetName val="MFAB"/>
      <sheetName val="MFRT"/>
      <sheetName val="MPKG"/>
      <sheetName val="MPRD"/>
      <sheetName val="적용단위길이"/>
      <sheetName val="조명율표"/>
      <sheetName val="집계표"/>
      <sheetName val="원가"/>
      <sheetName val="49수량(소화물)"/>
      <sheetName val="22수량(소화물)"/>
      <sheetName val="22수량"/>
      <sheetName val="업체별기성내역"/>
      <sheetName val="CONCRETE"/>
      <sheetName val="Cost bd-&quot;A&quot;"/>
      <sheetName val="와동25-3(변경)"/>
      <sheetName val="설산1.나"/>
      <sheetName val="본사S"/>
      <sheetName val="갑지(추정)"/>
      <sheetName val="조명시설"/>
      <sheetName val="토목주소"/>
      <sheetName val="매출단가"/>
      <sheetName val="구조물터파기수량집계"/>
      <sheetName val="측구터파기공수량집계"/>
      <sheetName val="배수공 시멘트 및 골재량 산출"/>
      <sheetName val="2회내역"/>
      <sheetName val="1회갑지"/>
      <sheetName val="지하"/>
      <sheetName val="단"/>
      <sheetName val="8.PILE  (돌출)"/>
      <sheetName val="ilch"/>
      <sheetName val="집수정(600-700)"/>
      <sheetName val="L_RPTA05_목록"/>
      <sheetName val="일반공사"/>
      <sheetName val="계수시트"/>
      <sheetName val="원가계산서"/>
      <sheetName val="산출내역"/>
      <sheetName val="갑지"/>
      <sheetName val="바닥판"/>
      <sheetName val="날개벽수량표"/>
      <sheetName val="단가산출(전화인입)"/>
      <sheetName val="원가+내역"/>
      <sheetName val="______F_00S_DATA_CALC_UNIT_QT_2"/>
      <sheetName val="______F_00S_DATA_CALC_UNIT_QT_3"/>
      <sheetName val="명세서"/>
      <sheetName val="시행후면적"/>
      <sheetName val="FUSE_MCB"/>
    </sheetNames>
    <definedNames>
      <definedName name="Macro11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MCCB-AF1(전등,전열)</v>
          </cell>
        </row>
      </sheetData>
      <sheetData sheetId="11"/>
      <sheetData sheetId="12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4500-HA"/>
      <sheetName val="E4500-PDB"/>
      <sheetName val="4월가격"/>
      <sheetName val="DATA"/>
      <sheetName val="SK글로발"/>
      <sheetName val="VXXXXX"/>
    </sheetNames>
    <sheetDataSet>
      <sheetData sheetId="0"/>
      <sheetData sheetId="1"/>
      <sheetData sheetId="2"/>
      <sheetData sheetId="3">
        <row r="1">
          <cell r="A1" t="str">
            <v>1018A</v>
          </cell>
          <cell r="B1" t="str">
            <v>OPT SBUS SFE FWSCSI ADAPTER</v>
          </cell>
          <cell r="C1">
            <v>1424</v>
          </cell>
          <cell r="D1" t="str">
            <v>A</v>
          </cell>
        </row>
        <row r="2">
          <cell r="A2" t="str">
            <v>1032A</v>
          </cell>
          <cell r="B2" t="str">
            <v>OPT INT PCI 10/100BASET NIC</v>
          </cell>
          <cell r="C2">
            <v>1294</v>
          </cell>
          <cell r="D2" t="str">
            <v>A</v>
          </cell>
        </row>
        <row r="3">
          <cell r="A3" t="str">
            <v>1033A</v>
          </cell>
          <cell r="B3" t="str">
            <v>OPT INT PCI 10/100BASET NIC</v>
          </cell>
          <cell r="C3">
            <v>904</v>
          </cell>
          <cell r="D3" t="str">
            <v>A</v>
          </cell>
        </row>
        <row r="4">
          <cell r="A4" t="str">
            <v>1034A</v>
          </cell>
          <cell r="B4" t="str">
            <v>OPT QFE PCI CARD W/SW</v>
          </cell>
          <cell r="C4">
            <v>2334</v>
          </cell>
          <cell r="D4" t="str">
            <v>A</v>
          </cell>
        </row>
        <row r="5">
          <cell r="A5" t="str">
            <v>1049A</v>
          </cell>
          <cell r="B5" t="str">
            <v>OPT QUAD FASTETHERNET W/SW</v>
          </cell>
          <cell r="C5">
            <v>2594</v>
          </cell>
          <cell r="D5" t="str">
            <v>A</v>
          </cell>
        </row>
        <row r="6">
          <cell r="A6" t="str">
            <v>1059A</v>
          </cell>
          <cell r="B6" t="str">
            <v>OPT SBUS FASTETHERNET 2.0/SW</v>
          </cell>
          <cell r="C6">
            <v>1034</v>
          </cell>
          <cell r="D6" t="str">
            <v>A</v>
          </cell>
        </row>
        <row r="7">
          <cell r="A7" t="str">
            <v>1063A</v>
          </cell>
          <cell r="B7" t="str">
            <v>OPT SBUS F/W SWIS/S ADAPTER</v>
          </cell>
          <cell r="C7">
            <v>1554</v>
          </cell>
          <cell r="D7" t="str">
            <v>A</v>
          </cell>
        </row>
        <row r="8">
          <cell r="A8" t="str">
            <v>1065A</v>
          </cell>
          <cell r="B8" t="str">
            <v>OPT ULTRA DWIS/S HOST ADAPTER</v>
          </cell>
          <cell r="C8">
            <v>1684</v>
          </cell>
          <cell r="D8" t="str">
            <v>A</v>
          </cell>
        </row>
        <row r="9">
          <cell r="A9" t="str">
            <v>1071A</v>
          </cell>
          <cell r="B9" t="str">
            <v>HIPPI/P 1.1 Interface board</v>
          </cell>
          <cell r="C9">
            <v>13000</v>
          </cell>
          <cell r="D9" t="str">
            <v>A</v>
          </cell>
        </row>
        <row r="10">
          <cell r="A10" t="str">
            <v>1076A</v>
          </cell>
          <cell r="B10" t="str">
            <v>A7000 SCSI ADAPT KIT W/RAID A+</v>
          </cell>
          <cell r="C10">
            <v>0</v>
          </cell>
          <cell r="D10" t="str">
            <v>D</v>
          </cell>
        </row>
        <row r="11">
          <cell r="A11" t="str">
            <v>1080A</v>
          </cell>
          <cell r="B11" t="str">
            <v xml:space="preserve">SUN ESI 1.0 </v>
          </cell>
          <cell r="C11">
            <v>22320</v>
          </cell>
          <cell r="D11" t="str">
            <v>A</v>
          </cell>
        </row>
        <row r="12">
          <cell r="A12" t="str">
            <v>1099A</v>
          </cell>
          <cell r="B12" t="str">
            <v>SBUS BLANK FILLER PANEL</v>
          </cell>
          <cell r="C12">
            <v>0</v>
          </cell>
          <cell r="D12" t="str">
            <v>D</v>
          </cell>
        </row>
        <row r="13">
          <cell r="A13" t="str">
            <v>1140A</v>
          </cell>
          <cell r="B13" t="str">
            <v>SBUS GIGABIT ETHERNET 2.0 CARD</v>
          </cell>
          <cell r="C13">
            <v>2984</v>
          </cell>
          <cell r="D13" t="str">
            <v>A</v>
          </cell>
        </row>
        <row r="14">
          <cell r="A14" t="str">
            <v>1141A</v>
          </cell>
          <cell r="B14" t="str">
            <v>PCI GIGABIT ETHERNET 2.0 CARD</v>
          </cell>
          <cell r="C14">
            <v>2724</v>
          </cell>
          <cell r="D14" t="str">
            <v>A</v>
          </cell>
        </row>
        <row r="15">
          <cell r="A15" t="str">
            <v>1147A</v>
          </cell>
          <cell r="B15" t="str">
            <v>OPT SBUS SUNATM155/MFIBER S/SW</v>
          </cell>
          <cell r="C15">
            <v>1684</v>
          </cell>
          <cell r="D15" t="str">
            <v>A</v>
          </cell>
        </row>
        <row r="16">
          <cell r="A16" t="str">
            <v>1148A</v>
          </cell>
          <cell r="B16" t="str">
            <v>OPT SBUS SUNATM155/UTP5 W/SW</v>
          </cell>
          <cell r="C16">
            <v>1294</v>
          </cell>
          <cell r="D16" t="str">
            <v>A</v>
          </cell>
        </row>
        <row r="17">
          <cell r="A17" t="str">
            <v>1149A</v>
          </cell>
          <cell r="B17" t="str">
            <v>OPT SBUS SUNATM622/MFIBER W/SW</v>
          </cell>
          <cell r="C17">
            <v>6494</v>
          </cell>
          <cell r="D17" t="str">
            <v>A</v>
          </cell>
        </row>
        <row r="18">
          <cell r="A18" t="str">
            <v>1157A</v>
          </cell>
          <cell r="B18" t="str">
            <v>OPT PCI SUNATM/P-155MMF W/SW</v>
          </cell>
          <cell r="C18">
            <v>1424</v>
          </cell>
          <cell r="D18" t="str">
            <v>A</v>
          </cell>
        </row>
        <row r="19">
          <cell r="A19" t="str">
            <v>1158A</v>
          </cell>
          <cell r="B19" t="str">
            <v>OPT PCI SUNATM/P-155UTP W/SW</v>
          </cell>
          <cell r="C19">
            <v>1164</v>
          </cell>
          <cell r="D19" t="str">
            <v>A</v>
          </cell>
        </row>
        <row r="20">
          <cell r="A20" t="str">
            <v>1159A</v>
          </cell>
          <cell r="B20" t="str">
            <v>OPT PCI SUNATM/P-622MMF W/SW</v>
          </cell>
          <cell r="C20">
            <v>5194</v>
          </cell>
          <cell r="D20" t="str">
            <v>A</v>
          </cell>
        </row>
        <row r="21">
          <cell r="A21" t="str">
            <v>1191A</v>
          </cell>
          <cell r="B21" t="str">
            <v>OPT PROCESSOR US 300MHZ/2MB</v>
          </cell>
          <cell r="C21">
            <v>3992</v>
          </cell>
          <cell r="D21" t="str">
            <v>H</v>
          </cell>
        </row>
        <row r="22">
          <cell r="A22" t="str">
            <v>1194A</v>
          </cell>
          <cell r="B22" t="str">
            <v>E250 srvr 400MHz/2MB processor</v>
          </cell>
          <cell r="C22">
            <v>6392</v>
          </cell>
          <cell r="D22" t="str">
            <v>H</v>
          </cell>
        </row>
        <row r="23">
          <cell r="A23" t="str">
            <v>1195A</v>
          </cell>
          <cell r="B23" t="str">
            <v>450MHz/4MB proc - E420R/E220R</v>
          </cell>
          <cell r="C23">
            <v>7700</v>
          </cell>
          <cell r="D23" t="str">
            <v>H</v>
          </cell>
        </row>
        <row r="24">
          <cell r="A24" t="str">
            <v>1197A</v>
          </cell>
          <cell r="B24" t="str">
            <v>440MHz UltraSPARC-II/4MB ecach</v>
          </cell>
          <cell r="C24">
            <v>6790</v>
          </cell>
          <cell r="D24" t="str">
            <v>H</v>
          </cell>
        </row>
        <row r="25">
          <cell r="A25" t="str">
            <v>1232A</v>
          </cell>
          <cell r="B25" t="str">
            <v>OPT INT cPCI3U 10/100 BASET NIC</v>
          </cell>
          <cell r="C25">
            <v>1554</v>
          </cell>
          <cell r="D25" t="str">
            <v>A</v>
          </cell>
        </row>
        <row r="26">
          <cell r="A26" t="str">
            <v>1234A</v>
          </cell>
          <cell r="B26" t="str">
            <v>OPT QFE compact PCI/3U CARD</v>
          </cell>
          <cell r="C26">
            <v>2724</v>
          </cell>
          <cell r="D26" t="str">
            <v>A</v>
          </cell>
        </row>
        <row r="27">
          <cell r="A27" t="str">
            <v>1266A</v>
          </cell>
          <cell r="B27" t="str">
            <v>OPT cPCI/3U SUNATM 155MMF</v>
          </cell>
          <cell r="C27">
            <v>1944</v>
          </cell>
          <cell r="D27" t="str">
            <v>A</v>
          </cell>
        </row>
        <row r="28">
          <cell r="A28" t="str">
            <v>1268A</v>
          </cell>
          <cell r="B28" t="str">
            <v>OPT cPCI/3U SUNATM 622 MMF NIC</v>
          </cell>
          <cell r="C28">
            <v>6754</v>
          </cell>
          <cell r="D28" t="str">
            <v>A</v>
          </cell>
        </row>
        <row r="29">
          <cell r="A29" t="str">
            <v>1311A</v>
          </cell>
          <cell r="B29" t="str">
            <v>TC MOUNT BRACKET</v>
          </cell>
          <cell r="C29">
            <v>0</v>
          </cell>
          <cell r="D29" t="str">
            <v>D</v>
          </cell>
        </row>
        <row r="30">
          <cell r="A30" t="str">
            <v>1312A</v>
          </cell>
          <cell r="B30" t="str">
            <v>TERMINAL CONCENTRATOR KIT</v>
          </cell>
          <cell r="C30">
            <v>3250</v>
          </cell>
          <cell r="D30" t="str">
            <v>A</v>
          </cell>
        </row>
        <row r="31">
          <cell r="A31" t="str">
            <v>1871A</v>
          </cell>
          <cell r="B31" t="str">
            <v>RJ45-RJ45 4M CAT5 CABLE</v>
          </cell>
          <cell r="C31">
            <v>21</v>
          </cell>
          <cell r="D31" t="str">
            <v>A</v>
          </cell>
        </row>
        <row r="32">
          <cell r="A32" t="str">
            <v>2069A</v>
          </cell>
          <cell r="B32" t="str">
            <v>Gethernet+FC-AL Factory Config</v>
          </cell>
          <cell r="C32">
            <v>4493</v>
          </cell>
          <cell r="D32" t="str">
            <v>A</v>
          </cell>
        </row>
        <row r="33">
          <cell r="A33" t="str">
            <v>2131A</v>
          </cell>
          <cell r="B33" t="str">
            <v>PCI Co-proc 600MHz/64MB (ATO)</v>
          </cell>
          <cell r="C33">
            <v>693</v>
          </cell>
          <cell r="D33" t="str">
            <v>H</v>
          </cell>
        </row>
        <row r="34">
          <cell r="A34" t="str">
            <v>2144A</v>
          </cell>
          <cell r="B34" t="str">
            <v>OPT SBUS CARD TRI/S INCL. SW</v>
          </cell>
          <cell r="C34">
            <v>1755</v>
          </cell>
          <cell r="D34" t="str">
            <v>A</v>
          </cell>
        </row>
        <row r="35">
          <cell r="A35" t="str">
            <v>2151A</v>
          </cell>
          <cell r="B35" t="str">
            <v>ASSY SERIAL SHORT</v>
          </cell>
          <cell r="C35">
            <v>88</v>
          </cell>
          <cell r="D35" t="str">
            <v>A</v>
          </cell>
        </row>
        <row r="36">
          <cell r="A36" t="str">
            <v>2154A</v>
          </cell>
          <cell r="B36" t="str">
            <v>OPT INT SUNTRI/P 5.0</v>
          </cell>
          <cell r="C36">
            <v>1554</v>
          </cell>
          <cell r="D36" t="str">
            <v>A</v>
          </cell>
        </row>
        <row r="37">
          <cell r="A37" t="str">
            <v>2156A</v>
          </cell>
          <cell r="B37" t="str">
            <v>OPT SUNSAI/P 3.0</v>
          </cell>
          <cell r="C37">
            <v>1294</v>
          </cell>
          <cell r="D37" t="str">
            <v>A</v>
          </cell>
        </row>
        <row r="38">
          <cell r="A38" t="str">
            <v>2244A</v>
          </cell>
          <cell r="B38" t="str">
            <v>OPT 400MHz CPU W/4MB FOR E450</v>
          </cell>
          <cell r="C38">
            <v>7992</v>
          </cell>
          <cell r="D38" t="str">
            <v>H</v>
          </cell>
        </row>
        <row r="39">
          <cell r="A39" t="str">
            <v>2248A</v>
          </cell>
          <cell r="B39" t="str">
            <v>OPT 480MHz CPU W/8MB FOR E450</v>
          </cell>
          <cell r="C39">
            <v>11192</v>
          </cell>
          <cell r="D39" t="str">
            <v>H</v>
          </cell>
        </row>
        <row r="40">
          <cell r="A40" t="str">
            <v>250M9-100-W999</v>
          </cell>
          <cell r="B40" t="str">
            <v>E250 SUPPLEMENT CD</v>
          </cell>
          <cell r="C40">
            <v>0</v>
          </cell>
          <cell r="D40" t="str">
            <v>D</v>
          </cell>
        </row>
        <row r="41">
          <cell r="A41" t="str">
            <v>2550A</v>
          </cell>
          <cell r="B41" t="str">
            <v>OPT PROCESSOR US 250MHZ/4MB</v>
          </cell>
          <cell r="C41">
            <v>24000</v>
          </cell>
          <cell r="D41" t="str">
            <v>A</v>
          </cell>
        </row>
        <row r="42">
          <cell r="A42" t="str">
            <v>2560A</v>
          </cell>
          <cell r="B42" t="str">
            <v>OPT PROCESSOR US 336/333MHZ/4M</v>
          </cell>
          <cell r="C42">
            <v>28500</v>
          </cell>
          <cell r="D42" t="str">
            <v>A</v>
          </cell>
        </row>
        <row r="43">
          <cell r="A43" t="str">
            <v>2580A</v>
          </cell>
          <cell r="B43" t="str">
            <v>OPT PROCESSOR US 400-MHZ/8MB</v>
          </cell>
          <cell r="C43">
            <v>26250</v>
          </cell>
          <cell r="D43" t="str">
            <v>A</v>
          </cell>
        </row>
        <row r="44">
          <cell r="A44" t="str">
            <v>2602A</v>
          </cell>
          <cell r="B44" t="str">
            <v>OPT INT CPU/MEM BD FOR EXX00</v>
          </cell>
          <cell r="C44">
            <v>13500</v>
          </cell>
          <cell r="D44" t="str">
            <v>A</v>
          </cell>
        </row>
        <row r="45">
          <cell r="A45" t="str">
            <v>2602A-P62</v>
          </cell>
          <cell r="B45" t="str">
            <v>OPT INT CPU/MEM BD FOR EXX00</v>
          </cell>
          <cell r="C45">
            <v>93236</v>
          </cell>
          <cell r="D45" t="str">
            <v>A</v>
          </cell>
        </row>
        <row r="46">
          <cell r="A46" t="str">
            <v>2602A-P82</v>
          </cell>
          <cell r="B46" t="str">
            <v>OPT INT CPU/MEM BD FOR EXX00</v>
          </cell>
          <cell r="C46">
            <v>88736</v>
          </cell>
          <cell r="D46" t="str">
            <v>A</v>
          </cell>
        </row>
        <row r="47">
          <cell r="A47" t="str">
            <v>2602A-P83</v>
          </cell>
          <cell r="B47" t="str">
            <v>OPT INT CPU/MEM BLDG. BLOCK</v>
          </cell>
          <cell r="C47">
            <v>96220</v>
          </cell>
          <cell r="D47" t="str">
            <v>A</v>
          </cell>
        </row>
        <row r="48">
          <cell r="A48" t="str">
            <v>2602A-P84A</v>
          </cell>
          <cell r="B48" t="str">
            <v>OPT INT CPU/MEM BD FOR EXX00</v>
          </cell>
          <cell r="C48">
            <v>225464</v>
          </cell>
          <cell r="D48" t="str">
            <v>A</v>
          </cell>
        </row>
        <row r="49">
          <cell r="A49" t="str">
            <v>2602A-P84B</v>
          </cell>
          <cell r="B49" t="str">
            <v>OPT INT CPU/MEM BD FOR EXX00</v>
          </cell>
          <cell r="C49">
            <v>222944</v>
          </cell>
          <cell r="D49" t="str">
            <v>A</v>
          </cell>
        </row>
        <row r="50">
          <cell r="A50" t="str">
            <v>2602A-P85A</v>
          </cell>
          <cell r="B50" t="str">
            <v>OPT INT CPU/MEM BD FOR EXX00</v>
          </cell>
          <cell r="C50">
            <v>161670</v>
          </cell>
          <cell r="D50" t="str">
            <v>A</v>
          </cell>
        </row>
        <row r="51">
          <cell r="A51" t="str">
            <v>2602A-P85B</v>
          </cell>
          <cell r="B51" t="str">
            <v>OPT INT CPU/MEM BD FOR EXX00</v>
          </cell>
          <cell r="C51">
            <v>161670</v>
          </cell>
          <cell r="D51" t="str">
            <v>A</v>
          </cell>
        </row>
        <row r="52">
          <cell r="A52" t="str">
            <v>2612A</v>
          </cell>
          <cell r="B52" t="str">
            <v>OPT INT I/O BD EXX00 W/FC-AL</v>
          </cell>
          <cell r="C52">
            <v>9750</v>
          </cell>
          <cell r="D52" t="str">
            <v>A</v>
          </cell>
        </row>
        <row r="53">
          <cell r="A53" t="str">
            <v>2612A-SS-A</v>
          </cell>
          <cell r="B53" t="str">
            <v>OPT INT I/O BD BLDG BLOCK</v>
          </cell>
          <cell r="C53">
            <v>18360</v>
          </cell>
          <cell r="D53" t="str">
            <v>A</v>
          </cell>
        </row>
        <row r="54">
          <cell r="A54" t="str">
            <v>2622A</v>
          </cell>
          <cell r="B54" t="str">
            <v>OPT INT GRAPHICS I/O BD EXX00</v>
          </cell>
          <cell r="C54">
            <v>10500</v>
          </cell>
          <cell r="D54" t="str">
            <v>A</v>
          </cell>
        </row>
        <row r="55">
          <cell r="A55" t="str">
            <v>2632A</v>
          </cell>
          <cell r="B55" t="str">
            <v>OPT INT PCI I/O BD FOR EXX00</v>
          </cell>
          <cell r="C55">
            <v>12000</v>
          </cell>
          <cell r="D55" t="str">
            <v>A</v>
          </cell>
        </row>
        <row r="56">
          <cell r="A56" t="str">
            <v>2632A-PP-A</v>
          </cell>
          <cell r="B56" t="str">
            <v>OPT INT PCI I/O BD BLDG BLOCK</v>
          </cell>
          <cell r="C56">
            <v>21760</v>
          </cell>
          <cell r="D56" t="str">
            <v>A</v>
          </cell>
        </row>
        <row r="57">
          <cell r="A57" t="str">
            <v>2642A-SG-A</v>
          </cell>
          <cell r="B57" t="str">
            <v xml:space="preserve">OPT INT GRAPHICS &amp; SBUS I/O BD </v>
          </cell>
          <cell r="C57">
            <v>18360</v>
          </cell>
          <cell r="D57" t="str">
            <v>A</v>
          </cell>
        </row>
        <row r="58">
          <cell r="A58" t="str">
            <v>2652A</v>
          </cell>
          <cell r="B58" t="str">
            <v>OPTIONAL FC-AL INTERFACE BOARD</v>
          </cell>
          <cell r="C58">
            <v>2250</v>
          </cell>
          <cell r="D58" t="str">
            <v>A</v>
          </cell>
        </row>
        <row r="59">
          <cell r="A59" t="str">
            <v>2722A</v>
          </cell>
          <cell r="B59" t="str">
            <v>E10000 Control Board, Eth hub.</v>
          </cell>
          <cell r="C59">
            <v>32000</v>
          </cell>
          <cell r="D59" t="str">
            <v>A</v>
          </cell>
        </row>
        <row r="60">
          <cell r="A60" t="str">
            <v>2730A</v>
          </cell>
          <cell r="B60" t="str">
            <v>E10000 I/O BOARD</v>
          </cell>
          <cell r="C60">
            <v>12000</v>
          </cell>
          <cell r="D60" t="str">
            <v>A</v>
          </cell>
        </row>
        <row r="61">
          <cell r="A61" t="str">
            <v>2731A</v>
          </cell>
          <cell r="B61" t="str">
            <v>E10000 PCI MODULE</v>
          </cell>
          <cell r="C61">
            <v>16000</v>
          </cell>
          <cell r="D61" t="str">
            <v>A</v>
          </cell>
        </row>
        <row r="62">
          <cell r="A62" t="str">
            <v>2754A</v>
          </cell>
          <cell r="B62" t="str">
            <v>E10000 Sys. Service Processor</v>
          </cell>
          <cell r="C62">
            <v>16800</v>
          </cell>
          <cell r="D62" t="str">
            <v>A</v>
          </cell>
        </row>
        <row r="63">
          <cell r="A63" t="str">
            <v>2755A</v>
          </cell>
          <cell r="B63" t="str">
            <v>E10K SSP</v>
          </cell>
          <cell r="C63">
            <v>21700</v>
          </cell>
          <cell r="D63" t="str">
            <v>A</v>
          </cell>
        </row>
        <row r="64">
          <cell r="A64" t="str">
            <v>2757A</v>
          </cell>
          <cell r="B64" t="str">
            <v>E10000 Sys. Service Processor</v>
          </cell>
          <cell r="C64">
            <v>32000</v>
          </cell>
          <cell r="D64" t="str">
            <v>A</v>
          </cell>
        </row>
        <row r="65">
          <cell r="A65" t="str">
            <v>2761A</v>
          </cell>
          <cell r="B65" t="str">
            <v>E10000 System Board (empty)</v>
          </cell>
          <cell r="C65">
            <v>96000</v>
          </cell>
          <cell r="D65" t="str">
            <v>A</v>
          </cell>
        </row>
        <row r="66">
          <cell r="A66" t="str">
            <v>2861A</v>
          </cell>
          <cell r="B66" t="str">
            <v>Power Express board</v>
          </cell>
          <cell r="C66">
            <v>274472</v>
          </cell>
          <cell r="D66" t="str">
            <v>A</v>
          </cell>
        </row>
        <row r="67">
          <cell r="A67" t="str">
            <v>2862A</v>
          </cell>
          <cell r="B67" t="str">
            <v>SUN TurboDR SYSTEM BOARD</v>
          </cell>
          <cell r="C67">
            <v>164800</v>
          </cell>
          <cell r="D67" t="str">
            <v>A</v>
          </cell>
        </row>
        <row r="68">
          <cell r="A68" t="str">
            <v>2863A</v>
          </cell>
          <cell r="B68" t="str">
            <v>Power Express System Board</v>
          </cell>
          <cell r="C68">
            <v>301000</v>
          </cell>
          <cell r="D68" t="str">
            <v>A</v>
          </cell>
        </row>
        <row r="69">
          <cell r="A69" t="str">
            <v>3668A</v>
          </cell>
          <cell r="B69" t="str">
            <v>PGX32 CARD W/VIDEO ADAPTOR</v>
          </cell>
          <cell r="C69">
            <v>398</v>
          </cell>
          <cell r="D69" t="str">
            <v>H</v>
          </cell>
        </row>
        <row r="70">
          <cell r="A70" t="str">
            <v>3671A</v>
          </cell>
          <cell r="B70" t="str">
            <v>CREATOR3D SERIES 3, HORIZONTAL</v>
          </cell>
          <cell r="C70">
            <v>1034</v>
          </cell>
          <cell r="D70" t="str">
            <v>H</v>
          </cell>
        </row>
        <row r="71">
          <cell r="A71" t="str">
            <v>3678A</v>
          </cell>
          <cell r="B71" t="str">
            <v>Expert3D,GRAPHICS ACCEL, PCI</v>
          </cell>
          <cell r="C71">
            <v>4193</v>
          </cell>
          <cell r="D71" t="str">
            <v>H</v>
          </cell>
        </row>
        <row r="72">
          <cell r="A72" t="str">
            <v>3684A</v>
          </cell>
          <cell r="B72" t="str">
            <v>Expert3D-Lite, GRAPHICS, PCI</v>
          </cell>
          <cell r="C72">
            <v>1294</v>
          </cell>
          <cell r="D72" t="str">
            <v>H</v>
          </cell>
        </row>
        <row r="73">
          <cell r="A73" t="str">
            <v>3800A</v>
          </cell>
          <cell r="B73" t="str">
            <v>OPT PWR CORD FOR ENTERPR. (US)</v>
          </cell>
          <cell r="C73">
            <v>0</v>
          </cell>
          <cell r="D73" t="str">
            <v>D</v>
          </cell>
        </row>
        <row r="74">
          <cell r="A74" t="str">
            <v>3837A</v>
          </cell>
          <cell r="B74" t="str">
            <v>OPT 5M NULL ENET CABLE</v>
          </cell>
          <cell r="C74">
            <v>163</v>
          </cell>
          <cell r="D74" t="str">
            <v>D</v>
          </cell>
        </row>
        <row r="75">
          <cell r="A75" t="str">
            <v>3848A</v>
          </cell>
          <cell r="B75" t="str">
            <v>OPT PWR CORD F. ENTERPR. (INT)</v>
          </cell>
          <cell r="C75">
            <v>0</v>
          </cell>
          <cell r="D75" t="str">
            <v>D</v>
          </cell>
        </row>
        <row r="76">
          <cell r="A76" t="str">
            <v>3851A</v>
          </cell>
          <cell r="B76" t="str">
            <v>E10000 POWER CORD, (INT'L)</v>
          </cell>
          <cell r="C76">
            <v>0</v>
          </cell>
          <cell r="D76" t="str">
            <v>D</v>
          </cell>
        </row>
        <row r="77">
          <cell r="A77" t="str">
            <v>3858A</v>
          </cell>
          <cell r="B77" t="str">
            <v>U.S. POWER CORD FOR STOREDGE</v>
          </cell>
          <cell r="C77">
            <v>0</v>
          </cell>
          <cell r="D77" t="str">
            <v>D</v>
          </cell>
        </row>
        <row r="78">
          <cell r="A78" t="str">
            <v>3859A</v>
          </cell>
          <cell r="B78" t="str">
            <v>INTL. POWER CORD FOR STOREDGE</v>
          </cell>
          <cell r="C78">
            <v>0</v>
          </cell>
          <cell r="D78" t="str">
            <v>D</v>
          </cell>
        </row>
        <row r="79">
          <cell r="A79" t="str">
            <v>3865A</v>
          </cell>
          <cell r="B79" t="str">
            <v>E10000 PWR CORD (14FT),FOR N.A</v>
          </cell>
          <cell r="C79">
            <v>0</v>
          </cell>
          <cell r="D79" t="str">
            <v>D</v>
          </cell>
        </row>
        <row r="80">
          <cell r="A80" t="str">
            <v>3872A</v>
          </cell>
          <cell r="B80" t="str">
            <v>VIDEO CONNECTOR ADAPTER HD-15</v>
          </cell>
          <cell r="C80">
            <v>47</v>
          </cell>
          <cell r="D80" t="str">
            <v>H</v>
          </cell>
        </row>
        <row r="81">
          <cell r="A81" t="str">
            <v>3875A</v>
          </cell>
          <cell r="B81" t="str">
            <v>E10000 AC INPUT MODULE</v>
          </cell>
          <cell r="C81">
            <v>4800</v>
          </cell>
          <cell r="D81" t="str">
            <v>A</v>
          </cell>
        </row>
        <row r="82">
          <cell r="A82" t="str">
            <v>4050A</v>
          </cell>
          <cell r="B82" t="str">
            <v>PCI I/O ASSY FOR F4800-6800</v>
          </cell>
          <cell r="C82">
            <v>10000</v>
          </cell>
          <cell r="D82" t="str">
            <v>A</v>
          </cell>
        </row>
        <row r="83">
          <cell r="A83" t="str">
            <v>4340A</v>
          </cell>
          <cell r="B83" t="str">
            <v xml:space="preserve">REDUNDANT TRANSFER UNIT </v>
          </cell>
          <cell r="C83">
            <v>3750</v>
          </cell>
          <cell r="D83" t="str">
            <v>A</v>
          </cell>
        </row>
        <row r="84">
          <cell r="A84" t="str">
            <v>4341A</v>
          </cell>
          <cell r="B84" t="str">
            <v>OPT RTS AC MOD FOR SF EXP CAB</v>
          </cell>
          <cell r="C84">
            <v>2500</v>
          </cell>
          <cell r="D84" t="str">
            <v>A</v>
          </cell>
        </row>
        <row r="85">
          <cell r="A85" t="str">
            <v>4347A</v>
          </cell>
          <cell r="B85" t="str">
            <v>OPT SF CAB EXPANDER KIT</v>
          </cell>
          <cell r="C85">
            <v>750</v>
          </cell>
          <cell r="D85" t="str">
            <v>A</v>
          </cell>
        </row>
        <row r="86">
          <cell r="A86" t="str">
            <v>5164A</v>
          </cell>
          <cell r="B86" t="str">
            <v>OPT INT DISKBD 36.4/10k USCSI</v>
          </cell>
          <cell r="C86">
            <v>5550</v>
          </cell>
          <cell r="D86" t="str">
            <v>A</v>
          </cell>
        </row>
        <row r="87">
          <cell r="A87" t="str">
            <v>5237A</v>
          </cell>
          <cell r="B87" t="str">
            <v>Opt int Disk 18.2GB/10k USCSI</v>
          </cell>
          <cell r="C87">
            <v>1410</v>
          </cell>
          <cell r="D87" t="str">
            <v>H</v>
          </cell>
        </row>
        <row r="88">
          <cell r="A88" t="str">
            <v>5238A</v>
          </cell>
          <cell r="B88" t="str">
            <v>Opt int Disk 18.2GB/10k USCSI</v>
          </cell>
          <cell r="C88">
            <v>1410</v>
          </cell>
          <cell r="D88" t="str">
            <v>H</v>
          </cell>
        </row>
        <row r="89">
          <cell r="A89" t="str">
            <v>5242A</v>
          </cell>
          <cell r="B89" t="str">
            <v>Int Disk 36.4GB/10k USCSI 1"</v>
          </cell>
          <cell r="C89">
            <v>2355</v>
          </cell>
          <cell r="D89" t="str">
            <v>H</v>
          </cell>
        </row>
        <row r="90">
          <cell r="A90" t="str">
            <v>6005A</v>
          </cell>
          <cell r="B90" t="str">
            <v>OPT FLOPPY INT DR TAZMO &amp; E250</v>
          </cell>
          <cell r="C90">
            <v>175</v>
          </cell>
          <cell r="D90" t="str">
            <v>H</v>
          </cell>
        </row>
        <row r="91">
          <cell r="A91" t="str">
            <v>6006A</v>
          </cell>
          <cell r="B91" t="str">
            <v>Manual-eject Floppy Drive</v>
          </cell>
          <cell r="C91">
            <v>188</v>
          </cell>
          <cell r="D91" t="str">
            <v>H</v>
          </cell>
        </row>
        <row r="92">
          <cell r="A92" t="str">
            <v>6062A</v>
          </cell>
          <cell r="B92" t="str">
            <v>OPT INT TAPE 35GB DLT FOR FRST</v>
          </cell>
          <cell r="C92">
            <v>13860</v>
          </cell>
          <cell r="D92" t="str">
            <v>A</v>
          </cell>
        </row>
        <row r="93">
          <cell r="A93" t="str">
            <v>6062AR4</v>
          </cell>
          <cell r="B93" t="str">
            <v>OPT INT TAPE 35GB DLT FOR FRST</v>
          </cell>
          <cell r="C93">
            <v>13860</v>
          </cell>
          <cell r="D93" t="str">
            <v>A</v>
          </cell>
        </row>
        <row r="94">
          <cell r="A94" t="str">
            <v>6062AR5</v>
          </cell>
          <cell r="B94" t="str">
            <v>OPT INT TAPE 35GB DLT FOR FRST</v>
          </cell>
          <cell r="C94">
            <v>13860</v>
          </cell>
          <cell r="D94" t="str">
            <v>A</v>
          </cell>
        </row>
        <row r="95">
          <cell r="A95" t="str">
            <v>6168A</v>
          </cell>
          <cell r="B95" t="str">
            <v>OPT, Internal DVD-ROM, 10X</v>
          </cell>
          <cell r="C95">
            <v>520</v>
          </cell>
          <cell r="D95" t="str">
            <v>A</v>
          </cell>
        </row>
        <row r="96">
          <cell r="A96" t="str">
            <v>6213A</v>
          </cell>
          <cell r="B96" t="str">
            <v>OPT INT TAPE 7GB/8MM</v>
          </cell>
          <cell r="C96">
            <v>2695</v>
          </cell>
          <cell r="D96" t="str">
            <v>A</v>
          </cell>
        </row>
        <row r="97">
          <cell r="A97" t="str">
            <v>6238A</v>
          </cell>
          <cell r="B97" t="str">
            <v>OPT INT TAPE 20/40GB 8MM-EX500</v>
          </cell>
          <cell r="C97">
            <v>6750</v>
          </cell>
          <cell r="D97" t="str">
            <v>A</v>
          </cell>
        </row>
        <row r="98">
          <cell r="A98" t="str">
            <v>6282A</v>
          </cell>
          <cell r="B98" t="str">
            <v>OPT INT TAPE 12GB 4MM DDS-3</v>
          </cell>
          <cell r="C98">
            <v>1610</v>
          </cell>
          <cell r="D98" t="str">
            <v>H</v>
          </cell>
        </row>
        <row r="99">
          <cell r="A99" t="str">
            <v>6283A</v>
          </cell>
          <cell r="B99" t="str">
            <v>OPT INT TAPE 12GB 4MM EX000</v>
          </cell>
          <cell r="C99">
            <v>1890</v>
          </cell>
          <cell r="D99" t="str">
            <v>A</v>
          </cell>
        </row>
        <row r="100">
          <cell r="A100" t="str">
            <v>6286A</v>
          </cell>
          <cell r="B100" t="str">
            <v>OPT INT TAPE 12GB 4MM</v>
          </cell>
          <cell r="C100">
            <v>1890</v>
          </cell>
          <cell r="D100" t="str">
            <v>A</v>
          </cell>
        </row>
        <row r="101">
          <cell r="A101" t="str">
            <v>6295A</v>
          </cell>
          <cell r="B101" t="str">
            <v>OPT INT TAPE 20GB 4MM</v>
          </cell>
          <cell r="C101">
            <v>2400</v>
          </cell>
          <cell r="D101" t="str">
            <v>A</v>
          </cell>
        </row>
        <row r="102">
          <cell r="A102" t="str">
            <v>6296A</v>
          </cell>
          <cell r="B102" t="str">
            <v>OPT INT TAPE 20GB 4MM</v>
          </cell>
          <cell r="C102">
            <v>2400</v>
          </cell>
          <cell r="D102" t="str">
            <v>A</v>
          </cell>
        </row>
        <row r="103">
          <cell r="A103" t="str">
            <v>6540A</v>
          </cell>
          <cell r="B103" t="str">
            <v>OPT INT PCI ULTRASCSI SE CARD</v>
          </cell>
          <cell r="C103">
            <v>975</v>
          </cell>
          <cell r="D103" t="str">
            <v>A</v>
          </cell>
        </row>
        <row r="104">
          <cell r="A104" t="str">
            <v>6541A</v>
          </cell>
          <cell r="B104" t="str">
            <v>OPT INT PCI ULTRASCSI DIFF CRD</v>
          </cell>
          <cell r="C104">
            <v>1872</v>
          </cell>
          <cell r="D104" t="str">
            <v>A</v>
          </cell>
        </row>
        <row r="105">
          <cell r="A105" t="str">
            <v>6601A</v>
          </cell>
          <cell r="B105" t="str">
            <v>E450 8BAY STOR EXP KIT, 10K</v>
          </cell>
          <cell r="C105">
            <v>1476</v>
          </cell>
          <cell r="D105" t="str">
            <v>H</v>
          </cell>
        </row>
        <row r="106">
          <cell r="A106" t="str">
            <v>6720A</v>
          </cell>
          <cell r="B106" t="str">
            <v>FC-AL 18.2GB 10kRPM 1" DISK</v>
          </cell>
          <cell r="C106">
            <v>2475</v>
          </cell>
          <cell r="D106" t="str">
            <v>A</v>
          </cell>
        </row>
        <row r="107">
          <cell r="A107" t="str">
            <v>6724A</v>
          </cell>
          <cell r="B107" t="str">
            <v>OPT INT DISK 36.4GB/10K FCAL</v>
          </cell>
          <cell r="C107">
            <v>3975</v>
          </cell>
          <cell r="D107" t="str">
            <v>A</v>
          </cell>
        </row>
        <row r="108">
          <cell r="A108" t="str">
            <v>6727A</v>
          </cell>
          <cell r="B108" t="str">
            <v>PCI DUAL FC NETWORK ADAPTER</v>
          </cell>
          <cell r="C108">
            <v>5395</v>
          </cell>
          <cell r="D108" t="str">
            <v>A</v>
          </cell>
        </row>
        <row r="109">
          <cell r="A109" t="str">
            <v>6728A</v>
          </cell>
          <cell r="B109" t="str">
            <v>FC-AL hot swap 18.2GB 10K-rpm</v>
          </cell>
          <cell r="C109">
            <v>2475</v>
          </cell>
          <cell r="D109" t="str">
            <v>A</v>
          </cell>
        </row>
        <row r="110">
          <cell r="A110" t="str">
            <v>6729A</v>
          </cell>
          <cell r="B110" t="str">
            <v>OPT INT PCI FC-AL HOST ADAPTER</v>
          </cell>
          <cell r="C110">
            <v>2990</v>
          </cell>
          <cell r="D110" t="str">
            <v>A</v>
          </cell>
        </row>
        <row r="111">
          <cell r="A111" t="str">
            <v>6730A</v>
          </cell>
          <cell r="B111" t="str">
            <v>FCAL 100MB/S SBUS HOST ADAPTER</v>
          </cell>
          <cell r="C111">
            <v>3510</v>
          </cell>
          <cell r="D111" t="str">
            <v>A</v>
          </cell>
        </row>
        <row r="112">
          <cell r="A112" t="str">
            <v>6731A</v>
          </cell>
          <cell r="B112" t="str">
            <v>FCAL GBIC MODULE 100MB/S</v>
          </cell>
          <cell r="C112">
            <v>780</v>
          </cell>
          <cell r="D112" t="str">
            <v>A</v>
          </cell>
        </row>
        <row r="113">
          <cell r="A113" t="str">
            <v>6732A</v>
          </cell>
          <cell r="B113" t="str">
            <v>FCAL HUB 7 SLOT</v>
          </cell>
          <cell r="C113">
            <v>2800</v>
          </cell>
          <cell r="D113" t="str">
            <v>A</v>
          </cell>
        </row>
        <row r="114">
          <cell r="A114" t="str">
            <v>6735A</v>
          </cell>
          <cell r="B114" t="str">
            <v>DUAL HUB RACKMOUNT KIT</v>
          </cell>
          <cell r="C114">
            <v>350</v>
          </cell>
          <cell r="D114" t="str">
            <v>A</v>
          </cell>
        </row>
        <row r="115">
          <cell r="A115" t="str">
            <v>6748A</v>
          </cell>
          <cell r="B115" t="str">
            <v>cPCI DUAL  FC-AL NTWK ADAPTER</v>
          </cell>
          <cell r="C115">
            <v>5980</v>
          </cell>
          <cell r="D115" t="str">
            <v>A</v>
          </cell>
        </row>
        <row r="116">
          <cell r="A116" t="str">
            <v>6799A</v>
          </cell>
          <cell r="B116" t="str">
            <v>PCI Single FC Network Adapter</v>
          </cell>
          <cell r="C116">
            <v>4000</v>
          </cell>
          <cell r="D116" t="str">
            <v>A</v>
          </cell>
        </row>
        <row r="117">
          <cell r="A117" t="str">
            <v>6911A</v>
          </cell>
          <cell r="B117" t="str">
            <v>CD-ROM, 32X SPEED, MEDSVR GREY</v>
          </cell>
          <cell r="C117">
            <v>350</v>
          </cell>
          <cell r="D117" t="str">
            <v>H</v>
          </cell>
        </row>
        <row r="118">
          <cell r="A118" t="str">
            <v>6912A</v>
          </cell>
          <cell r="B118" t="str">
            <v>OPT INT TAPE 12GB 4MM DDS-3</v>
          </cell>
          <cell r="C118">
            <v>1610</v>
          </cell>
          <cell r="D118" t="str">
            <v>H</v>
          </cell>
        </row>
        <row r="119">
          <cell r="A119" t="str">
            <v>7003A</v>
          </cell>
          <cell r="B119" t="str">
            <v>OPT MEMORY 128MB (2*64MB)</v>
          </cell>
          <cell r="C119">
            <v>1200</v>
          </cell>
          <cell r="D119" t="str">
            <v>H</v>
          </cell>
        </row>
        <row r="120">
          <cell r="A120" t="str">
            <v>7004A</v>
          </cell>
          <cell r="B120" t="str">
            <v>OPT MEMORY 256MB (2*128MB)</v>
          </cell>
          <cell r="C120">
            <v>2560</v>
          </cell>
          <cell r="D120" t="str">
            <v>H</v>
          </cell>
        </row>
        <row r="121">
          <cell r="A121" t="str">
            <v>7005A</v>
          </cell>
          <cell r="B121" t="str">
            <v>OPT MEMORY 512MB (2*256MB)</v>
          </cell>
          <cell r="C121">
            <v>5120</v>
          </cell>
          <cell r="D121" t="str">
            <v>H</v>
          </cell>
        </row>
        <row r="122">
          <cell r="A122" t="str">
            <v>7020A</v>
          </cell>
          <cell r="B122" t="str">
            <v>OPT A3000 MEMORY 64MB</v>
          </cell>
          <cell r="C122">
            <v>2600</v>
          </cell>
          <cell r="D122" t="str">
            <v>A</v>
          </cell>
        </row>
        <row r="123">
          <cell r="A123" t="str">
            <v>7023A</v>
          </cell>
          <cell r="B123" t="str">
            <v>OPT MEMORY 1GB (8*128MB)</v>
          </cell>
          <cell r="C123">
            <v>18000</v>
          </cell>
          <cell r="D123" t="str">
            <v>A</v>
          </cell>
        </row>
        <row r="124">
          <cell r="A124" t="str">
            <v>7025A</v>
          </cell>
          <cell r="B124" t="str">
            <v>E10000 MEMORY BOARD (EMPTY)</v>
          </cell>
          <cell r="C124">
            <v>16000</v>
          </cell>
          <cell r="D124" t="str">
            <v>A</v>
          </cell>
        </row>
        <row r="125">
          <cell r="A125" t="str">
            <v>7026A</v>
          </cell>
          <cell r="B125" t="str">
            <v>OPT MEMORY 2GB (8*256MB)</v>
          </cell>
          <cell r="C125">
            <v>41000</v>
          </cell>
          <cell r="D125" t="str">
            <v>A</v>
          </cell>
        </row>
        <row r="126">
          <cell r="A126" t="str">
            <v>7043A</v>
          </cell>
          <cell r="B126" t="str">
            <v>OPT MEMORY 128MB (2*64MB)</v>
          </cell>
          <cell r="C126">
            <v>1050</v>
          </cell>
          <cell r="D126" t="str">
            <v>H</v>
          </cell>
        </row>
        <row r="127">
          <cell r="A127" t="str">
            <v>7050A</v>
          </cell>
          <cell r="B127" t="str">
            <v>OPT MEMORY 512MB (4*128MB)</v>
          </cell>
          <cell r="C127">
            <v>3680</v>
          </cell>
          <cell r="D127" t="str">
            <v>H</v>
          </cell>
        </row>
        <row r="128">
          <cell r="A128" t="str">
            <v>7051A</v>
          </cell>
          <cell r="B128" t="str">
            <v>OPT MEMORY 2GB (4*512MB)</v>
          </cell>
          <cell r="C128">
            <v>26400</v>
          </cell>
          <cell r="D128" t="str">
            <v>A</v>
          </cell>
        </row>
        <row r="129">
          <cell r="A129" t="str">
            <v>7052A</v>
          </cell>
          <cell r="B129" t="str">
            <v>OPT MEMORY 4GB (4*1GB)</v>
          </cell>
          <cell r="C129">
            <v>90720</v>
          </cell>
          <cell r="D129" t="str">
            <v>A</v>
          </cell>
        </row>
        <row r="130">
          <cell r="A130" t="str">
            <v>7053A</v>
          </cell>
          <cell r="B130" t="str">
            <v>OPT MEMORY 1GB (4*256MB)</v>
          </cell>
          <cell r="C130">
            <v>7200</v>
          </cell>
          <cell r="D130" t="str">
            <v>H</v>
          </cell>
        </row>
        <row r="131">
          <cell r="A131" t="str">
            <v>7088A</v>
          </cell>
          <cell r="B131" t="str">
            <v>CD-ROM SLIMLINE (FJ2)</v>
          </cell>
          <cell r="C131">
            <v>560</v>
          </cell>
          <cell r="D131" t="str">
            <v>H</v>
          </cell>
        </row>
        <row r="132">
          <cell r="A132" t="str">
            <v>7091A</v>
          </cell>
          <cell r="B132" t="str">
            <v>256MB DIMM (BUFF) AC200/DC200</v>
          </cell>
          <cell r="C132">
            <v>833</v>
          </cell>
          <cell r="D132" t="str">
            <v>H</v>
          </cell>
        </row>
        <row r="133">
          <cell r="A133" t="str">
            <v>7092A</v>
          </cell>
          <cell r="B133" t="str">
            <v>512MB DIMM (BUFF) AC200/DC200</v>
          </cell>
          <cell r="C133">
            <v>1813</v>
          </cell>
          <cell r="D133" t="str">
            <v>H</v>
          </cell>
        </row>
        <row r="134">
          <cell r="A134" t="str">
            <v>902A</v>
          </cell>
          <cell r="B134" t="str">
            <v>OPT CABLE SCSI 2M 68PIN</v>
          </cell>
          <cell r="C134">
            <v>163</v>
          </cell>
          <cell r="D134" t="str">
            <v>D</v>
          </cell>
        </row>
        <row r="135">
          <cell r="A135" t="str">
            <v>9524A</v>
          </cell>
          <cell r="B135" t="str">
            <v>RJ45 SERIAL CABLE</v>
          </cell>
          <cell r="C135">
            <v>182</v>
          </cell>
          <cell r="D135" t="str">
            <v>A</v>
          </cell>
        </row>
        <row r="136">
          <cell r="A136" t="str">
            <v>954A</v>
          </cell>
          <cell r="B136" t="str">
            <v>OPT INT PS/300W FOR EX000</v>
          </cell>
          <cell r="C136">
            <v>2520</v>
          </cell>
          <cell r="D136" t="str">
            <v>A</v>
          </cell>
        </row>
        <row r="137">
          <cell r="A137" t="str">
            <v>9604A</v>
          </cell>
          <cell r="B137" t="str">
            <v>CASTERS</v>
          </cell>
          <cell r="C137">
            <v>128</v>
          </cell>
          <cell r="D137" t="str">
            <v>H</v>
          </cell>
        </row>
        <row r="138">
          <cell r="A138" t="str">
            <v>9622A</v>
          </cell>
          <cell r="B138" t="str">
            <v>A5000 AIR BAFFLE</v>
          </cell>
          <cell r="C138">
            <v>75</v>
          </cell>
          <cell r="D138" t="str">
            <v>A</v>
          </cell>
        </row>
        <row r="139">
          <cell r="A139" t="str">
            <v>9623A</v>
          </cell>
          <cell r="B139" t="str">
            <v>A5000 DOOR FOR E5500/E6500</v>
          </cell>
          <cell r="C139">
            <v>525</v>
          </cell>
          <cell r="D139" t="str">
            <v>A</v>
          </cell>
        </row>
        <row r="140">
          <cell r="A140" t="str">
            <v>9626A</v>
          </cell>
          <cell r="B140" t="str">
            <v>2ND SEQ. MOUNTING FOR E5500/6500</v>
          </cell>
          <cell r="C140">
            <v>195</v>
          </cell>
          <cell r="D140" t="str">
            <v>A</v>
          </cell>
        </row>
        <row r="141">
          <cell r="A141" t="str">
            <v>9630A</v>
          </cell>
          <cell r="B141" t="str">
            <v>2-INCH AIR BAFFLE FOR RR 4500</v>
          </cell>
          <cell r="C141">
            <v>65</v>
          </cell>
          <cell r="D141" t="str">
            <v>A</v>
          </cell>
        </row>
        <row r="142">
          <cell r="A142" t="str">
            <v>9640A</v>
          </cell>
          <cell r="B142" t="str">
            <v>OPT FLEXIPAC STORAGE TRAY SYS</v>
          </cell>
          <cell r="C142">
            <v>520</v>
          </cell>
          <cell r="D142" t="str">
            <v>A</v>
          </cell>
        </row>
        <row r="143">
          <cell r="A143" t="str">
            <v>9641AR5</v>
          </cell>
          <cell r="B143" t="str">
            <v>OPT FLEXIPACK STORAGE TRAY EXP</v>
          </cell>
          <cell r="C143">
            <v>490</v>
          </cell>
          <cell r="D143" t="str">
            <v>A</v>
          </cell>
        </row>
        <row r="144">
          <cell r="A144" t="str">
            <v>9643A</v>
          </cell>
          <cell r="B144" t="str">
            <v>RACKMOUNT KIT FOR L280 AL</v>
          </cell>
          <cell r="C144">
            <v>560</v>
          </cell>
          <cell r="D144" t="str">
            <v>A</v>
          </cell>
        </row>
        <row r="145">
          <cell r="A145" t="str">
            <v>9660A</v>
          </cell>
          <cell r="B145" t="str">
            <v>1RU Air Baffle for 72" Rack</v>
          </cell>
          <cell r="C145">
            <v>130</v>
          </cell>
          <cell r="D145" t="str">
            <v>A</v>
          </cell>
        </row>
        <row r="146">
          <cell r="A146" t="str">
            <v>9671A</v>
          </cell>
          <cell r="B146" t="str">
            <v>E10000 FAN TRAY</v>
          </cell>
          <cell r="C146">
            <v>3200</v>
          </cell>
          <cell r="D146" t="str">
            <v>A</v>
          </cell>
        </row>
        <row r="147">
          <cell r="A147" t="str">
            <v>9681A</v>
          </cell>
          <cell r="B147" t="str">
            <v>E10000 POWER CONTROL</v>
          </cell>
          <cell r="C147">
            <v>1600</v>
          </cell>
          <cell r="D147" t="str">
            <v>A</v>
          </cell>
        </row>
        <row r="148">
          <cell r="A148" t="str">
            <v>9682A</v>
          </cell>
          <cell r="B148" t="str">
            <v>OPT POWER SUPPLY FOR E450</v>
          </cell>
          <cell r="C148">
            <v>1532</v>
          </cell>
          <cell r="D148" t="str">
            <v>H</v>
          </cell>
        </row>
        <row r="149">
          <cell r="A149" t="str">
            <v>9683A</v>
          </cell>
          <cell r="B149" t="str">
            <v>POWER SUPPLY OPTION FOR E250</v>
          </cell>
          <cell r="C149">
            <v>904</v>
          </cell>
          <cell r="D149" t="str">
            <v>H</v>
          </cell>
        </row>
        <row r="150">
          <cell r="A150" t="str">
            <v>9684A</v>
          </cell>
          <cell r="B150" t="str">
            <v>POWER SUPPLY OPT - E420R/E220R</v>
          </cell>
          <cell r="C150">
            <v>973</v>
          </cell>
          <cell r="D150" t="str">
            <v>H</v>
          </cell>
        </row>
        <row r="151">
          <cell r="A151" t="str">
            <v>9685A</v>
          </cell>
          <cell r="B151" t="str">
            <v>E10000 POWER SUPPLY</v>
          </cell>
          <cell r="C151">
            <v>4800</v>
          </cell>
          <cell r="D151" t="str">
            <v>A</v>
          </cell>
        </row>
        <row r="152">
          <cell r="A152" t="str">
            <v>9686A</v>
          </cell>
          <cell r="B152" t="str">
            <v>E10000 DUAL GRID HARDWARE</v>
          </cell>
          <cell r="C152">
            <v>33600</v>
          </cell>
          <cell r="D152" t="str">
            <v>A</v>
          </cell>
        </row>
        <row r="153">
          <cell r="A153" t="str">
            <v>9689A</v>
          </cell>
          <cell r="B153" t="str">
            <v>OPT 2ND PERIPHERAL PS/195W</v>
          </cell>
          <cell r="C153">
            <v>2250</v>
          </cell>
          <cell r="D153" t="str">
            <v>A</v>
          </cell>
        </row>
        <row r="154">
          <cell r="A154" t="str">
            <v>9693A</v>
          </cell>
          <cell r="B154" t="str">
            <v>E10000 FLAT SIDE PANEL</v>
          </cell>
          <cell r="C154">
            <v>0</v>
          </cell>
          <cell r="D154" t="str">
            <v>D</v>
          </cell>
        </row>
        <row r="155">
          <cell r="A155" t="str">
            <v>973A</v>
          </cell>
          <cell r="B155" t="str">
            <v>2 METER FIBRE CHANNEL CABLE</v>
          </cell>
          <cell r="C155">
            <v>195</v>
          </cell>
          <cell r="D155" t="str">
            <v>D</v>
          </cell>
        </row>
        <row r="156">
          <cell r="A156" t="str">
            <v>978A</v>
          </cell>
          <cell r="B156" t="str">
            <v>15 METER FIBRE CHANNEL CABLE</v>
          </cell>
          <cell r="C156">
            <v>228</v>
          </cell>
          <cell r="D156" t="str">
            <v>D</v>
          </cell>
        </row>
        <row r="157">
          <cell r="A157" t="str">
            <v>979A</v>
          </cell>
          <cell r="B157" t="str">
            <v>OPT CABLE DSCSI 12M</v>
          </cell>
          <cell r="C157">
            <v>345</v>
          </cell>
          <cell r="D157" t="str">
            <v>D</v>
          </cell>
        </row>
        <row r="158">
          <cell r="A158" t="str">
            <v>9818A</v>
          </cell>
          <cell r="B158" t="str">
            <v>DOOR ASSEMBLY 72" CABINET</v>
          </cell>
          <cell r="C158">
            <v>845</v>
          </cell>
          <cell r="D158" t="str">
            <v>A</v>
          </cell>
        </row>
        <row r="159">
          <cell r="A159" t="str">
            <v>9819AR5</v>
          </cell>
          <cell r="B159" t="str">
            <v>FAN ASSEMBLY 72" CABINET</v>
          </cell>
          <cell r="C159">
            <v>1690</v>
          </cell>
          <cell r="D159" t="str">
            <v>A</v>
          </cell>
        </row>
        <row r="160">
          <cell r="A160" t="str">
            <v>A21UJC1Z9P-C128CY</v>
          </cell>
          <cell r="B160" t="str">
            <v>WS U5/400 PGX24 128/20GB/CD</v>
          </cell>
          <cell r="C160">
            <v>3493</v>
          </cell>
          <cell r="D160" t="str">
            <v>H</v>
          </cell>
        </row>
        <row r="161">
          <cell r="A161" t="str">
            <v>A21UJC1Z9P-C256CY</v>
          </cell>
          <cell r="B161" t="str">
            <v>WS U5/400 PGX24 256/20GB/CD</v>
          </cell>
          <cell r="C161">
            <v>4053</v>
          </cell>
          <cell r="D161" t="str">
            <v>H</v>
          </cell>
        </row>
        <row r="162">
          <cell r="A162" t="str">
            <v>A22UKC1Z9L-C256CY</v>
          </cell>
          <cell r="B162" t="str">
            <v>WS U10/440, C3D,256,20GB,CD</v>
          </cell>
          <cell r="C162">
            <v>5593</v>
          </cell>
          <cell r="D162" t="str">
            <v>H</v>
          </cell>
        </row>
        <row r="163">
          <cell r="A163" t="str">
            <v>A22UKC1Z9L-C512CY</v>
          </cell>
          <cell r="B163" t="str">
            <v>WS U10/440, C3D,512,20GB,CD</v>
          </cell>
          <cell r="C163">
            <v>6573</v>
          </cell>
          <cell r="D163" t="str">
            <v>H</v>
          </cell>
        </row>
        <row r="164">
          <cell r="A164" t="str">
            <v>A22UKC1Z9P-C128CY</v>
          </cell>
          <cell r="B164" t="str">
            <v>WS U10/440 PGX24 128/20GB/CD</v>
          </cell>
          <cell r="C164">
            <v>4193</v>
          </cell>
          <cell r="D164" t="str">
            <v>H</v>
          </cell>
        </row>
        <row r="165">
          <cell r="A165" t="str">
            <v>A22UKC1Z9P-C256CY</v>
          </cell>
          <cell r="B165" t="str">
            <v>WS U10/440 PGX24 256/20GB/CD</v>
          </cell>
          <cell r="C165">
            <v>4613</v>
          </cell>
          <cell r="D165" t="str">
            <v>H</v>
          </cell>
        </row>
        <row r="166">
          <cell r="A166" t="str">
            <v>A22UKC1Z9P-C512CY</v>
          </cell>
          <cell r="B166" t="str">
            <v>WS U10/440 PGX24 512/20GB/CD</v>
          </cell>
          <cell r="C166">
            <v>5593</v>
          </cell>
          <cell r="D166" t="str">
            <v>H</v>
          </cell>
        </row>
        <row r="167">
          <cell r="A167" t="str">
            <v>A22UKC1Z9Y-C256CY</v>
          </cell>
          <cell r="B167" t="str">
            <v>WS U10/440, cAFBm3,256,20GB,CD</v>
          </cell>
          <cell r="C167">
            <v>6993</v>
          </cell>
          <cell r="D167" t="str">
            <v>H</v>
          </cell>
        </row>
        <row r="168">
          <cell r="A168" t="str">
            <v>A22UKC1Z9Y-C512CY</v>
          </cell>
          <cell r="B168" t="str">
            <v>WS U10/440, cAFBm3,512,20GB,CD</v>
          </cell>
          <cell r="C168">
            <v>7973</v>
          </cell>
          <cell r="D168" t="str">
            <v>H</v>
          </cell>
        </row>
        <row r="169">
          <cell r="A169" t="str">
            <v>A22UKC1Z9Z-C512CY</v>
          </cell>
          <cell r="B169" t="str">
            <v>WS U10/440, cAFBm6,512,20GB,CD</v>
          </cell>
          <cell r="C169">
            <v>8393</v>
          </cell>
          <cell r="D169" t="str">
            <v>H</v>
          </cell>
        </row>
        <row r="170">
          <cell r="A170" t="str">
            <v>A23-UGD1-9L-512AQ</v>
          </cell>
          <cell r="B170" t="str">
            <v>WS U60/1X360,C3D3,512MB,18G</v>
          </cell>
          <cell r="C170">
            <v>9793</v>
          </cell>
          <cell r="D170" t="str">
            <v>H</v>
          </cell>
        </row>
        <row r="171">
          <cell r="A171" t="str">
            <v>A23-UGD2-9L-512AQ</v>
          </cell>
          <cell r="B171" t="str">
            <v>WS U60/2X360,C3D3,512MB,18GB</v>
          </cell>
          <cell r="C171">
            <v>12593</v>
          </cell>
          <cell r="D171" t="str">
            <v>H</v>
          </cell>
        </row>
        <row r="172">
          <cell r="A172" t="str">
            <v>A23-ULD1-9L-512AV</v>
          </cell>
          <cell r="B172" t="str">
            <v>WS U60/1X450,C3D3,512MB,36G</v>
          </cell>
          <cell r="C172">
            <v>13993</v>
          </cell>
          <cell r="D172" t="str">
            <v>H</v>
          </cell>
        </row>
        <row r="173">
          <cell r="A173" t="str">
            <v>A23-ULD1-9L-512DD</v>
          </cell>
          <cell r="B173" t="str">
            <v>WS U60/1X450,C3D3,512MB,36G,D,F</v>
          </cell>
          <cell r="C173">
            <v>14273</v>
          </cell>
          <cell r="D173" t="str">
            <v>H</v>
          </cell>
        </row>
        <row r="174">
          <cell r="A174" t="str">
            <v>A23-ULD1-9V-512AV</v>
          </cell>
          <cell r="B174" t="str">
            <v>WS U60/1X450,IFB,512MB,36GB</v>
          </cell>
          <cell r="C174">
            <v>17913</v>
          </cell>
          <cell r="D174" t="str">
            <v>H</v>
          </cell>
        </row>
        <row r="175">
          <cell r="A175" t="str">
            <v>A23-ULD1-9Y-512AV</v>
          </cell>
          <cell r="B175" t="str">
            <v>WS U60/1x450, cAFB-L,512MB,36GB</v>
          </cell>
          <cell r="C175">
            <v>15393</v>
          </cell>
          <cell r="D175" t="str">
            <v>H</v>
          </cell>
        </row>
        <row r="176">
          <cell r="A176" t="str">
            <v>A23-ULD1-9Z-512AV</v>
          </cell>
          <cell r="B176" t="str">
            <v>WS U60/1x450, cAFB,512MB,36GB</v>
          </cell>
          <cell r="C176">
            <v>16093</v>
          </cell>
          <cell r="D176" t="str">
            <v>H</v>
          </cell>
        </row>
        <row r="177">
          <cell r="A177" t="str">
            <v>A23-ULD2-9L-1024EL</v>
          </cell>
          <cell r="B177" t="str">
            <v>WS U60/2X450,C3D,1GB,72GB,D,F</v>
          </cell>
          <cell r="C177">
            <v>24773</v>
          </cell>
          <cell r="D177" t="str">
            <v>H</v>
          </cell>
        </row>
        <row r="178">
          <cell r="A178" t="str">
            <v>A23-ULD2-9L-512AV</v>
          </cell>
          <cell r="B178" t="str">
            <v>WS U60/2X450,C3D3,512MB,36GB</v>
          </cell>
          <cell r="C178">
            <v>19593</v>
          </cell>
          <cell r="D178" t="str">
            <v>H</v>
          </cell>
        </row>
        <row r="179">
          <cell r="A179" t="str">
            <v>A23-ULD2-9V-1024EL</v>
          </cell>
          <cell r="B179" t="str">
            <v>WS U60/2X450,IFB,1GB,72GB,D,F</v>
          </cell>
          <cell r="C179">
            <v>28693</v>
          </cell>
          <cell r="D179" t="str">
            <v>H</v>
          </cell>
        </row>
        <row r="180">
          <cell r="A180" t="str">
            <v>A23-ULD2-9V-512AV</v>
          </cell>
          <cell r="B180" t="str">
            <v>WS U60/2X450,IFB,512MB,36GB</v>
          </cell>
          <cell r="C180">
            <v>23513</v>
          </cell>
          <cell r="D180" t="str">
            <v>H</v>
          </cell>
        </row>
        <row r="181">
          <cell r="A181" t="str">
            <v>A23-ULD2-9Y-512AV</v>
          </cell>
          <cell r="B181" t="str">
            <v>WS U60/2x450, cAFB-L,512MB,36GB</v>
          </cell>
          <cell r="C181">
            <v>20993</v>
          </cell>
          <cell r="D181" t="str">
            <v>H</v>
          </cell>
        </row>
        <row r="182">
          <cell r="A182" t="str">
            <v>A23-ULD2-9Z-512AV</v>
          </cell>
          <cell r="B182" t="str">
            <v>WS U60/2x450, cAFB,512MB,36GB</v>
          </cell>
          <cell r="C182">
            <v>21693</v>
          </cell>
          <cell r="D182" t="str">
            <v>H</v>
          </cell>
        </row>
        <row r="183">
          <cell r="A183" t="str">
            <v>A25-BA</v>
          </cell>
          <cell r="B183" t="str">
            <v>SRVR E450 ZERO BASE</v>
          </cell>
          <cell r="C183">
            <v>18152</v>
          </cell>
          <cell r="D183" t="str">
            <v>H</v>
          </cell>
        </row>
        <row r="184">
          <cell r="A184" t="str">
            <v>A25-CA</v>
          </cell>
          <cell r="B184" t="str">
            <v>SERVER E450 ZERO BASE</v>
          </cell>
          <cell r="C184">
            <v>18152</v>
          </cell>
          <cell r="D184" t="str">
            <v>H</v>
          </cell>
        </row>
        <row r="185">
          <cell r="A185" t="str">
            <v>A25-UJD1-1GFA1</v>
          </cell>
          <cell r="B185" t="str">
            <v>E450/400MHz/1GB/18GB/10K/2PS</v>
          </cell>
          <cell r="C185">
            <v>36504</v>
          </cell>
          <cell r="D185" t="str">
            <v>H</v>
          </cell>
        </row>
        <row r="186">
          <cell r="A186" t="str">
            <v>A25-UJD2-2GGB1</v>
          </cell>
          <cell r="B186" t="str">
            <v>E450/2X400MHz/2GB/2X36GB/2PS</v>
          </cell>
          <cell r="C186">
            <v>53752</v>
          </cell>
          <cell r="D186" t="str">
            <v>H</v>
          </cell>
        </row>
        <row r="187">
          <cell r="A187" t="str">
            <v>A25-UMF2-2GGB1</v>
          </cell>
          <cell r="B187" t="str">
            <v>E450/2X480MHz/2GB/2X36GB/2PS</v>
          </cell>
          <cell r="C187">
            <v>59192</v>
          </cell>
          <cell r="D187" t="str">
            <v>H</v>
          </cell>
        </row>
        <row r="188">
          <cell r="A188" t="str">
            <v>A25-UMF4-4GGD1</v>
          </cell>
          <cell r="B188" t="str">
            <v>E450/4X480MHz/4GB/4X36GB</v>
          </cell>
          <cell r="C188">
            <v>107192</v>
          </cell>
          <cell r="D188" t="str">
            <v>H</v>
          </cell>
        </row>
        <row r="189">
          <cell r="A189" t="str">
            <v>A26-AA</v>
          </cell>
          <cell r="B189" t="str">
            <v>E250 SERVER BASE CONFIGURATION</v>
          </cell>
          <cell r="C189">
            <v>5712</v>
          </cell>
          <cell r="D189" t="str">
            <v>H</v>
          </cell>
        </row>
        <row r="190">
          <cell r="A190" t="str">
            <v>A26-BA</v>
          </cell>
          <cell r="B190" t="str">
            <v>E250 SERVER BASE CONFIGURATION</v>
          </cell>
          <cell r="C190">
            <v>5712</v>
          </cell>
          <cell r="D190" t="str">
            <v>H</v>
          </cell>
        </row>
        <row r="191">
          <cell r="A191" t="str">
            <v>A26-BA-R</v>
          </cell>
          <cell r="B191" t="str">
            <v>E250 SERVER BASE CONFIG (RACK)</v>
          </cell>
          <cell r="C191">
            <v>5712</v>
          </cell>
          <cell r="D191" t="str">
            <v>H</v>
          </cell>
        </row>
        <row r="192">
          <cell r="A192" t="str">
            <v>A26-UEC1-256MFA1</v>
          </cell>
          <cell r="B192" t="str">
            <v>E250/300MHz/256MB/18GB 10K, 1PS</v>
          </cell>
          <cell r="C192">
            <v>7992</v>
          </cell>
          <cell r="D192" t="str">
            <v>H</v>
          </cell>
        </row>
        <row r="193">
          <cell r="A193" t="str">
            <v>A26-UJC1-512MFA1</v>
          </cell>
          <cell r="B193" t="str">
            <v>E250/400MHz/512MB/18GB/10K/1PS</v>
          </cell>
          <cell r="C193">
            <v>12792</v>
          </cell>
          <cell r="D193" t="str">
            <v>H</v>
          </cell>
        </row>
        <row r="194">
          <cell r="A194" t="str">
            <v>A26-UJC2-1GGB1</v>
          </cell>
          <cell r="B194" t="str">
            <v>E250/2X400MHz/1GB/2X36GB/2PS</v>
          </cell>
          <cell r="C194">
            <v>27944</v>
          </cell>
          <cell r="D194" t="str">
            <v>H</v>
          </cell>
        </row>
        <row r="195">
          <cell r="A195" t="str">
            <v>A26-UJC2-2GGD1</v>
          </cell>
          <cell r="B195" t="str">
            <v>E250/2X400MHz/2GB/4X36GB/2PS</v>
          </cell>
          <cell r="C195">
            <v>37752</v>
          </cell>
          <cell r="D195" t="str">
            <v>H</v>
          </cell>
        </row>
        <row r="196">
          <cell r="A196" t="str">
            <v>A27-ULD1-9T-1024AQ</v>
          </cell>
          <cell r="B196" t="str">
            <v>WS U80/450, PGX32, 1GB/18GB</v>
          </cell>
          <cell r="C196">
            <v>15393</v>
          </cell>
          <cell r="D196" t="str">
            <v>H</v>
          </cell>
        </row>
        <row r="197">
          <cell r="A197" t="str">
            <v>A27-ULD1-9V-1024AV</v>
          </cell>
          <cell r="B197" t="str">
            <v>WS U80/450,IFB,1GB,36GB</v>
          </cell>
          <cell r="C197">
            <v>19313</v>
          </cell>
          <cell r="D197" t="str">
            <v>H</v>
          </cell>
        </row>
        <row r="198">
          <cell r="A198" t="str">
            <v>A27-ULD1-9Z-1024AV</v>
          </cell>
          <cell r="B198" t="str">
            <v>WS U80/450,cAFB,1GB,36GB</v>
          </cell>
          <cell r="C198">
            <v>17493</v>
          </cell>
          <cell r="D198" t="str">
            <v>H</v>
          </cell>
        </row>
        <row r="199">
          <cell r="A199" t="str">
            <v>A27-ULD2-9T-1024AQ</v>
          </cell>
          <cell r="B199" t="str">
            <v>WS U80/2x450, PGX32, 1GB/18GB</v>
          </cell>
          <cell r="C199">
            <v>20993</v>
          </cell>
          <cell r="D199" t="str">
            <v>H</v>
          </cell>
        </row>
        <row r="200">
          <cell r="A200" t="str">
            <v>A27-ULD2-9V-1024AV</v>
          </cell>
          <cell r="B200" t="str">
            <v>WS U80/2X450,IFB,1GB,36GB</v>
          </cell>
          <cell r="C200">
            <v>24913</v>
          </cell>
          <cell r="D200" t="str">
            <v>H</v>
          </cell>
        </row>
        <row r="201">
          <cell r="A201" t="str">
            <v>A27-ULD2-9V-2048EL</v>
          </cell>
          <cell r="B201" t="str">
            <v>WS U80/2X450,IFB,2GB,72GB,D,F</v>
          </cell>
          <cell r="C201">
            <v>33593</v>
          </cell>
          <cell r="D201" t="str">
            <v>H</v>
          </cell>
        </row>
        <row r="202">
          <cell r="A202" t="str">
            <v>A27-ULD2-9Z-1024AV</v>
          </cell>
          <cell r="B202" t="str">
            <v>WS U80/2X450,cAFB,1GB,36GB</v>
          </cell>
          <cell r="C202">
            <v>23093</v>
          </cell>
          <cell r="D202" t="str">
            <v>H</v>
          </cell>
        </row>
        <row r="203">
          <cell r="A203" t="str">
            <v>A27-ULD4-9T-1024AQ</v>
          </cell>
          <cell r="B203" t="str">
            <v>WS U80/4x450, PGX32, 1GB/18GB</v>
          </cell>
          <cell r="C203">
            <v>27993</v>
          </cell>
          <cell r="D203" t="str">
            <v>H</v>
          </cell>
        </row>
        <row r="204">
          <cell r="A204" t="str">
            <v>A27-ULD4-9V-1024AV</v>
          </cell>
          <cell r="B204" t="str">
            <v>WS U80/4X450,IFB,1GB,36GB</v>
          </cell>
          <cell r="C204">
            <v>31913</v>
          </cell>
          <cell r="D204" t="str">
            <v>H</v>
          </cell>
        </row>
        <row r="205">
          <cell r="A205" t="str">
            <v>A27-ULD4-9V-4096EL</v>
          </cell>
          <cell r="B205" t="str">
            <v>WS U80/4X450,IFB,4GB,72GB,D,F</v>
          </cell>
          <cell r="C205">
            <v>54593</v>
          </cell>
          <cell r="D205" t="str">
            <v>H</v>
          </cell>
        </row>
        <row r="206">
          <cell r="A206" t="str">
            <v>A27-ULD4-9Z-1024AV</v>
          </cell>
          <cell r="B206" t="str">
            <v>WS U80/4X450,cAFB,1GB,18GB</v>
          </cell>
          <cell r="C206">
            <v>30093</v>
          </cell>
          <cell r="D206" t="str">
            <v>H</v>
          </cell>
        </row>
        <row r="207">
          <cell r="A207" t="str">
            <v>A28-UNF1-9L-D512JA</v>
          </cell>
          <cell r="B207" t="str">
            <v>SB1K750/8M,FDB2+,512MB/18G POS</v>
          </cell>
          <cell r="C207">
            <v>13993</v>
          </cell>
          <cell r="D207" t="str">
            <v>H</v>
          </cell>
        </row>
        <row r="208">
          <cell r="A208" t="str">
            <v>A28-UNF1-9Z-DESUN6</v>
          </cell>
          <cell r="B208" t="str">
            <v>SB1K750/8M,AFBM6,1GB/18GB esun</v>
          </cell>
          <cell r="C208">
            <v>19593</v>
          </cell>
          <cell r="D208" t="str">
            <v>H</v>
          </cell>
        </row>
        <row r="209">
          <cell r="A209" t="str">
            <v>A28-UNF2-9L-DESUNA</v>
          </cell>
          <cell r="B209" t="str">
            <v>SB1K2x7508M,FDB2+,1GB/36GB esun</v>
          </cell>
          <cell r="C209">
            <v>26593</v>
          </cell>
          <cell r="D209" t="str">
            <v>H</v>
          </cell>
        </row>
        <row r="210">
          <cell r="A210" t="str">
            <v>A28UNF1-9Z-D1024JA</v>
          </cell>
          <cell r="B210" t="str">
            <v>SB1K750/8M,AFBM6,1GB/18G POS</v>
          </cell>
          <cell r="C210">
            <v>20993</v>
          </cell>
          <cell r="D210" t="str">
            <v>H</v>
          </cell>
        </row>
        <row r="211">
          <cell r="A211" t="str">
            <v>A28UNF2-9L-D1024JB</v>
          </cell>
          <cell r="B211" t="str">
            <v>SB1K2x750/8M,FDB2+,1GB/36GB POS</v>
          </cell>
          <cell r="C211">
            <v>27993</v>
          </cell>
          <cell r="D211" t="str">
            <v>H</v>
          </cell>
        </row>
        <row r="212">
          <cell r="A212" t="str">
            <v>A28USF1-9L-D1024JB</v>
          </cell>
          <cell r="B212" t="str">
            <v>SB1K900/8M,FDB2+,1GB/36GB POS</v>
          </cell>
          <cell r="C212">
            <v>27993</v>
          </cell>
          <cell r="D212" t="str">
            <v>H</v>
          </cell>
        </row>
        <row r="213">
          <cell r="A213" t="str">
            <v>A31-TCF2XEXP18-420</v>
          </cell>
          <cell r="B213" t="str">
            <v>TCF420R 18CPU EXPANSION RACK</v>
          </cell>
          <cell r="C213">
            <v>457500</v>
          </cell>
          <cell r="D213" t="str">
            <v>H</v>
          </cell>
        </row>
        <row r="214">
          <cell r="A214" t="str">
            <v>A31-TCF4XBAS16-420</v>
          </cell>
          <cell r="B214" t="str">
            <v>TCF420R 16CPU 396GB BASE RACK</v>
          </cell>
          <cell r="C214">
            <v>405000</v>
          </cell>
          <cell r="D214" t="str">
            <v>H</v>
          </cell>
        </row>
        <row r="215">
          <cell r="A215" t="str">
            <v>A31-TCF4XEXP36-420</v>
          </cell>
          <cell r="B215" t="str">
            <v>TCF420R 36CPU EXPANSION RACK</v>
          </cell>
          <cell r="C215">
            <v>547500</v>
          </cell>
          <cell r="D215" t="str">
            <v>H</v>
          </cell>
        </row>
        <row r="216">
          <cell r="A216" t="str">
            <v>A31-TCF4XSTR16-420</v>
          </cell>
          <cell r="B216" t="str">
            <v>TCF420R 16CPU 792GB STAR RACK</v>
          </cell>
          <cell r="C216">
            <v>502500</v>
          </cell>
          <cell r="D216" t="str">
            <v>H</v>
          </cell>
        </row>
        <row r="217">
          <cell r="A217" t="str">
            <v>A33-AA</v>
          </cell>
          <cell r="B217" t="str">
            <v>E420R Server Base Config</v>
          </cell>
          <cell r="C217">
            <v>10269</v>
          </cell>
          <cell r="D217" t="str">
            <v>H</v>
          </cell>
        </row>
        <row r="218">
          <cell r="A218" t="str">
            <v>A33-BA</v>
          </cell>
          <cell r="B218" t="str">
            <v>E420R Server Base Config</v>
          </cell>
          <cell r="C218">
            <v>10269</v>
          </cell>
          <cell r="D218" t="str">
            <v>H</v>
          </cell>
        </row>
        <row r="219">
          <cell r="A219" t="str">
            <v>A33-SI-ULD2-2GFB1</v>
          </cell>
          <cell r="B219" t="str">
            <v>E420R SI 2x450MHz 2GB 2x18 2PS</v>
          </cell>
          <cell r="C219">
            <v>41993</v>
          </cell>
          <cell r="D219" t="str">
            <v>H</v>
          </cell>
        </row>
        <row r="220">
          <cell r="A220" t="str">
            <v>A33-SI-ULD4-4GGB1</v>
          </cell>
          <cell r="B220" t="str">
            <v>E420 SI 4x450 4G 2x36 2PS</v>
          </cell>
          <cell r="C220">
            <v>67193</v>
          </cell>
          <cell r="D220" t="str">
            <v>H</v>
          </cell>
        </row>
        <row r="221">
          <cell r="A221" t="str">
            <v>A33-ULD1-1GFA1</v>
          </cell>
          <cell r="B221" t="str">
            <v>E420R,450MHz,1GB,18GB,DVD,1PS</v>
          </cell>
          <cell r="C221">
            <v>27034</v>
          </cell>
          <cell r="D221" t="str">
            <v>H</v>
          </cell>
        </row>
        <row r="222">
          <cell r="A222" t="str">
            <v>A33-ULD1-2GFB1</v>
          </cell>
          <cell r="B222" t="str">
            <v>E420R,450MHz,2GB,2x18GB,DVD,1PS</v>
          </cell>
          <cell r="C222">
            <v>34993</v>
          </cell>
          <cell r="D222" t="str">
            <v>H</v>
          </cell>
        </row>
        <row r="223">
          <cell r="A223" t="str">
            <v>A33-ULD2-2GFB1</v>
          </cell>
          <cell r="B223" t="str">
            <v>E420R,2x450MHz,2GB,2x18GB,DVD,2PS</v>
          </cell>
          <cell r="C223">
            <v>41993</v>
          </cell>
          <cell r="D223" t="str">
            <v>H</v>
          </cell>
        </row>
        <row r="224">
          <cell r="A224" t="str">
            <v>A33-ULD2-4GGB1</v>
          </cell>
          <cell r="B224" t="str">
            <v>E420R,2x450MHz,4GB,2x36GB,DVD,2PS</v>
          </cell>
          <cell r="C224">
            <v>54593</v>
          </cell>
          <cell r="D224" t="str">
            <v>H</v>
          </cell>
        </row>
        <row r="225">
          <cell r="A225" t="str">
            <v>A33-ULD4-4GGB1</v>
          </cell>
          <cell r="B225" t="str">
            <v>E420R,4x450MHz,4GB,2x36GB,DVD,2PS</v>
          </cell>
          <cell r="C225">
            <v>67193</v>
          </cell>
          <cell r="D225" t="str">
            <v>H</v>
          </cell>
        </row>
        <row r="226">
          <cell r="A226" t="str">
            <v>A34-AA</v>
          </cell>
          <cell r="B226" t="str">
            <v>E220R Server Base Config</v>
          </cell>
          <cell r="C226">
            <v>4991</v>
          </cell>
          <cell r="D226" t="str">
            <v>H</v>
          </cell>
        </row>
        <row r="227">
          <cell r="A227" t="str">
            <v>A34-BA</v>
          </cell>
          <cell r="B227" t="str">
            <v>E220R Server Base Config</v>
          </cell>
          <cell r="C227">
            <v>4991</v>
          </cell>
          <cell r="D227" t="str">
            <v>H</v>
          </cell>
        </row>
        <row r="228">
          <cell r="A228" t="str">
            <v>A34-SI-ULD2-2GGB1</v>
          </cell>
          <cell r="B228" t="str">
            <v>E220 SI 2x450 2G 2x36 2PS</v>
          </cell>
          <cell r="C228">
            <v>34223</v>
          </cell>
          <cell r="D228" t="str">
            <v>H</v>
          </cell>
        </row>
        <row r="229">
          <cell r="A229" t="str">
            <v>A34-UGD1-256MFA1</v>
          </cell>
          <cell r="B229" t="str">
            <v>E220R,360MHz,256MB,18GB-10K,1PS</v>
          </cell>
          <cell r="C229">
            <v>6993</v>
          </cell>
          <cell r="D229" t="str">
            <v>H</v>
          </cell>
        </row>
        <row r="230">
          <cell r="A230" t="str">
            <v>A34-ULD1-1GGB1</v>
          </cell>
          <cell r="B230" t="str">
            <v>E220R,450MHz,1GB,2x36GB,DVD,1PS</v>
          </cell>
          <cell r="C230">
            <v>20223</v>
          </cell>
          <cell r="D230" t="str">
            <v>H</v>
          </cell>
        </row>
        <row r="231">
          <cell r="A231" t="str">
            <v>A34-ULD1-512MFA1</v>
          </cell>
          <cell r="B231" t="str">
            <v>E220R,450MHz,512MB,18GB 10K,DVD,1PS</v>
          </cell>
          <cell r="C231">
            <v>13993</v>
          </cell>
          <cell r="D231" t="str">
            <v>H</v>
          </cell>
        </row>
        <row r="232">
          <cell r="A232" t="str">
            <v>A34-ULD2-2GGB1</v>
          </cell>
          <cell r="B232" t="str">
            <v>E220R,2X450MHz,2GB,2x36GB,DVD,2PS</v>
          </cell>
          <cell r="C232">
            <v>34223</v>
          </cell>
          <cell r="D232" t="str">
            <v>H</v>
          </cell>
        </row>
        <row r="233">
          <cell r="A233" t="str">
            <v>A35-WRF1-1GQA1</v>
          </cell>
          <cell r="B233" t="str">
            <v>SF280R/1x750MHz/1GB/1x36GB/DVD</v>
          </cell>
          <cell r="C233">
            <v>22393</v>
          </cell>
          <cell r="D233" t="str">
            <v>H</v>
          </cell>
        </row>
        <row r="234">
          <cell r="A234" t="str">
            <v>A35-WRF1-2GQB1</v>
          </cell>
          <cell r="B234" t="str">
            <v>280R/1x750MHz/2GB/2x36GB/DVD</v>
          </cell>
          <cell r="C234">
            <v>32193</v>
          </cell>
          <cell r="D234" t="str">
            <v>H</v>
          </cell>
        </row>
        <row r="235">
          <cell r="A235" t="str">
            <v>A35-WRF1-512PA1</v>
          </cell>
          <cell r="B235" t="str">
            <v>280R/1x750MHz/512MB/1x18GB/DVD</v>
          </cell>
          <cell r="C235">
            <v>13993</v>
          </cell>
          <cell r="D235" t="str">
            <v>H</v>
          </cell>
        </row>
        <row r="236">
          <cell r="A236" t="str">
            <v>A35-WRF2-4GQB1</v>
          </cell>
          <cell r="B236" t="str">
            <v>280R/2x750MHz/4GB/2x36GB/DVD</v>
          </cell>
          <cell r="C236">
            <v>58793</v>
          </cell>
          <cell r="D236" t="str">
            <v>H</v>
          </cell>
        </row>
        <row r="237">
          <cell r="A237" t="str">
            <v>A35-WRF2-8GQB1</v>
          </cell>
          <cell r="B237" t="str">
            <v>280R/2x750MHz/8GB/2x36GB/DVD</v>
          </cell>
          <cell r="C237">
            <v>100793</v>
          </cell>
          <cell r="D237" t="str">
            <v>H</v>
          </cell>
        </row>
        <row r="238">
          <cell r="A238" t="str">
            <v>A36UQE1Z9A-D256DF</v>
          </cell>
          <cell r="B238" t="str">
            <v>WS SB_100 X3Dlite 256/15GB/DVD</v>
          </cell>
          <cell r="C238">
            <v>3430</v>
          </cell>
          <cell r="D238" t="str">
            <v>H</v>
          </cell>
        </row>
        <row r="239">
          <cell r="A239" t="str">
            <v>A36UQE1Z9A-D512DF</v>
          </cell>
          <cell r="B239" t="str">
            <v>WS SB_100 X3Dlite 512/15GB/DVD</v>
          </cell>
          <cell r="C239">
            <v>4130</v>
          </cell>
          <cell r="D239" t="str">
            <v>H</v>
          </cell>
        </row>
        <row r="240">
          <cell r="A240" t="str">
            <v>A36UQE1Z9U-D128CZ</v>
          </cell>
          <cell r="B240" t="str">
            <v>WS SB_100 PGX64Dlite 128/15GB/CD-ROM</v>
          </cell>
          <cell r="C240">
            <v>1610</v>
          </cell>
          <cell r="D240" t="str">
            <v>H</v>
          </cell>
        </row>
        <row r="241">
          <cell r="A241" t="str">
            <v>A36UQE1Z9U-D256CZ</v>
          </cell>
          <cell r="B241" t="str">
            <v>WS SB_100 PGX64Dlite 256/15GB/CD-ROM</v>
          </cell>
          <cell r="C241">
            <v>2030</v>
          </cell>
          <cell r="D241" t="str">
            <v>H</v>
          </cell>
        </row>
        <row r="242">
          <cell r="A242" t="str">
            <v>A5000-NT4-B</v>
          </cell>
          <cell r="B242" t="str">
            <v>NT SW KIT FOR A5000</v>
          </cell>
          <cell r="C242">
            <v>0</v>
          </cell>
          <cell r="D242" t="str">
            <v>D</v>
          </cell>
        </row>
        <row r="243">
          <cell r="A243" t="str">
            <v>ANSB9-080-99Y9</v>
          </cell>
          <cell r="B243" t="str">
            <v>Solaris 8 AB CD Set</v>
          </cell>
          <cell r="C243">
            <v>65</v>
          </cell>
          <cell r="D243" t="str">
            <v>A</v>
          </cell>
        </row>
        <row r="244">
          <cell r="A244" t="str">
            <v>AP09S-230-SAM9</v>
          </cell>
          <cell r="B244" t="str">
            <v>E10000 AP SW 2.3, CD Release</v>
          </cell>
          <cell r="C244">
            <v>0</v>
          </cell>
          <cell r="D244" t="str">
            <v>D</v>
          </cell>
        </row>
        <row r="245">
          <cell r="A245" t="str">
            <v>AP09S-231-SAM9</v>
          </cell>
          <cell r="B245" t="str">
            <v>E10000 AP SW 2.3.1, CD Release</v>
          </cell>
          <cell r="C245">
            <v>0</v>
          </cell>
          <cell r="D245" t="str">
            <v>D</v>
          </cell>
        </row>
        <row r="246">
          <cell r="A246" t="str">
            <v>ARRAYNT-6221-B</v>
          </cell>
          <cell r="B246" t="str">
            <v>NT RAID MGR SW KIT A1000/A3X00</v>
          </cell>
          <cell r="C246">
            <v>0</v>
          </cell>
          <cell r="D246" t="str">
            <v>D</v>
          </cell>
        </row>
        <row r="247">
          <cell r="A247" t="str">
            <v>ASMC9-300-E92S</v>
          </cell>
          <cell r="B247" t="str">
            <v>SUNMC 3.0(100 ENT. NODE) ASM</v>
          </cell>
          <cell r="C247">
            <v>140000</v>
          </cell>
          <cell r="D247" t="str">
            <v>B</v>
          </cell>
        </row>
        <row r="248">
          <cell r="A248" t="str">
            <v>ASMC9-300-E9US</v>
          </cell>
          <cell r="B248" t="str">
            <v>SUNMC 3.0(100 ENT. NODE) ASM UPGR</v>
          </cell>
          <cell r="C248">
            <v>35000</v>
          </cell>
          <cell r="D248" t="str">
            <v>B</v>
          </cell>
        </row>
        <row r="249">
          <cell r="A249" t="str">
            <v>ASME9-300-D92S</v>
          </cell>
          <cell r="B249" t="str">
            <v>SUNMC 3.0(250 DESKTP NODE) ASM</v>
          </cell>
          <cell r="C249">
            <v>35000</v>
          </cell>
          <cell r="D249" t="str">
            <v>B</v>
          </cell>
        </row>
        <row r="250">
          <cell r="A250" t="str">
            <v>ASME9-300-D9US</v>
          </cell>
          <cell r="B250" t="str">
            <v>SUNMC 3.0(250 DESKTP NODE) ASM UPGR</v>
          </cell>
          <cell r="C250">
            <v>8750</v>
          </cell>
          <cell r="D250" t="str">
            <v>B</v>
          </cell>
        </row>
        <row r="251">
          <cell r="A251" t="str">
            <v>ASME9-300-W92S</v>
          </cell>
          <cell r="B251" t="str">
            <v>SUNMC 3.0(250 WGS NODE) ASM</v>
          </cell>
          <cell r="C251">
            <v>175000</v>
          </cell>
          <cell r="D251" t="str">
            <v>B</v>
          </cell>
        </row>
        <row r="252">
          <cell r="A252" t="str">
            <v>ASME9-300-W9US</v>
          </cell>
          <cell r="B252" t="str">
            <v>SUNMC 3.0(250 WGS NODE) ASM UPGR</v>
          </cell>
          <cell r="C252">
            <v>43750</v>
          </cell>
          <cell r="D252" t="str">
            <v>B</v>
          </cell>
        </row>
        <row r="253">
          <cell r="A253" t="str">
            <v>ASMG9-300-D92S</v>
          </cell>
          <cell r="B253" t="str">
            <v>SUNMC 3.0(1000 DESKTP NODE) ASM</v>
          </cell>
          <cell r="C253">
            <v>70000</v>
          </cell>
          <cell r="D253" t="str">
            <v>B</v>
          </cell>
        </row>
        <row r="254">
          <cell r="A254" t="str">
            <v>ASMG9-300-D9US</v>
          </cell>
          <cell r="B254" t="str">
            <v>SUNMC 3.0(1000 DESKTP NODE) ASM UPGR</v>
          </cell>
          <cell r="C254">
            <v>17500</v>
          </cell>
          <cell r="D254" t="str">
            <v>B</v>
          </cell>
        </row>
        <row r="255">
          <cell r="A255" t="str">
            <v>ASML9-300-S92S</v>
          </cell>
          <cell r="B255" t="str">
            <v>SUNMC 3.0(50 DTACNTR NODE) ASM</v>
          </cell>
          <cell r="C255">
            <v>210000</v>
          </cell>
          <cell r="D255" t="str">
            <v>B</v>
          </cell>
        </row>
        <row r="256">
          <cell r="A256" t="str">
            <v>ASML9-300-S9US</v>
          </cell>
          <cell r="B256" t="str">
            <v>SUNMC 3.0(50 DTACNTR NODE) ASM UPGR</v>
          </cell>
          <cell r="C256">
            <v>52500</v>
          </cell>
          <cell r="D256" t="str">
            <v>B</v>
          </cell>
        </row>
        <row r="257">
          <cell r="A257" t="str">
            <v>ASML9-300-W92S</v>
          </cell>
          <cell r="B257" t="str">
            <v xml:space="preserve">SUNMC 3.0(50 WGS NODE) ASM </v>
          </cell>
          <cell r="C257">
            <v>52500</v>
          </cell>
          <cell r="D257" t="str">
            <v>B</v>
          </cell>
        </row>
        <row r="258">
          <cell r="A258" t="str">
            <v>ASML9-300-W9US</v>
          </cell>
          <cell r="B258" t="str">
            <v>SUNMC 3.0(50 WGS NODE) ASM UPGR</v>
          </cell>
          <cell r="C258">
            <v>13125</v>
          </cell>
          <cell r="D258" t="str">
            <v>B</v>
          </cell>
        </row>
        <row r="259">
          <cell r="A259" t="str">
            <v>ASMV9-300-S92S</v>
          </cell>
          <cell r="B259" t="str">
            <v>SUNMC 3.0(5 DTACNTR NODE) ASM</v>
          </cell>
          <cell r="C259">
            <v>35000</v>
          </cell>
          <cell r="D259" t="str">
            <v>B</v>
          </cell>
        </row>
        <row r="260">
          <cell r="A260" t="str">
            <v>ASMV9-300-S9US</v>
          </cell>
          <cell r="B260" t="str">
            <v>SUNMC 3.0(5 DTACNTR NODE) ASM UPGR</v>
          </cell>
          <cell r="C260">
            <v>8750</v>
          </cell>
          <cell r="D260" t="str">
            <v>B</v>
          </cell>
        </row>
        <row r="261">
          <cell r="A261" t="str">
            <v>ASMX9-300-E92S</v>
          </cell>
          <cell r="B261" t="str">
            <v>SUNMC 3.0(10 ENT. NODE) ASM</v>
          </cell>
          <cell r="C261">
            <v>28000</v>
          </cell>
          <cell r="D261" t="str">
            <v>B</v>
          </cell>
        </row>
        <row r="262">
          <cell r="A262" t="str">
            <v>ASMX9-300-E9US</v>
          </cell>
          <cell r="B262" t="str">
            <v>SUNMC 3.0(10 ENT. NODE) ASM UPGR</v>
          </cell>
          <cell r="C262">
            <v>7000</v>
          </cell>
          <cell r="D262" t="str">
            <v>B</v>
          </cell>
        </row>
        <row r="263">
          <cell r="A263" t="str">
            <v>ASMX9-300-S92S</v>
          </cell>
          <cell r="B263" t="str">
            <v xml:space="preserve">SUNMC 3.0(20 DTACNTR NODE) ASM </v>
          </cell>
          <cell r="C263">
            <v>112000</v>
          </cell>
          <cell r="D263" t="str">
            <v>B</v>
          </cell>
        </row>
        <row r="264">
          <cell r="A264" t="str">
            <v>ASMX9-300-S9US</v>
          </cell>
          <cell r="B264" t="str">
            <v>SUNMC 3.0(20 DTACNTR NODE) ASM UPGR</v>
          </cell>
          <cell r="C264">
            <v>28000</v>
          </cell>
          <cell r="D264" t="str">
            <v>B</v>
          </cell>
        </row>
        <row r="265">
          <cell r="A265" t="str">
            <v>ASMX9-300-W92S</v>
          </cell>
          <cell r="B265" t="str">
            <v>SUNMC 3.0(10 WGS NODE) ASM</v>
          </cell>
          <cell r="C265">
            <v>14000</v>
          </cell>
          <cell r="D265" t="str">
            <v>B</v>
          </cell>
        </row>
        <row r="266">
          <cell r="A266" t="str">
            <v>ASMX9-300-W9US</v>
          </cell>
          <cell r="B266" t="str">
            <v>SUNMC 3.0(10 WGS NODE) ASM UPGR</v>
          </cell>
          <cell r="C266">
            <v>3500</v>
          </cell>
          <cell r="D266" t="str">
            <v>B</v>
          </cell>
        </row>
        <row r="267">
          <cell r="A267" t="str">
            <v>ASMY9-300-D92S</v>
          </cell>
          <cell r="B267" t="str">
            <v>SUNMC 3.0(25 DESKTP NODE) ASM</v>
          </cell>
          <cell r="C267">
            <v>5250</v>
          </cell>
          <cell r="D267" t="str">
            <v>B</v>
          </cell>
        </row>
        <row r="268">
          <cell r="A268" t="str">
            <v>ASMY9-300-D9US</v>
          </cell>
          <cell r="B268" t="str">
            <v>SUNMC 3.0(25 DESKTP NODE) ASM UPGR</v>
          </cell>
          <cell r="C268">
            <v>1313</v>
          </cell>
          <cell r="D268" t="str">
            <v>B</v>
          </cell>
        </row>
        <row r="269">
          <cell r="A269" t="str">
            <v>ASMY9-300-E92S</v>
          </cell>
          <cell r="B269" t="str">
            <v>SUNMC 3.0(25 ENT. NODE) ASM</v>
          </cell>
          <cell r="C269">
            <v>52500</v>
          </cell>
          <cell r="D269" t="str">
            <v>B</v>
          </cell>
        </row>
        <row r="270">
          <cell r="A270" t="str">
            <v>ASMY9-300-E9US</v>
          </cell>
          <cell r="B270" t="str">
            <v>SUNMC 3.0(25 ENT. NODE) ASM UPGR</v>
          </cell>
          <cell r="C270">
            <v>13125</v>
          </cell>
          <cell r="D270" t="str">
            <v>B</v>
          </cell>
        </row>
        <row r="271">
          <cell r="A271" t="str">
            <v>AUT-2.1-D</v>
          </cell>
          <cell r="B271" t="str">
            <v>AUTOCLIENT 2.1, DOC</v>
          </cell>
          <cell r="C271">
            <v>195</v>
          </cell>
          <cell r="D271" t="str">
            <v>D</v>
          </cell>
        </row>
        <row r="272">
          <cell r="A272" t="str">
            <v>AUT-2.1-L10</v>
          </cell>
          <cell r="B272" t="str">
            <v>AUTOCLIENT 2.1, 10LIC</v>
          </cell>
          <cell r="C272">
            <v>3416</v>
          </cell>
          <cell r="D272" t="str">
            <v>B</v>
          </cell>
        </row>
        <row r="273">
          <cell r="A273" t="str">
            <v>AUT-2.1-L100</v>
          </cell>
          <cell r="B273" t="str">
            <v>AUTOCLIENT 2.1, 100LIC</v>
          </cell>
          <cell r="C273">
            <v>21875</v>
          </cell>
          <cell r="D273" t="str">
            <v>B</v>
          </cell>
        </row>
        <row r="274">
          <cell r="A274" t="str">
            <v>AUT-2.1-P</v>
          </cell>
          <cell r="B274" t="str">
            <v>AUTOCLIENT 2.1, CD DOC LI</v>
          </cell>
          <cell r="C274">
            <v>7840</v>
          </cell>
          <cell r="D274" t="str">
            <v>B</v>
          </cell>
        </row>
        <row r="275">
          <cell r="A275" t="str">
            <v>AUT-SVR-2.1-L</v>
          </cell>
          <cell r="B275" t="str">
            <v>AUTOCLIENT 2.1 SV, LIC</v>
          </cell>
          <cell r="C275">
            <v>4179</v>
          </cell>
          <cell r="D275" t="str">
            <v>B</v>
          </cell>
        </row>
        <row r="276">
          <cell r="A276" t="str">
            <v>BAE-100-00</v>
          </cell>
          <cell r="B276" t="str">
            <v>Sun Ray 1/No Country Kit</v>
          </cell>
          <cell r="C276">
            <v>699</v>
          </cell>
          <cell r="D276" t="str">
            <v>H</v>
          </cell>
        </row>
        <row r="277">
          <cell r="A277" t="str">
            <v>BAE-200-00</v>
          </cell>
          <cell r="B277" t="str">
            <v>Sun Ray 100, keybdles</v>
          </cell>
          <cell r="C277">
            <v>909</v>
          </cell>
          <cell r="D277" t="str">
            <v>H</v>
          </cell>
        </row>
        <row r="278">
          <cell r="A278" t="str">
            <v>BAE-300-00</v>
          </cell>
          <cell r="B278" t="str">
            <v>Sun Ray 150, keybdless</v>
          </cell>
          <cell r="C278">
            <v>1959</v>
          </cell>
          <cell r="D278" t="str">
            <v>H</v>
          </cell>
        </row>
        <row r="279">
          <cell r="A279" t="str">
            <v>BCB9S-200-9999</v>
          </cell>
          <cell r="B279" t="str">
            <v>SNDR 2.0 and Ⅱ 2.0 Media Kits</v>
          </cell>
          <cell r="C279">
            <v>140</v>
          </cell>
          <cell r="D279" t="str">
            <v>D</v>
          </cell>
        </row>
        <row r="280">
          <cell r="A280" t="str">
            <v>BCB9S-999-D999</v>
          </cell>
          <cell r="B280" t="str">
            <v>SNDR 2.0 and Ⅱ 2.0 Tier 2 Lic</v>
          </cell>
          <cell r="C280">
            <v>26180</v>
          </cell>
          <cell r="D280" t="str">
            <v>B</v>
          </cell>
        </row>
        <row r="281">
          <cell r="A281" t="str">
            <v>BCB9S-999-E999</v>
          </cell>
          <cell r="B281" t="str">
            <v>SNDR 2.0 and Ⅱ 2.0 Tier 3 Lic</v>
          </cell>
          <cell r="C281">
            <v>53900</v>
          </cell>
          <cell r="D281" t="str">
            <v>B</v>
          </cell>
        </row>
        <row r="282">
          <cell r="A282" t="str">
            <v>BCB9S-999-S999</v>
          </cell>
          <cell r="B282" t="str">
            <v>SNDR 2.0 and Ⅱ 2.0 Tier 4 Lic</v>
          </cell>
          <cell r="C282">
            <v>110880</v>
          </cell>
          <cell r="D282" t="str">
            <v>B</v>
          </cell>
        </row>
        <row r="283">
          <cell r="A283" t="str">
            <v>BCB9S-999-W999</v>
          </cell>
          <cell r="B283" t="str">
            <v>SNDR 2.0 and Ⅱ 2.0 Tier 1 Lic</v>
          </cell>
          <cell r="C283">
            <v>13860</v>
          </cell>
          <cell r="D283" t="str">
            <v>B</v>
          </cell>
        </row>
        <row r="284">
          <cell r="A284" t="str">
            <v>C1018A</v>
          </cell>
          <cell r="B284" t="str">
            <v>CTO-SBUS SFE FWSCSI ADAPTER</v>
          </cell>
          <cell r="C284">
            <v>1424</v>
          </cell>
          <cell r="D284" t="str">
            <v>A</v>
          </cell>
        </row>
        <row r="285">
          <cell r="A285" t="str">
            <v>C1030A</v>
          </cell>
          <cell r="B285" t="str">
            <v>CTO-SBUS PCMCIA INTERFACE</v>
          </cell>
          <cell r="C285">
            <v>384</v>
          </cell>
          <cell r="D285" t="str">
            <v>A</v>
          </cell>
        </row>
        <row r="286">
          <cell r="A286" t="str">
            <v>C1032A</v>
          </cell>
          <cell r="B286" t="str">
            <v>CTO-INT PCI 10/100BASET NIC</v>
          </cell>
          <cell r="C286">
            <v>1294</v>
          </cell>
          <cell r="D286" t="str">
            <v>A</v>
          </cell>
        </row>
        <row r="287">
          <cell r="A287" t="str">
            <v>C1033A</v>
          </cell>
          <cell r="B287" t="str">
            <v>CTO-PCI FAST ETHERNET ADAPT</v>
          </cell>
          <cell r="C287">
            <v>904</v>
          </cell>
          <cell r="D287" t="str">
            <v>A</v>
          </cell>
        </row>
        <row r="288">
          <cell r="A288" t="str">
            <v>C1049A</v>
          </cell>
          <cell r="B288" t="str">
            <v>CTO-QUAD FASTETHERNET W/SW</v>
          </cell>
          <cell r="C288">
            <v>2594</v>
          </cell>
          <cell r="D288" t="str">
            <v>A</v>
          </cell>
        </row>
        <row r="289">
          <cell r="A289" t="str">
            <v>C1053A</v>
          </cell>
          <cell r="B289" t="str">
            <v>CTO-SBUS FSBE/FAST SCSI BUFFER</v>
          </cell>
          <cell r="C289">
            <v>1424</v>
          </cell>
          <cell r="D289" t="str">
            <v>A</v>
          </cell>
        </row>
        <row r="290">
          <cell r="A290" t="str">
            <v>C1059A</v>
          </cell>
          <cell r="B290" t="str">
            <v>CTO-SBUS FAST ETHERNET W/SW</v>
          </cell>
          <cell r="C290">
            <v>1034</v>
          </cell>
          <cell r="D290" t="str">
            <v>A</v>
          </cell>
        </row>
        <row r="291">
          <cell r="A291" t="str">
            <v>C1063A</v>
          </cell>
          <cell r="B291" t="str">
            <v>CTO SBUS F/W SWIS/S ADAPTER</v>
          </cell>
          <cell r="C291">
            <v>1554</v>
          </cell>
          <cell r="D291" t="str">
            <v>A</v>
          </cell>
        </row>
        <row r="292">
          <cell r="A292" t="str">
            <v>C1065A</v>
          </cell>
          <cell r="B292" t="str">
            <v>CTO ULTRA DWIS/S HOST ADAPTER</v>
          </cell>
          <cell r="C292">
            <v>1684</v>
          </cell>
          <cell r="D292" t="str">
            <v>A</v>
          </cell>
        </row>
        <row r="293">
          <cell r="A293" t="str">
            <v>C1140A</v>
          </cell>
          <cell r="B293" t="str">
            <v>SUN GIGABITETHERNET/S 2.0</v>
          </cell>
          <cell r="C293">
            <v>2984</v>
          </cell>
          <cell r="D293" t="str">
            <v>A</v>
          </cell>
        </row>
        <row r="294">
          <cell r="A294" t="str">
            <v>C1141A</v>
          </cell>
          <cell r="B294" t="str">
            <v>SUN GIGABITETHERNET/P 2.0</v>
          </cell>
          <cell r="C294">
            <v>2724</v>
          </cell>
          <cell r="D294" t="str">
            <v>A</v>
          </cell>
        </row>
        <row r="295">
          <cell r="A295" t="str">
            <v>C1147A</v>
          </cell>
          <cell r="B295" t="str">
            <v>OPT SBUS SUNATM155/MFIBER S/SW</v>
          </cell>
          <cell r="C295">
            <v>1684</v>
          </cell>
          <cell r="D295" t="str">
            <v>A</v>
          </cell>
        </row>
        <row r="296">
          <cell r="A296" t="str">
            <v>C1148A</v>
          </cell>
          <cell r="B296" t="str">
            <v>OPT SBUS SUNATM155/UTP5 W/SW</v>
          </cell>
          <cell r="C296">
            <v>1294</v>
          </cell>
          <cell r="D296" t="str">
            <v>A</v>
          </cell>
        </row>
        <row r="297">
          <cell r="A297" t="str">
            <v>C1149A</v>
          </cell>
          <cell r="B297" t="str">
            <v>OPT SBUS SUNATM622/MFIBER W/SW</v>
          </cell>
          <cell r="C297">
            <v>6494</v>
          </cell>
          <cell r="D297" t="str">
            <v>A</v>
          </cell>
        </row>
        <row r="298">
          <cell r="A298" t="str">
            <v>C1157A</v>
          </cell>
          <cell r="B298" t="str">
            <v>OPT PCI SUNATM/P-155MMF W/SW</v>
          </cell>
          <cell r="C298">
            <v>1424</v>
          </cell>
          <cell r="D298" t="str">
            <v>A</v>
          </cell>
        </row>
        <row r="299">
          <cell r="A299" t="str">
            <v>C1158A</v>
          </cell>
          <cell r="B299" t="str">
            <v>OPT PCI SUNATM/P-155UTP W/SW</v>
          </cell>
          <cell r="C299">
            <v>1164</v>
          </cell>
          <cell r="D299" t="str">
            <v>A</v>
          </cell>
        </row>
        <row r="300">
          <cell r="A300" t="str">
            <v>C1159A</v>
          </cell>
          <cell r="B300" t="str">
            <v>OPT PCI SUNATM/P-622MMF W/SW</v>
          </cell>
          <cell r="C300">
            <v>5194</v>
          </cell>
          <cell r="D300" t="str">
            <v>A</v>
          </cell>
        </row>
        <row r="301">
          <cell r="A301" t="str">
            <v>C2069A</v>
          </cell>
          <cell r="B301" t="str">
            <v>GigabitEthernet + FC-AL Combo</v>
          </cell>
          <cell r="C301">
            <v>4493</v>
          </cell>
          <cell r="D301" t="str">
            <v>A</v>
          </cell>
        </row>
        <row r="302">
          <cell r="A302" t="str">
            <v>C2144A</v>
          </cell>
          <cell r="B302" t="str">
            <v>OPT SBUS CARD TRI/S INCL. SW</v>
          </cell>
          <cell r="C302">
            <v>1755</v>
          </cell>
          <cell r="D302" t="str">
            <v>A</v>
          </cell>
        </row>
        <row r="303">
          <cell r="A303" t="str">
            <v>C2154A</v>
          </cell>
          <cell r="B303" t="str">
            <v>OPT INT SUNTRI/P 5.0</v>
          </cell>
          <cell r="C303">
            <v>1554</v>
          </cell>
          <cell r="D303" t="str">
            <v>A</v>
          </cell>
        </row>
        <row r="304">
          <cell r="A304" t="str">
            <v>C2156A</v>
          </cell>
          <cell r="B304" t="str">
            <v>OPT SUNSAI/P 3.0</v>
          </cell>
          <cell r="C304">
            <v>1294</v>
          </cell>
          <cell r="D304" t="str">
            <v>A</v>
          </cell>
        </row>
        <row r="305">
          <cell r="A305" t="str">
            <v>C2602A</v>
          </cell>
          <cell r="B305" t="str">
            <v>CTO CPU/MEM BD FOR EXX00</v>
          </cell>
          <cell r="C305">
            <v>13500</v>
          </cell>
          <cell r="D305" t="str">
            <v>A</v>
          </cell>
        </row>
        <row r="306">
          <cell r="A306" t="str">
            <v>C2761A</v>
          </cell>
          <cell r="B306" t="str">
            <v>E10000 SYSTEM BOARD (EMPTY)</v>
          </cell>
          <cell r="C306">
            <v>96000</v>
          </cell>
          <cell r="D306" t="str">
            <v>A</v>
          </cell>
        </row>
        <row r="307">
          <cell r="A307" t="str">
            <v>C2861A</v>
          </cell>
          <cell r="B307" t="str">
            <v>E10K Power Express Board</v>
          </cell>
          <cell r="C307">
            <v>274472</v>
          </cell>
          <cell r="D307" t="str">
            <v>A</v>
          </cell>
        </row>
        <row r="308">
          <cell r="A308" t="str">
            <v>C2862A</v>
          </cell>
          <cell r="B308" t="str">
            <v>SUN Turbo DR  SYSTEM BOARD</v>
          </cell>
          <cell r="C308">
            <v>164800</v>
          </cell>
          <cell r="D308" t="str">
            <v>A</v>
          </cell>
        </row>
        <row r="309">
          <cell r="A309" t="str">
            <v>C2863A</v>
          </cell>
          <cell r="B309" t="str">
            <v>E10K Power Express Board</v>
          </cell>
          <cell r="C309">
            <v>301000</v>
          </cell>
          <cell r="D309" t="str">
            <v>A</v>
          </cell>
        </row>
        <row r="310">
          <cell r="A310" t="str">
            <v>C32-9.1-L1</v>
          </cell>
          <cell r="B310" t="str">
            <v>SUNLINK CG3270 9.1, LIC</v>
          </cell>
          <cell r="C310">
            <v>813</v>
          </cell>
          <cell r="D310" t="str">
            <v>B</v>
          </cell>
        </row>
        <row r="311">
          <cell r="A311" t="str">
            <v>C32-9.1-L8</v>
          </cell>
          <cell r="B311" t="str">
            <v>SUNLINK CG3270 9.1, 8LIC</v>
          </cell>
          <cell r="C311">
            <v>5129</v>
          </cell>
          <cell r="D311" t="str">
            <v>B</v>
          </cell>
        </row>
        <row r="312">
          <cell r="A312" t="str">
            <v>C3664A</v>
          </cell>
          <cell r="B312" t="str">
            <v>CTO-ELITE3D M3 W/CBL</v>
          </cell>
          <cell r="C312">
            <v>2594</v>
          </cell>
          <cell r="D312" t="str">
            <v>H</v>
          </cell>
        </row>
        <row r="313">
          <cell r="A313" t="str">
            <v>C3665A</v>
          </cell>
          <cell r="B313" t="str">
            <v>CTO-ELITE3D M6 VERTICAL W/CBL</v>
          </cell>
          <cell r="C313">
            <v>3894</v>
          </cell>
          <cell r="D313" t="str">
            <v>H</v>
          </cell>
        </row>
        <row r="314">
          <cell r="A314" t="str">
            <v>C3667A</v>
          </cell>
          <cell r="B314" t="str">
            <v>ELITE3D M6 HORIZ. W/CBL</v>
          </cell>
          <cell r="C314">
            <v>3894</v>
          </cell>
          <cell r="D314" t="str">
            <v>H</v>
          </cell>
        </row>
        <row r="315">
          <cell r="A315" t="str">
            <v>C3668A</v>
          </cell>
          <cell r="B315" t="str">
            <v>PGX32 CARD W/VIDEO ADAPTOR</v>
          </cell>
          <cell r="C315">
            <v>398</v>
          </cell>
          <cell r="D315" t="str">
            <v>H</v>
          </cell>
        </row>
        <row r="316">
          <cell r="A316" t="str">
            <v>C3670A</v>
          </cell>
          <cell r="B316" t="str">
            <v>CTO-CREATR3D SERIES 3,VERTICAL</v>
          </cell>
          <cell r="C316">
            <v>1034</v>
          </cell>
          <cell r="D316" t="str">
            <v>H</v>
          </cell>
        </row>
        <row r="317">
          <cell r="A317" t="str">
            <v>C3678A</v>
          </cell>
          <cell r="B317" t="str">
            <v>Expert3D, GRAPHICS ACCEL, PCI</v>
          </cell>
          <cell r="C317">
            <v>4544</v>
          </cell>
          <cell r="D317" t="str">
            <v>H</v>
          </cell>
        </row>
        <row r="318">
          <cell r="A318" t="str">
            <v>C3684A</v>
          </cell>
          <cell r="B318" t="str">
            <v>Expert3D-Lite, GRAPHICS, PCI</v>
          </cell>
          <cell r="C318">
            <v>1294</v>
          </cell>
          <cell r="D318" t="str">
            <v>H</v>
          </cell>
        </row>
        <row r="319">
          <cell r="A319" t="str">
            <v>C3851A</v>
          </cell>
          <cell r="B319" t="str">
            <v>E10000 CTO POWER CORD, (INT'L)</v>
          </cell>
          <cell r="C319">
            <v>0</v>
          </cell>
          <cell r="D319" t="str">
            <v>D</v>
          </cell>
        </row>
        <row r="320">
          <cell r="A320" t="str">
            <v>C3865A</v>
          </cell>
          <cell r="B320" t="str">
            <v>E10000 CTO P-CORD 14FT FOR N.A</v>
          </cell>
          <cell r="C320">
            <v>0</v>
          </cell>
          <cell r="D320" t="str">
            <v>D</v>
          </cell>
        </row>
        <row r="321">
          <cell r="A321" t="str">
            <v>C3875A</v>
          </cell>
          <cell r="B321" t="str">
            <v>E10000 CTO AC INPUT MODULE</v>
          </cell>
          <cell r="C321">
            <v>4800</v>
          </cell>
          <cell r="D321" t="str">
            <v>A</v>
          </cell>
        </row>
        <row r="322">
          <cell r="A322" t="str">
            <v>C5237A</v>
          </cell>
          <cell r="B322" t="str">
            <v>CTO- 18.2GB/10k USCSI Disk Dri</v>
          </cell>
          <cell r="C322">
            <v>2250</v>
          </cell>
          <cell r="D322" t="str">
            <v>H</v>
          </cell>
        </row>
        <row r="323">
          <cell r="A323" t="str">
            <v>C6004A</v>
          </cell>
          <cell r="B323" t="str">
            <v>CTO-INT FLOPPY DRIVE U30</v>
          </cell>
          <cell r="C323">
            <v>175</v>
          </cell>
          <cell r="D323" t="str">
            <v>H</v>
          </cell>
        </row>
        <row r="324">
          <cell r="A324" t="str">
            <v>C6166A</v>
          </cell>
          <cell r="B324" t="str">
            <v>CTO-OPT INT CD 32X FOR U30/U60</v>
          </cell>
          <cell r="C324">
            <v>350</v>
          </cell>
          <cell r="D324" t="str">
            <v>H</v>
          </cell>
        </row>
        <row r="325">
          <cell r="A325" t="str">
            <v>C6167A</v>
          </cell>
          <cell r="B325" t="str">
            <v>CTO-OPT INT CD 32X FOR U2/E2</v>
          </cell>
          <cell r="C325">
            <v>350</v>
          </cell>
          <cell r="D325" t="str">
            <v>H</v>
          </cell>
        </row>
        <row r="326">
          <cell r="A326" t="str">
            <v>C939A</v>
          </cell>
          <cell r="B326" t="str">
            <v>CTO Int SCSI cable, U80</v>
          </cell>
          <cell r="C326">
            <v>20</v>
          </cell>
          <cell r="D326" t="str">
            <v>H</v>
          </cell>
        </row>
        <row r="327">
          <cell r="A327" t="str">
            <v>C9671A</v>
          </cell>
          <cell r="B327" t="str">
            <v>E10000 CTO FAN TRAY</v>
          </cell>
          <cell r="C327">
            <v>2400</v>
          </cell>
          <cell r="D327" t="str">
            <v>A</v>
          </cell>
        </row>
        <row r="328">
          <cell r="A328" t="str">
            <v>C9685A</v>
          </cell>
          <cell r="B328" t="str">
            <v>E10000 CTO POWER SUPPLY</v>
          </cell>
          <cell r="C328">
            <v>4800</v>
          </cell>
          <cell r="D328" t="str">
            <v>A</v>
          </cell>
        </row>
        <row r="329">
          <cell r="A329" t="str">
            <v>C9686A</v>
          </cell>
          <cell r="B329" t="str">
            <v>E10K Dual Grid Hardware</v>
          </cell>
          <cell r="C329">
            <v>33600</v>
          </cell>
          <cell r="D329" t="str">
            <v>A</v>
          </cell>
        </row>
        <row r="330">
          <cell r="A330" t="str">
            <v>CBT-CAREPAQ01</v>
          </cell>
          <cell r="B330" t="str">
            <v>MAINT, CARE PAQ, PREVENTIVE KIT</v>
          </cell>
          <cell r="C330">
            <v>70</v>
          </cell>
          <cell r="D330" t="str">
            <v>D</v>
          </cell>
        </row>
        <row r="331">
          <cell r="A331" t="str">
            <v>CBT-GOLDWRNTY-1</v>
          </cell>
          <cell r="B331" t="str">
            <v>WARRANTY, EXTENDED</v>
          </cell>
          <cell r="C331">
            <v>1995</v>
          </cell>
          <cell r="D331" t="str">
            <v>D</v>
          </cell>
        </row>
        <row r="332">
          <cell r="A332" t="str">
            <v>CBT-PLATWRNTY-1</v>
          </cell>
          <cell r="B332" t="str">
            <v>WARRANTY, PREMIUM SUPPORT</v>
          </cell>
          <cell r="C332">
            <v>2895</v>
          </cell>
          <cell r="D332" t="str">
            <v>D</v>
          </cell>
        </row>
        <row r="333">
          <cell r="A333" t="str">
            <v>CBT-Q36CH8U20U</v>
          </cell>
          <cell r="B333" t="str">
            <v>QUBE 3 - PROF EDITION, USA</v>
          </cell>
          <cell r="C333">
            <v>2099</v>
          </cell>
          <cell r="D333" t="str">
            <v>M</v>
          </cell>
        </row>
        <row r="334">
          <cell r="A334" t="str">
            <v>CBT-Q36302PAU</v>
          </cell>
          <cell r="B334" t="str">
            <v>QUBE 3 - STD EDITION, USA</v>
          </cell>
          <cell r="C334">
            <v>1149</v>
          </cell>
          <cell r="D334" t="str">
            <v>M</v>
          </cell>
        </row>
        <row r="335">
          <cell r="A335" t="str">
            <v>CBT-Q366J4T19U</v>
          </cell>
          <cell r="B335" t="str">
            <v>QUBE 3 - BUS EDITION, USA</v>
          </cell>
          <cell r="C335">
            <v>1499</v>
          </cell>
          <cell r="D335" t="str">
            <v>M</v>
          </cell>
        </row>
        <row r="336">
          <cell r="A336" t="str">
            <v>CBT-Q39302PAU</v>
          </cell>
          <cell r="B336" t="str">
            <v>QUBE 3 - STD EDITION, USA</v>
          </cell>
          <cell r="C336">
            <v>1149</v>
          </cell>
          <cell r="D336" t="str">
            <v>M</v>
          </cell>
        </row>
        <row r="337">
          <cell r="A337" t="str">
            <v>CBT-Q396J4T19U</v>
          </cell>
          <cell r="B337" t="str">
            <v>QUBE 3 - BUS EDITION, USA</v>
          </cell>
          <cell r="C337">
            <v>1499</v>
          </cell>
          <cell r="D337" t="str">
            <v>M</v>
          </cell>
        </row>
        <row r="338">
          <cell r="A338" t="str">
            <v>CBT-R46602HIU</v>
          </cell>
          <cell r="B338" t="str">
            <v>RaQ 4 - 64MB, 10.2GB HDD, USA</v>
          </cell>
          <cell r="C338">
            <v>1499</v>
          </cell>
          <cell r="D338" t="str">
            <v>M</v>
          </cell>
        </row>
        <row r="339">
          <cell r="A339" t="str">
            <v>CBT-R46CJ4GIU</v>
          </cell>
          <cell r="B339" t="str">
            <v>RaQ 4i - 128MB, 20.4GB HDD, USA</v>
          </cell>
          <cell r="C339">
            <v>2499</v>
          </cell>
          <cell r="D339" t="str">
            <v>M</v>
          </cell>
        </row>
        <row r="340">
          <cell r="A340" t="str">
            <v>CBT-R46CJ4HIU</v>
          </cell>
          <cell r="B340" t="str">
            <v>RaQ 4 - 128MB, 10.2GB HDD, USA</v>
          </cell>
          <cell r="C340">
            <v>1799</v>
          </cell>
          <cell r="D340" t="str">
            <v>M</v>
          </cell>
        </row>
        <row r="341">
          <cell r="A341" t="str">
            <v>CBT-R46GH8RIU</v>
          </cell>
          <cell r="B341" t="str">
            <v>RaQ 4r - 256MB, 2x20GB RAID, USA</v>
          </cell>
          <cell r="C341">
            <v>3099</v>
          </cell>
          <cell r="D341" t="str">
            <v>M</v>
          </cell>
        </row>
        <row r="342">
          <cell r="A342" t="str">
            <v>CBT-R46GJ4GIU</v>
          </cell>
          <cell r="B342" t="str">
            <v>RaQ 4i - 256MB, 20.4GB HDD, USA</v>
          </cell>
          <cell r="C342">
            <v>2699</v>
          </cell>
          <cell r="D342" t="str">
            <v>M</v>
          </cell>
        </row>
        <row r="343">
          <cell r="A343" t="str">
            <v>CBT-R46H30GIU</v>
          </cell>
          <cell r="B343" t="str">
            <v>RaQ 4i - 512MB, 30GB HDD, USA</v>
          </cell>
          <cell r="C343">
            <v>2999</v>
          </cell>
          <cell r="D343" t="str">
            <v>M</v>
          </cell>
        </row>
        <row r="344">
          <cell r="A344" t="str">
            <v>CBT-R46H60RIU</v>
          </cell>
          <cell r="B344" t="str">
            <v>RaQ 4r - 512MB, 2x30GB RAID, USA</v>
          </cell>
          <cell r="C344">
            <v>3599</v>
          </cell>
          <cell r="D344" t="str">
            <v>M</v>
          </cell>
        </row>
        <row r="345">
          <cell r="A345" t="str">
            <v>CBT-RRAGL7VIU</v>
          </cell>
          <cell r="B345" t="str">
            <v>RaQ XTR - 733/256/2x30, USA</v>
          </cell>
          <cell r="C345">
            <v>4799</v>
          </cell>
          <cell r="D345" t="str">
            <v>M</v>
          </cell>
        </row>
        <row r="346">
          <cell r="A346" t="str">
            <v>CBT-RRBHL8VIU</v>
          </cell>
          <cell r="B346" t="str">
            <v>RaQ XTR - 933/512/2x30, USA</v>
          </cell>
          <cell r="C346">
            <v>5999</v>
          </cell>
          <cell r="D346" t="str">
            <v>M</v>
          </cell>
        </row>
        <row r="347">
          <cell r="A347" t="str">
            <v>CBT-SILVWRNTY-1</v>
          </cell>
          <cell r="B347" t="str">
            <v>WARRANTY, BASIC+ SUPPORT</v>
          </cell>
          <cell r="C347">
            <v>699</v>
          </cell>
          <cell r="D347" t="str">
            <v>D</v>
          </cell>
        </row>
        <row r="348">
          <cell r="A348" t="str">
            <v>CBT-SPAREINAIR</v>
          </cell>
          <cell r="B348" t="str">
            <v>WARRANTY, SPARE-IN-THE-AIR</v>
          </cell>
          <cell r="C348">
            <v>199</v>
          </cell>
          <cell r="D348" t="str">
            <v>D</v>
          </cell>
        </row>
        <row r="349">
          <cell r="A349" t="str">
            <v>CBT9L-360-99N9</v>
          </cell>
          <cell r="B349" t="str">
            <v>CHILISOFT ASP 3.6/LINUX uCPU</v>
          </cell>
          <cell r="C349">
            <v>693</v>
          </cell>
          <cell r="D349" t="str">
            <v>B</v>
          </cell>
        </row>
        <row r="350">
          <cell r="A350" t="str">
            <v>CBT9S-360-99N9</v>
          </cell>
          <cell r="B350" t="str">
            <v>CHILISOFT ASP 3.6/SOLARIS uCPU</v>
          </cell>
          <cell r="C350">
            <v>9793</v>
          </cell>
          <cell r="D350" t="str">
            <v>B</v>
          </cell>
        </row>
        <row r="351">
          <cell r="A351" t="str">
            <v>CBT9S-360-G9N9</v>
          </cell>
          <cell r="B351" t="str">
            <v>CHILISOFT ASP 3.6/SOLARIS 4CPU</v>
          </cell>
          <cell r="C351">
            <v>5593</v>
          </cell>
          <cell r="D351" t="str">
            <v>B</v>
          </cell>
        </row>
        <row r="352">
          <cell r="A352" t="str">
            <v>CBT9S-360-I9N9</v>
          </cell>
          <cell r="B352" t="str">
            <v>CHILISOFT ASP 3.6/SOLARIS 1CPU</v>
          </cell>
          <cell r="C352">
            <v>2793</v>
          </cell>
          <cell r="D352" t="str">
            <v>B</v>
          </cell>
        </row>
        <row r="353">
          <cell r="A353" t="str">
            <v>CECMS-110AE99M</v>
          </cell>
          <cell r="B353" t="str">
            <v>Ent Appl Srvr SW, L10N, Enterp</v>
          </cell>
          <cell r="C353">
            <v>3639</v>
          </cell>
          <cell r="D353" t="str">
            <v>B</v>
          </cell>
        </row>
        <row r="354">
          <cell r="A354" t="str">
            <v>CECMS-110AI99M</v>
          </cell>
          <cell r="B354" t="str">
            <v>Ent Appl Server SW, L10N 1 CPU</v>
          </cell>
          <cell r="C354">
            <v>699</v>
          </cell>
          <cell r="D354" t="str">
            <v>B</v>
          </cell>
        </row>
        <row r="355">
          <cell r="A355" t="str">
            <v>CECMS-110AS99M</v>
          </cell>
          <cell r="B355" t="str">
            <v>Ent Appl Server SW, L10N, E10K</v>
          </cell>
          <cell r="C355">
            <v>11199</v>
          </cell>
          <cell r="D355" t="str">
            <v>B</v>
          </cell>
        </row>
        <row r="356">
          <cell r="A356" t="str">
            <v>CECMS-110AW99M</v>
          </cell>
          <cell r="B356" t="str">
            <v>Ent Appl Srvr SW, L10N, Wrkgrp</v>
          </cell>
          <cell r="C356">
            <v>1399</v>
          </cell>
          <cell r="D356" t="str">
            <v>B</v>
          </cell>
        </row>
        <row r="357">
          <cell r="A357" t="str">
            <v>CECMS-110CE99M</v>
          </cell>
          <cell r="B357" t="str">
            <v>Ent Appl Srvr SW, L10N, Enterp</v>
          </cell>
          <cell r="C357">
            <v>3639</v>
          </cell>
          <cell r="D357" t="str">
            <v>B</v>
          </cell>
        </row>
        <row r="358">
          <cell r="A358" t="str">
            <v>CECMS-110CI99M</v>
          </cell>
          <cell r="B358" t="str">
            <v>Ent Appl Server SW, L10N 1 CPU</v>
          </cell>
          <cell r="C358">
            <v>699</v>
          </cell>
          <cell r="D358" t="str">
            <v>B</v>
          </cell>
        </row>
        <row r="359">
          <cell r="A359" t="str">
            <v>CECMS-110CS99M</v>
          </cell>
          <cell r="B359" t="str">
            <v>Ent Appl Server SW, L10N, E10K</v>
          </cell>
          <cell r="C359">
            <v>11199</v>
          </cell>
          <cell r="D359" t="str">
            <v>B</v>
          </cell>
        </row>
        <row r="360">
          <cell r="A360" t="str">
            <v>CECMS-120A99JM</v>
          </cell>
          <cell r="B360" t="str">
            <v>Sun Ray Server SW, L10N, UPG</v>
          </cell>
          <cell r="C360">
            <v>49</v>
          </cell>
          <cell r="D360" t="str">
            <v>B</v>
          </cell>
        </row>
        <row r="361">
          <cell r="A361" t="str">
            <v>CECMS-120A99PM</v>
          </cell>
          <cell r="B361" t="str">
            <v>Sun Ray Server SW, L10N, UPG</v>
          </cell>
          <cell r="C361">
            <v>49</v>
          </cell>
          <cell r="D361" t="str">
            <v>B</v>
          </cell>
        </row>
        <row r="362">
          <cell r="A362" t="str">
            <v>CECMS-120AE99M</v>
          </cell>
          <cell r="B362" t="str">
            <v>Sun Ray Server SW, L10N, Ent</v>
          </cell>
          <cell r="C362">
            <v>3639</v>
          </cell>
          <cell r="D362" t="str">
            <v>B</v>
          </cell>
        </row>
        <row r="363">
          <cell r="A363" t="str">
            <v>CECMS-120AE9HM</v>
          </cell>
          <cell r="B363" t="str">
            <v>Sun Ray Server SW, L10N, Ent</v>
          </cell>
          <cell r="C363">
            <v>3639</v>
          </cell>
          <cell r="D363" t="str">
            <v>B</v>
          </cell>
        </row>
        <row r="364">
          <cell r="A364" t="str">
            <v>CECMS-120AI99M</v>
          </cell>
          <cell r="B364" t="str">
            <v>Sun Ray Server SW, L10N, 1 CPU</v>
          </cell>
          <cell r="C364">
            <v>699</v>
          </cell>
          <cell r="D364" t="str">
            <v>B</v>
          </cell>
        </row>
        <row r="365">
          <cell r="A365" t="str">
            <v>CECMS-120AI9HM</v>
          </cell>
          <cell r="B365" t="str">
            <v>Sun Ray Server SW, L10N, 1 CPU</v>
          </cell>
          <cell r="C365">
            <v>699</v>
          </cell>
          <cell r="D365" t="str">
            <v>B</v>
          </cell>
        </row>
        <row r="366">
          <cell r="A366" t="str">
            <v>CECMS-120AS99M</v>
          </cell>
          <cell r="B366" t="str">
            <v>Sun Ray Server SW, L10N, E10K</v>
          </cell>
          <cell r="C366">
            <v>11199</v>
          </cell>
          <cell r="D366" t="str">
            <v>B</v>
          </cell>
        </row>
        <row r="367">
          <cell r="A367" t="str">
            <v>CECMS-120AS9HM</v>
          </cell>
          <cell r="B367" t="str">
            <v>Sun Ray Server SW, L10N, E10K</v>
          </cell>
          <cell r="C367">
            <v>11199</v>
          </cell>
          <cell r="D367" t="str">
            <v>B</v>
          </cell>
        </row>
        <row r="368">
          <cell r="A368" t="str">
            <v>CECMS-120AW99M</v>
          </cell>
          <cell r="B368" t="str">
            <v>Sun Ray Server SW, L10N, Wkgrp</v>
          </cell>
          <cell r="C368">
            <v>1399</v>
          </cell>
          <cell r="D368" t="str">
            <v>B</v>
          </cell>
        </row>
        <row r="369">
          <cell r="A369" t="str">
            <v>CECMS-120AW9HM</v>
          </cell>
          <cell r="B369" t="str">
            <v>Sun Ray Server SW, L10N, Wkgrp</v>
          </cell>
          <cell r="C369">
            <v>1399</v>
          </cell>
          <cell r="D369" t="str">
            <v>B</v>
          </cell>
        </row>
        <row r="370">
          <cell r="A370" t="str">
            <v>CECMS-120C99JM</v>
          </cell>
          <cell r="B370" t="str">
            <v>Sun Ray Server SW, L10N, UPG</v>
          </cell>
          <cell r="C370">
            <v>49</v>
          </cell>
          <cell r="D370" t="str">
            <v>B</v>
          </cell>
        </row>
        <row r="371">
          <cell r="A371" t="str">
            <v>CECMS-120C99PM</v>
          </cell>
          <cell r="B371" t="str">
            <v>Sun Ray Server SW, L10N, UPG</v>
          </cell>
          <cell r="C371">
            <v>49</v>
          </cell>
          <cell r="D371" t="str">
            <v>B</v>
          </cell>
        </row>
        <row r="372">
          <cell r="A372" t="str">
            <v>CECMS-120CE99M</v>
          </cell>
          <cell r="B372" t="str">
            <v>Sun Ray Server SW, L10N, Ent</v>
          </cell>
          <cell r="C372">
            <v>3639</v>
          </cell>
          <cell r="D372" t="str">
            <v>B</v>
          </cell>
        </row>
        <row r="373">
          <cell r="A373" t="str">
            <v>CECMS-120CE9HM</v>
          </cell>
          <cell r="B373" t="str">
            <v>Sun Ray Server SW, L10N, Ent</v>
          </cell>
          <cell r="C373">
            <v>3639</v>
          </cell>
          <cell r="D373" t="str">
            <v>B</v>
          </cell>
        </row>
        <row r="374">
          <cell r="A374" t="str">
            <v>CECMS-120CI99M</v>
          </cell>
          <cell r="B374" t="str">
            <v>Sun Ray Server SW, L10N, 1 CPU</v>
          </cell>
          <cell r="C374">
            <v>699</v>
          </cell>
          <cell r="D374" t="str">
            <v>B</v>
          </cell>
        </row>
        <row r="375">
          <cell r="A375" t="str">
            <v>CECMS-120CI9HM</v>
          </cell>
          <cell r="B375" t="str">
            <v>Sun Ray Server SW, L10N, 1 CPU</v>
          </cell>
          <cell r="C375">
            <v>699</v>
          </cell>
          <cell r="D375" t="str">
            <v>B</v>
          </cell>
        </row>
        <row r="376">
          <cell r="A376" t="str">
            <v>CECMS-120CS99M</v>
          </cell>
          <cell r="B376" t="str">
            <v>Sun Ray Server SW, L10N, E10K</v>
          </cell>
          <cell r="C376">
            <v>11199</v>
          </cell>
          <cell r="D376" t="str">
            <v>B</v>
          </cell>
        </row>
        <row r="377">
          <cell r="A377" t="str">
            <v>CECMS-120CS9HM</v>
          </cell>
          <cell r="B377" t="str">
            <v>Sun Ray Server SW, L10N, E10K</v>
          </cell>
          <cell r="C377">
            <v>11199</v>
          </cell>
          <cell r="D377" t="str">
            <v>B</v>
          </cell>
        </row>
        <row r="378">
          <cell r="A378" t="str">
            <v>CECMS-120CW99M</v>
          </cell>
          <cell r="B378" t="str">
            <v>Sun Ray Server SW, L10N, Wkgrp</v>
          </cell>
          <cell r="C378">
            <v>1399</v>
          </cell>
          <cell r="D378" t="str">
            <v>B</v>
          </cell>
        </row>
        <row r="379">
          <cell r="A379" t="str">
            <v>CECMS-120CW9HM</v>
          </cell>
          <cell r="B379" t="str">
            <v>Sun Ray Server SW, L10N, Wkgrp</v>
          </cell>
          <cell r="C379">
            <v>1399</v>
          </cell>
          <cell r="D379" t="str">
            <v>B</v>
          </cell>
        </row>
        <row r="380">
          <cell r="A380" t="str">
            <v>CL0VS-22A-9999</v>
          </cell>
          <cell r="B380" t="str">
            <v>Sun Cluster 2.2 for E10000</v>
          </cell>
          <cell r="C380">
            <v>70000</v>
          </cell>
          <cell r="D380" t="str">
            <v>B</v>
          </cell>
        </row>
        <row r="381">
          <cell r="A381" t="str">
            <v>CL1DS-22A-9999</v>
          </cell>
          <cell r="B381" t="str">
            <v>SUN CLUSTER 2.2 DOCS - ENGLISH</v>
          </cell>
          <cell r="C381">
            <v>700</v>
          </cell>
          <cell r="D381" t="str">
            <v>B</v>
          </cell>
        </row>
        <row r="382">
          <cell r="A382" t="str">
            <v>CL1MS-22A-9999</v>
          </cell>
          <cell r="B382" t="str">
            <v>SC 2.2 s/w English, Docs Engl</v>
          </cell>
          <cell r="C382">
            <v>0</v>
          </cell>
          <cell r="D382" t="str">
            <v>D</v>
          </cell>
        </row>
        <row r="383">
          <cell r="A383" t="str">
            <v>CL2IS-22A-9999</v>
          </cell>
          <cell r="B383" t="str">
            <v>SC 2.2 for E2</v>
          </cell>
          <cell r="C383">
            <v>2800</v>
          </cell>
          <cell r="D383" t="str">
            <v>B</v>
          </cell>
        </row>
        <row r="384">
          <cell r="A384" t="str">
            <v>CL3IS-22A-9999</v>
          </cell>
          <cell r="B384" t="str">
            <v>SC2.2 for E250</v>
          </cell>
          <cell r="C384">
            <v>2800</v>
          </cell>
          <cell r="D384" t="str">
            <v>B</v>
          </cell>
        </row>
        <row r="385">
          <cell r="A385" t="str">
            <v>CL4IS-22A-9999</v>
          </cell>
          <cell r="B385" t="str">
            <v>SC2.2 for E450</v>
          </cell>
          <cell r="C385">
            <v>7000</v>
          </cell>
          <cell r="D385" t="str">
            <v>B</v>
          </cell>
        </row>
        <row r="386">
          <cell r="A386" t="str">
            <v>CL5IS-22A-9999</v>
          </cell>
          <cell r="B386" t="str">
            <v>SC 2.2 for E3000 &amp; SS1000</v>
          </cell>
          <cell r="C386">
            <v>9800</v>
          </cell>
          <cell r="D386" t="str">
            <v>B</v>
          </cell>
        </row>
        <row r="387">
          <cell r="A387" t="str">
            <v>CL6IS-22A-9999</v>
          </cell>
          <cell r="B387" t="str">
            <v>SC 2.2 for E4/5X00 &amp; SC2000</v>
          </cell>
          <cell r="C387">
            <v>16800</v>
          </cell>
          <cell r="D387" t="str">
            <v>B</v>
          </cell>
        </row>
        <row r="388">
          <cell r="A388" t="str">
            <v>CL7IS-22A-9999</v>
          </cell>
          <cell r="B388" t="str">
            <v>Sun Cluster 2.2 for E6000</v>
          </cell>
          <cell r="C388">
            <v>33600</v>
          </cell>
          <cell r="D388" t="str">
            <v>B</v>
          </cell>
        </row>
        <row r="389">
          <cell r="A389" t="str">
            <v>CL9DS-229-999H</v>
          </cell>
          <cell r="B389" t="str">
            <v>SUN CLUSTER 2.2 DOCS - Korean</v>
          </cell>
          <cell r="C389">
            <v>700</v>
          </cell>
          <cell r="D389" t="str">
            <v>B</v>
          </cell>
        </row>
        <row r="390">
          <cell r="A390" t="str">
            <v>CL9MS-229-999H</v>
          </cell>
          <cell r="B390" t="str">
            <v>SC 2.2 s/w Korean, Docs Engl</v>
          </cell>
          <cell r="C390">
            <v>0</v>
          </cell>
          <cell r="D390" t="str">
            <v>D</v>
          </cell>
        </row>
        <row r="391">
          <cell r="A391" t="str">
            <v>CLA9S-30A-99M9</v>
          </cell>
          <cell r="B391" t="str">
            <v>SC 3.0 Agent CD</v>
          </cell>
          <cell r="C391">
            <v>210</v>
          </cell>
          <cell r="D391" t="str">
            <v>B</v>
          </cell>
        </row>
        <row r="392">
          <cell r="A392" t="str">
            <v>CLAIS-22A-9999</v>
          </cell>
          <cell r="B392" t="str">
            <v>SC 2.2 Apache Web Server  Agent</v>
          </cell>
          <cell r="C392">
            <v>2800</v>
          </cell>
          <cell r="D392" t="str">
            <v>B</v>
          </cell>
        </row>
        <row r="393">
          <cell r="A393" t="str">
            <v>CLAIS-22I-9999</v>
          </cell>
          <cell r="B393" t="str">
            <v>SC 2.2 INFORMIX HA AGENT</v>
          </cell>
          <cell r="C393">
            <v>2800</v>
          </cell>
          <cell r="D393" t="str">
            <v>B</v>
          </cell>
        </row>
        <row r="394">
          <cell r="A394" t="str">
            <v>CLAIS-22L-9999</v>
          </cell>
          <cell r="B394" t="str">
            <v>SC 2.2 LOTUS NOTES HA AGENT</v>
          </cell>
          <cell r="C394">
            <v>2800</v>
          </cell>
          <cell r="D394" t="str">
            <v>B</v>
          </cell>
        </row>
        <row r="395">
          <cell r="A395" t="str">
            <v>CLAIS-22N-9999</v>
          </cell>
          <cell r="B395" t="str">
            <v>SC 2.2 NETSCAPE AGENT</v>
          </cell>
          <cell r="C395">
            <v>2800</v>
          </cell>
          <cell r="D395" t="str">
            <v>B</v>
          </cell>
        </row>
        <row r="396">
          <cell r="A396" t="str">
            <v>CLAIS-22O-9999</v>
          </cell>
          <cell r="B396" t="str">
            <v>SC 2.2 ORACLE HA AGENT</v>
          </cell>
          <cell r="C396">
            <v>2800</v>
          </cell>
          <cell r="D396" t="str">
            <v>B</v>
          </cell>
        </row>
        <row r="397">
          <cell r="A397" t="str">
            <v>CLAIS-22T-9999</v>
          </cell>
          <cell r="B397" t="str">
            <v>SC 2.2 TIVOLI HA AGENT</v>
          </cell>
          <cell r="C397">
            <v>2800</v>
          </cell>
          <cell r="D397" t="str">
            <v>B</v>
          </cell>
        </row>
        <row r="398">
          <cell r="A398" t="str">
            <v>CLAIS-22Y-9999</v>
          </cell>
          <cell r="B398" t="str">
            <v>SC 2.2 SYBASE HA AGENT</v>
          </cell>
          <cell r="C398">
            <v>2800</v>
          </cell>
          <cell r="D398" t="str">
            <v>B</v>
          </cell>
        </row>
        <row r="399">
          <cell r="A399" t="str">
            <v>CLAIS-30A-9999</v>
          </cell>
          <cell r="B399" t="str">
            <v>SC 3.0 HA Apache Age Lic</v>
          </cell>
          <cell r="C399">
            <v>5600</v>
          </cell>
          <cell r="D399" t="str">
            <v>B</v>
          </cell>
        </row>
        <row r="400">
          <cell r="A400" t="str">
            <v>CLAIS-30C-9999</v>
          </cell>
          <cell r="B400" t="str">
            <v>SC 3.0 Scalable Apache Agt Lic</v>
          </cell>
          <cell r="C400">
            <v>11200</v>
          </cell>
          <cell r="D400" t="str">
            <v>B</v>
          </cell>
        </row>
        <row r="401">
          <cell r="A401" t="str">
            <v>CLAIS-30D-9999</v>
          </cell>
          <cell r="B401" t="str">
            <v>SC 3.0 HA LDAP License</v>
          </cell>
          <cell r="C401">
            <v>5600</v>
          </cell>
          <cell r="D401" t="str">
            <v>B</v>
          </cell>
        </row>
        <row r="402">
          <cell r="A402" t="str">
            <v>CLAIS-30N-9999</v>
          </cell>
          <cell r="B402" t="str">
            <v>SC 3.0 HA iWS License</v>
          </cell>
          <cell r="C402">
            <v>5600</v>
          </cell>
          <cell r="D402" t="str">
            <v>B</v>
          </cell>
        </row>
        <row r="403">
          <cell r="A403" t="str">
            <v>CLAIS-30P-9999</v>
          </cell>
          <cell r="B403" t="str">
            <v>SC 3.0 OPS License</v>
          </cell>
          <cell r="C403">
            <v>11200</v>
          </cell>
          <cell r="D403" t="str">
            <v>B</v>
          </cell>
        </row>
        <row r="404">
          <cell r="A404" t="str">
            <v>CLAIS-30R-9999</v>
          </cell>
          <cell r="B404" t="str">
            <v>SC 3.0 HA Oracle Agent License</v>
          </cell>
          <cell r="C404">
            <v>5600</v>
          </cell>
          <cell r="D404" t="str">
            <v>B</v>
          </cell>
        </row>
        <row r="405">
          <cell r="A405" t="str">
            <v>CLAIS-30W-9999</v>
          </cell>
          <cell r="B405" t="str">
            <v>SC 3.0 Scalable iWS License</v>
          </cell>
          <cell r="C405">
            <v>11200</v>
          </cell>
          <cell r="D405" t="str">
            <v>B</v>
          </cell>
        </row>
        <row r="406">
          <cell r="A406" t="str">
            <v>CLAIS-3DN-9999</v>
          </cell>
          <cell r="B406" t="str">
            <v>SC 3.0 DNS Agent License</v>
          </cell>
          <cell r="C406">
            <v>0</v>
          </cell>
          <cell r="D406" t="str">
            <v>D</v>
          </cell>
        </row>
        <row r="407">
          <cell r="A407" t="str">
            <v>CLAIS-3NF-9999</v>
          </cell>
          <cell r="B407" t="str">
            <v>SC 3.0 NFS Agent License</v>
          </cell>
          <cell r="C407">
            <v>0</v>
          </cell>
          <cell r="D407" t="str">
            <v>D</v>
          </cell>
        </row>
        <row r="408">
          <cell r="A408" t="str">
            <v>CLBIS-22S-9999</v>
          </cell>
          <cell r="B408" t="str">
            <v>SC 2.2 SAP AGENT E1-E3000</v>
          </cell>
          <cell r="C408">
            <v>2800</v>
          </cell>
          <cell r="D408" t="str">
            <v>B</v>
          </cell>
        </row>
        <row r="409">
          <cell r="A409" t="str">
            <v>CLBIS-22X-9999</v>
          </cell>
          <cell r="B409" t="str">
            <v>SC 2.2 XPS FOR E1-E3x00</v>
          </cell>
          <cell r="C409">
            <v>2800</v>
          </cell>
          <cell r="D409" t="str">
            <v>B</v>
          </cell>
        </row>
        <row r="410">
          <cell r="A410" t="str">
            <v>CLBIS-2AP-9999</v>
          </cell>
          <cell r="B410" t="str">
            <v>SC 2.2 OPS FOR E1-E3x00;CVM</v>
          </cell>
          <cell r="C410">
            <v>2800</v>
          </cell>
          <cell r="D410" t="str">
            <v>B</v>
          </cell>
        </row>
        <row r="411">
          <cell r="A411" t="str">
            <v>CLBIS-2AV-9999</v>
          </cell>
          <cell r="B411" t="str">
            <v>SC 2.2 NetBackup AGENT E1-E3000</v>
          </cell>
          <cell r="C411">
            <v>2800</v>
          </cell>
          <cell r="D411" t="str">
            <v>B</v>
          </cell>
        </row>
        <row r="412">
          <cell r="A412" t="str">
            <v>CLCIS-22P-9999</v>
          </cell>
          <cell r="B412" t="str">
            <v>SC 2.2 OPS FOR E4/5/6x00</v>
          </cell>
          <cell r="C412">
            <v>5600</v>
          </cell>
          <cell r="D412" t="str">
            <v>B</v>
          </cell>
        </row>
        <row r="413">
          <cell r="A413" t="str">
            <v>CLCIS-22S-9999</v>
          </cell>
          <cell r="B413" t="str">
            <v>SC 2.2 SAP AGENT E4/5/6x00</v>
          </cell>
          <cell r="C413">
            <v>5600</v>
          </cell>
          <cell r="D413" t="str">
            <v>B</v>
          </cell>
        </row>
        <row r="414">
          <cell r="A414" t="str">
            <v>CLCIS-22X-9999</v>
          </cell>
          <cell r="B414" t="str">
            <v>SC 2.2 INFX XPS FOR E4/5/6x00</v>
          </cell>
          <cell r="C414">
            <v>5600</v>
          </cell>
          <cell r="D414" t="str">
            <v>B</v>
          </cell>
        </row>
        <row r="415">
          <cell r="A415" t="str">
            <v>CLCIS-2AP-9999</v>
          </cell>
          <cell r="B415" t="str">
            <v>SC 2.2 OPS FOR E4/5/6x00</v>
          </cell>
          <cell r="C415">
            <v>5600</v>
          </cell>
          <cell r="D415" t="str">
            <v>B</v>
          </cell>
        </row>
        <row r="416">
          <cell r="A416" t="str">
            <v>CLCIS-2AV-9999</v>
          </cell>
          <cell r="B416" t="str">
            <v>SC 2.2 NetBackup AGENT E4/5/6x00</v>
          </cell>
          <cell r="C416">
            <v>5600</v>
          </cell>
          <cell r="D416" t="str">
            <v>B</v>
          </cell>
        </row>
        <row r="417">
          <cell r="A417" t="str">
            <v>CLCIS-999-9999</v>
          </cell>
          <cell r="B417" t="str">
            <v>SC3.0 Clus func(CVM) Lic</v>
          </cell>
          <cell r="C417">
            <v>2800</v>
          </cell>
          <cell r="D417" t="str">
            <v>B</v>
          </cell>
        </row>
        <row r="418">
          <cell r="A418" t="str">
            <v>CLDVS-22I-9999</v>
          </cell>
          <cell r="B418" t="str">
            <v>SC 2.2 INFORMIX AGENT E10000</v>
          </cell>
          <cell r="C418">
            <v>2800</v>
          </cell>
          <cell r="D418" t="str">
            <v>B</v>
          </cell>
        </row>
        <row r="419">
          <cell r="A419" t="str">
            <v>CLDVS-22L-9999</v>
          </cell>
          <cell r="B419" t="str">
            <v>SC2.2 LOTUS NOTES AGENT E10000</v>
          </cell>
          <cell r="C419">
            <v>2800</v>
          </cell>
          <cell r="D419" t="str">
            <v>B</v>
          </cell>
        </row>
        <row r="420">
          <cell r="A420" t="str">
            <v>CLDVS-22N-9999</v>
          </cell>
          <cell r="B420" t="str">
            <v>SC 2.2 NETSCAPE AGENT E10000</v>
          </cell>
          <cell r="C420">
            <v>2800</v>
          </cell>
          <cell r="D420" t="str">
            <v>B</v>
          </cell>
        </row>
        <row r="421">
          <cell r="A421" t="str">
            <v>CLDVS-22O-9999</v>
          </cell>
          <cell r="B421" t="str">
            <v>SC 2.2 ORACLE AGENT E10000</v>
          </cell>
          <cell r="C421">
            <v>2800</v>
          </cell>
          <cell r="D421" t="str">
            <v>B</v>
          </cell>
        </row>
        <row r="422">
          <cell r="A422" t="str">
            <v>CLDVS-22S-9999</v>
          </cell>
          <cell r="B422" t="str">
            <v>SC 2.2 SAP AGENT E10000</v>
          </cell>
          <cell r="C422">
            <v>22400</v>
          </cell>
          <cell r="D422" t="str">
            <v>B</v>
          </cell>
        </row>
        <row r="423">
          <cell r="A423" t="str">
            <v>CLDVS-22T-9999</v>
          </cell>
          <cell r="B423" t="str">
            <v>SC 2.2 TIVOLI AGENT E10000</v>
          </cell>
          <cell r="C423">
            <v>2800</v>
          </cell>
          <cell r="D423" t="str">
            <v>B</v>
          </cell>
        </row>
        <row r="424">
          <cell r="A424" t="str">
            <v>CLDVS-22X-9999</v>
          </cell>
          <cell r="B424" t="str">
            <v>SC 2.2 INFX XPS FOR E10000</v>
          </cell>
          <cell r="C424">
            <v>22400</v>
          </cell>
          <cell r="D424" t="str">
            <v>B</v>
          </cell>
        </row>
        <row r="425">
          <cell r="A425" t="str">
            <v>CLDVS-22Y-9999</v>
          </cell>
          <cell r="B425" t="str">
            <v>SC 2.2 SYBASE AGENT E10000</v>
          </cell>
          <cell r="C425">
            <v>2800</v>
          </cell>
          <cell r="D425" t="str">
            <v>B</v>
          </cell>
        </row>
        <row r="426">
          <cell r="A426" t="str">
            <v>CLDVS-2AA-9999</v>
          </cell>
          <cell r="B426" t="str">
            <v>SC 2.2 Apache AGENT E10000</v>
          </cell>
          <cell r="C426">
            <v>2800</v>
          </cell>
          <cell r="D426" t="str">
            <v>B</v>
          </cell>
        </row>
        <row r="427">
          <cell r="A427" t="str">
            <v>CLDVS-2AP-9999</v>
          </cell>
          <cell r="B427" t="str">
            <v>SC 2.2 OPS FOR E10000</v>
          </cell>
          <cell r="C427">
            <v>22400</v>
          </cell>
          <cell r="D427" t="str">
            <v>B</v>
          </cell>
        </row>
        <row r="428">
          <cell r="A428" t="str">
            <v>CLDVS-2AV-9999</v>
          </cell>
          <cell r="B428" t="str">
            <v>SC 2.2 NetBackup AGENT E10000</v>
          </cell>
          <cell r="C428">
            <v>22400</v>
          </cell>
          <cell r="D428" t="str">
            <v>B</v>
          </cell>
        </row>
        <row r="429">
          <cell r="A429" t="str">
            <v>CLFIS-22A-9999</v>
          </cell>
          <cell r="B429" t="str">
            <v>SC 2.2 for Netra t1</v>
          </cell>
          <cell r="C429">
            <v>1400</v>
          </cell>
          <cell r="D429" t="str">
            <v>B</v>
          </cell>
        </row>
        <row r="430">
          <cell r="A430" t="str">
            <v>CLGIS-22A-9999</v>
          </cell>
          <cell r="B430" t="str">
            <v>SC 2.2 for Netra t 1400/1405</v>
          </cell>
          <cell r="C430">
            <v>7000</v>
          </cell>
          <cell r="D430" t="str">
            <v>B</v>
          </cell>
        </row>
        <row r="431">
          <cell r="A431" t="str">
            <v>CLI-9.1-L32</v>
          </cell>
          <cell r="B431" t="str">
            <v>SUNLINK CLIENT3270 9.1, 32LIC</v>
          </cell>
          <cell r="C431">
            <v>9354</v>
          </cell>
          <cell r="D431" t="str">
            <v>B</v>
          </cell>
        </row>
        <row r="432">
          <cell r="A432" t="str">
            <v>CLI-9.1-L64</v>
          </cell>
          <cell r="B432" t="str">
            <v>SUNLINK CLIENT3270 9.1, 64LIC</v>
          </cell>
          <cell r="C432">
            <v>16114</v>
          </cell>
          <cell r="D432" t="str">
            <v>B</v>
          </cell>
        </row>
        <row r="433">
          <cell r="A433" t="str">
            <v>CLI-9.1-L8</v>
          </cell>
          <cell r="B433" t="str">
            <v>SUNLINK CLIENT3270 9.1, 8LIC</v>
          </cell>
          <cell r="C433">
            <v>2984</v>
          </cell>
          <cell r="D433" t="str">
            <v>B</v>
          </cell>
        </row>
        <row r="434">
          <cell r="A434" t="str">
            <v>CLQIS-22A-9999</v>
          </cell>
          <cell r="B434" t="str">
            <v>SC 2.2 for E420R</v>
          </cell>
          <cell r="C434">
            <v>7000</v>
          </cell>
          <cell r="D434" t="str">
            <v>B</v>
          </cell>
        </row>
        <row r="435">
          <cell r="A435" t="str">
            <v>CLRIS-22A-9999</v>
          </cell>
          <cell r="B435" t="str">
            <v>SC 2.2 for E220R</v>
          </cell>
          <cell r="C435">
            <v>2800</v>
          </cell>
          <cell r="D435" t="str">
            <v>B</v>
          </cell>
        </row>
        <row r="436">
          <cell r="A436" t="str">
            <v>CLRIS-300-B999</v>
          </cell>
          <cell r="B436" t="str">
            <v>SC 3.0 SVR License for E220R</v>
          </cell>
          <cell r="C436">
            <v>2800</v>
          </cell>
          <cell r="D436" t="str">
            <v>B</v>
          </cell>
        </row>
        <row r="437">
          <cell r="A437" t="str">
            <v>CLRIS-300-G999</v>
          </cell>
          <cell r="B437" t="str">
            <v>SC 3.0 SVR License for E420R</v>
          </cell>
          <cell r="C437">
            <v>7000</v>
          </cell>
          <cell r="D437" t="str">
            <v>B</v>
          </cell>
        </row>
        <row r="438">
          <cell r="A438" t="str">
            <v>CLTIS-22A-9999</v>
          </cell>
          <cell r="B438" t="str">
            <v>SC 2.2 for Netra t 1120/1125</v>
          </cell>
          <cell r="C438">
            <v>2800</v>
          </cell>
          <cell r="D438" t="str">
            <v>B</v>
          </cell>
        </row>
        <row r="439">
          <cell r="A439" t="str">
            <v>CLUIS-300-B999</v>
          </cell>
          <cell r="B439" t="str">
            <v>SC 3.0 SVR License for E250</v>
          </cell>
          <cell r="C439">
            <v>2800</v>
          </cell>
          <cell r="D439" t="str">
            <v>B</v>
          </cell>
        </row>
        <row r="440">
          <cell r="A440" t="str">
            <v>CLUIS-300-C999</v>
          </cell>
          <cell r="B440" t="str">
            <v>SC 3.0 SVR License for E10000</v>
          </cell>
          <cell r="C440">
            <v>105000</v>
          </cell>
          <cell r="D440" t="str">
            <v>B</v>
          </cell>
        </row>
        <row r="441">
          <cell r="A441" t="str">
            <v>CLUIS-300-G999</v>
          </cell>
          <cell r="B441" t="str">
            <v>SC 3.0 SVR License for E450</v>
          </cell>
          <cell r="C441">
            <v>7000</v>
          </cell>
          <cell r="D441" t="str">
            <v>B</v>
          </cell>
        </row>
        <row r="442">
          <cell r="A442" t="str">
            <v>CLUIS-300-L999</v>
          </cell>
          <cell r="B442" t="str">
            <v>SC 3.0 SVR License for E6500</v>
          </cell>
          <cell r="C442">
            <v>49000</v>
          </cell>
          <cell r="D442" t="str">
            <v>B</v>
          </cell>
        </row>
        <row r="443">
          <cell r="A443" t="str">
            <v>CLUIS-300-X999</v>
          </cell>
          <cell r="B443" t="str">
            <v>SC 3.0 SVR License for E3500</v>
          </cell>
          <cell r="C443">
            <v>12600</v>
          </cell>
          <cell r="D443" t="str">
            <v>B</v>
          </cell>
        </row>
        <row r="444">
          <cell r="A444" t="str">
            <v>CLUIS-300-Y999</v>
          </cell>
          <cell r="B444" t="str">
            <v>SC 3.0 SVR License for E4/5500</v>
          </cell>
          <cell r="C444">
            <v>21000</v>
          </cell>
          <cell r="D444" t="str">
            <v>B</v>
          </cell>
        </row>
        <row r="445">
          <cell r="A445" t="str">
            <v>CLUS-2.0-DOC</v>
          </cell>
          <cell r="B445" t="str">
            <v>SUN CLUSTER 2.0 DOCS</v>
          </cell>
          <cell r="C445">
            <v>700</v>
          </cell>
          <cell r="D445" t="str">
            <v>B</v>
          </cell>
        </row>
        <row r="446">
          <cell r="A446" t="str">
            <v>CLUZS-300-99M9</v>
          </cell>
          <cell r="B446" t="str">
            <v>SC 3.0 Base Media-English only</v>
          </cell>
          <cell r="C446">
            <v>210</v>
          </cell>
          <cell r="D446" t="str">
            <v>B</v>
          </cell>
        </row>
        <row r="447">
          <cell r="A447" t="str">
            <v>CLUZS-300-9DM9</v>
          </cell>
          <cell r="B447" t="str">
            <v>Sun Cluster 3.0 Cool Stuff CD</v>
          </cell>
          <cell r="C447">
            <v>0</v>
          </cell>
          <cell r="D447" t="str">
            <v>D</v>
          </cell>
        </row>
        <row r="448">
          <cell r="A448" t="str">
            <v>CLUZS-99M9-MEDIA</v>
          </cell>
          <cell r="B448" t="str">
            <v>CLUZS-99M9-MEDIA</v>
          </cell>
          <cell r="C448">
            <v>0</v>
          </cell>
          <cell r="D448" t="str">
            <v>D</v>
          </cell>
        </row>
        <row r="449">
          <cell r="A449" t="str">
            <v>CMIP-RT-8.1-X-L1</v>
          </cell>
          <cell r="B449" t="str">
            <v>CMIP RT 8.1 RTU ONLY</v>
          </cell>
          <cell r="C449">
            <v>2590</v>
          </cell>
          <cell r="D449" t="str">
            <v>B</v>
          </cell>
        </row>
        <row r="450">
          <cell r="A450" t="str">
            <v>CMIP-RT-821-D</v>
          </cell>
          <cell r="B450" t="str">
            <v>CMIP 8.2.1 RT DOCUMENTATION</v>
          </cell>
          <cell r="C450">
            <v>210</v>
          </cell>
          <cell r="D450" t="str">
            <v>B</v>
          </cell>
        </row>
        <row r="451">
          <cell r="A451" t="str">
            <v>CMIP-RT-821-L1</v>
          </cell>
          <cell r="B451" t="str">
            <v>CMIP 8.2.1 RT 1 RTU</v>
          </cell>
          <cell r="C451">
            <v>2793</v>
          </cell>
          <cell r="D451" t="str">
            <v>B</v>
          </cell>
        </row>
        <row r="452">
          <cell r="A452" t="str">
            <v>CMIP-RT-821-L1H</v>
          </cell>
          <cell r="B452" t="str">
            <v>CMIP 8.2.1 HP-UX RT CD/RTU</v>
          </cell>
          <cell r="C452">
            <v>2793</v>
          </cell>
          <cell r="D452" t="str">
            <v>B</v>
          </cell>
        </row>
        <row r="453">
          <cell r="A453" t="str">
            <v>CMIP-SDE-820-CD</v>
          </cell>
          <cell r="B453" t="str">
            <v>CMIP 8.2 SDE CD ONLY</v>
          </cell>
          <cell r="C453">
            <v>49</v>
          </cell>
          <cell r="D453" t="str">
            <v>B</v>
          </cell>
        </row>
        <row r="454">
          <cell r="A454" t="str">
            <v>CMIP-SDE-821-L1</v>
          </cell>
          <cell r="B454" t="str">
            <v>CMIP 8.2.1 SDE 1 RTU</v>
          </cell>
          <cell r="C454">
            <v>6993</v>
          </cell>
          <cell r="D454" t="str">
            <v>B</v>
          </cell>
        </row>
        <row r="455">
          <cell r="A455" t="str">
            <v>CMPD9-821-9999</v>
          </cell>
          <cell r="B455" t="str">
            <v>CMIP 8.2.1 DOCS ONLY</v>
          </cell>
          <cell r="C455">
            <v>195</v>
          </cell>
          <cell r="D455" t="str">
            <v>D</v>
          </cell>
        </row>
        <row r="456">
          <cell r="A456" t="str">
            <v>CMPII-821-R999</v>
          </cell>
          <cell r="B456" t="str">
            <v>CMIP 8.2.1 INTEL RT, LIC</v>
          </cell>
          <cell r="C456">
            <v>2793</v>
          </cell>
          <cell r="D456" t="str">
            <v>B</v>
          </cell>
        </row>
        <row r="457">
          <cell r="A457" t="str">
            <v>CMPII-821-T999</v>
          </cell>
          <cell r="B457" t="str">
            <v>CMIP 8.2.1 SDE INTEL, LIC</v>
          </cell>
          <cell r="C457">
            <v>6993</v>
          </cell>
          <cell r="D457" t="str">
            <v>B</v>
          </cell>
        </row>
        <row r="458">
          <cell r="A458" t="str">
            <v>CMPIN-821-9999</v>
          </cell>
          <cell r="B458" t="str">
            <v>CMIP 8.2.1 SDE NT, LIC</v>
          </cell>
          <cell r="C458">
            <v>6993</v>
          </cell>
          <cell r="D458" t="str">
            <v>B</v>
          </cell>
        </row>
        <row r="459">
          <cell r="A459" t="str">
            <v>CMPIN-821-R999</v>
          </cell>
          <cell r="B459" t="str">
            <v>CMIP 8.2.1 NT RT, LIC</v>
          </cell>
          <cell r="C459">
            <v>2793</v>
          </cell>
          <cell r="D459" t="str">
            <v>B</v>
          </cell>
        </row>
        <row r="460">
          <cell r="A460" t="str">
            <v>CMPIS-821-R999</v>
          </cell>
          <cell r="B460" t="str">
            <v>CMIP 8.2.1 SPARC RT, LIC</v>
          </cell>
          <cell r="C460">
            <v>2793</v>
          </cell>
          <cell r="D460" t="str">
            <v>B</v>
          </cell>
        </row>
        <row r="461">
          <cell r="A461" t="str">
            <v>CMPIS-821-R9U9</v>
          </cell>
          <cell r="B461" t="str">
            <v>UG CMIP 8.2.1 RT SPARC, LIC</v>
          </cell>
          <cell r="C461">
            <v>1034</v>
          </cell>
          <cell r="D461" t="str">
            <v>D</v>
          </cell>
        </row>
        <row r="462">
          <cell r="A462" t="str">
            <v>CMPIS-821-T999</v>
          </cell>
          <cell r="B462" t="str">
            <v>CMIP 8.2.1 SDE SPARC 1 RTU</v>
          </cell>
          <cell r="C462">
            <v>6993</v>
          </cell>
          <cell r="D462" t="str">
            <v>B</v>
          </cell>
        </row>
        <row r="463">
          <cell r="A463" t="str">
            <v>CMPIS-821-T9U9</v>
          </cell>
          <cell r="B463" t="str">
            <v>UG CMIP 8.2.1 SDE SPARC, LIC</v>
          </cell>
          <cell r="C463">
            <v>2405</v>
          </cell>
          <cell r="D463" t="str">
            <v>D</v>
          </cell>
        </row>
        <row r="464">
          <cell r="A464" t="str">
            <v>CMPIS-822-R9A9</v>
          </cell>
          <cell r="B464" t="str">
            <v>CMIP 822 runtime for SPARC CD</v>
          </cell>
          <cell r="C464">
            <v>2793</v>
          </cell>
          <cell r="D464" t="str">
            <v>B</v>
          </cell>
        </row>
        <row r="465">
          <cell r="A465" t="str">
            <v>CMPIS-822-R9E9</v>
          </cell>
          <cell r="B465" t="str">
            <v>CMIP 822 runtime for SPARC Upg</v>
          </cell>
          <cell r="C465">
            <v>1113</v>
          </cell>
          <cell r="D465" t="str">
            <v>B</v>
          </cell>
        </row>
        <row r="466">
          <cell r="A466" t="str">
            <v>CMPIS-822-T9A9</v>
          </cell>
          <cell r="B466" t="str">
            <v>CMIP 822 SDE for SPARC CD</v>
          </cell>
          <cell r="C466">
            <v>6993</v>
          </cell>
          <cell r="D466" t="str">
            <v>B</v>
          </cell>
        </row>
        <row r="467">
          <cell r="A467" t="str">
            <v>CMPIS-822-T9E9</v>
          </cell>
          <cell r="B467" t="str">
            <v>CMIP 822 SDE for SPARC Upg</v>
          </cell>
          <cell r="C467">
            <v>2590</v>
          </cell>
          <cell r="D467" t="str">
            <v>B</v>
          </cell>
        </row>
        <row r="468">
          <cell r="A468" t="str">
            <v>CTO-INSTALL</v>
          </cell>
          <cell r="B468" t="str">
            <v>FAC INSTALL SERVICE OF INT OPT</v>
          </cell>
          <cell r="C468">
            <v>0</v>
          </cell>
          <cell r="D468" t="str">
            <v>D</v>
          </cell>
        </row>
        <row r="469">
          <cell r="A469" t="str">
            <v>E1-SC2.X-GOLD</v>
          </cell>
          <cell r="B469" t="str">
            <v>Spectrum Gold Package (per Node)</v>
          </cell>
          <cell r="C469">
            <v>4000</v>
          </cell>
          <cell r="D469" t="str">
            <v>D</v>
          </cell>
        </row>
        <row r="470">
          <cell r="A470" t="str">
            <v>E10000-4</v>
          </cell>
          <cell r="B470" t="str">
            <v>Enterprise E10000 BASE CABINET</v>
          </cell>
          <cell r="C470">
            <v>524000</v>
          </cell>
          <cell r="D470" t="str">
            <v>A</v>
          </cell>
        </row>
        <row r="471">
          <cell r="A471" t="str">
            <v>E10000-5</v>
          </cell>
          <cell r="B471" t="str">
            <v>Enterprise E10000 BASE CABINET</v>
          </cell>
          <cell r="C471">
            <v>699400</v>
          </cell>
          <cell r="D471" t="str">
            <v>A</v>
          </cell>
        </row>
        <row r="472">
          <cell r="A472" t="str">
            <v>E10000-CTO</v>
          </cell>
          <cell r="B472" t="str">
            <v>E10000 CONFIGURE-TO-ORDER OPTS</v>
          </cell>
          <cell r="C472">
            <v>0</v>
          </cell>
          <cell r="D472" t="str">
            <v>D</v>
          </cell>
        </row>
        <row r="473">
          <cell r="A473" t="str">
            <v>E10000-D</v>
          </cell>
          <cell r="B473" t="str">
            <v>Enterprise 10000 Express CAB</v>
          </cell>
          <cell r="C473">
            <v>632800</v>
          </cell>
          <cell r="D473" t="str">
            <v>A</v>
          </cell>
        </row>
        <row r="474">
          <cell r="A474" t="str">
            <v>E10000-EXP</v>
          </cell>
          <cell r="B474" t="str">
            <v>E1000 PwrExpress Base Cab</v>
          </cell>
          <cell r="C474">
            <v>724826</v>
          </cell>
          <cell r="D474" t="str">
            <v>A</v>
          </cell>
        </row>
        <row r="475">
          <cell r="A475" t="str">
            <v>E10000-SC2.X-GOLD</v>
          </cell>
          <cell r="B475" t="str">
            <v>Spectrum Gold Package (per Node)</v>
          </cell>
          <cell r="C475">
            <v>0</v>
          </cell>
          <cell r="D475" t="str">
            <v>D</v>
          </cell>
        </row>
        <row r="476">
          <cell r="A476" t="str">
            <v>E10000-TS2</v>
          </cell>
          <cell r="B476" t="str">
            <v>Enterprise 10000 Total System</v>
          </cell>
          <cell r="C476">
            <v>3258160</v>
          </cell>
          <cell r="D476" t="str">
            <v>A</v>
          </cell>
        </row>
        <row r="477">
          <cell r="A477" t="str">
            <v>E3000-SC2.X-GOLD</v>
          </cell>
          <cell r="B477" t="str">
            <v>Spectrum Gold Package (per Node)</v>
          </cell>
          <cell r="C477">
            <v>10000</v>
          </cell>
          <cell r="D477" t="str">
            <v>D</v>
          </cell>
        </row>
        <row r="478">
          <cell r="A478" t="str">
            <v>E3502-C82</v>
          </cell>
          <cell r="B478" t="str">
            <v>ENT 3500 BASE,2*400MHZ/1GB,I/O,2*PS</v>
          </cell>
          <cell r="C478">
            <v>87000</v>
          </cell>
          <cell r="D478" t="str">
            <v>A</v>
          </cell>
        </row>
        <row r="479">
          <cell r="A479" t="str">
            <v>E3502-C84</v>
          </cell>
          <cell r="B479" t="str">
            <v>Ent. 3500 4-Way Pkg</v>
          </cell>
          <cell r="C479">
            <v>217477</v>
          </cell>
          <cell r="D479" t="str">
            <v>A</v>
          </cell>
        </row>
        <row r="480">
          <cell r="A480" t="str">
            <v>E3502-P84</v>
          </cell>
          <cell r="B480" t="str">
            <v>Ent. 3500 4-Way Pkg</v>
          </cell>
          <cell r="C480">
            <v>217477</v>
          </cell>
          <cell r="D480" t="str">
            <v>A</v>
          </cell>
        </row>
        <row r="481">
          <cell r="A481" t="str">
            <v>E3503</v>
          </cell>
          <cell r="B481" t="str">
            <v>E3500 SERVER BASE, 1*PS, DVD</v>
          </cell>
          <cell r="C481">
            <v>16500</v>
          </cell>
          <cell r="D481" t="str">
            <v>A</v>
          </cell>
        </row>
        <row r="482">
          <cell r="A482" t="str">
            <v>E3503-C62</v>
          </cell>
          <cell r="B482" t="str">
            <v>ENT 3500 BASE, 336MHZ/4MB</v>
          </cell>
          <cell r="C482">
            <v>67400</v>
          </cell>
          <cell r="D482" t="str">
            <v>A</v>
          </cell>
        </row>
        <row r="483">
          <cell r="A483" t="str">
            <v>E3503-C82</v>
          </cell>
          <cell r="B483" t="str">
            <v>ENT 3500 BASE,2*400MHZ/1GB,1*PS</v>
          </cell>
          <cell r="C483">
            <v>70400</v>
          </cell>
          <cell r="D483" t="str">
            <v>A</v>
          </cell>
        </row>
        <row r="484">
          <cell r="A484" t="str">
            <v>E3503-C83</v>
          </cell>
          <cell r="B484" t="str">
            <v>ENT 3500 BASE,2*400MHZ/2GB,1*PS</v>
          </cell>
          <cell r="C484">
            <v>93200</v>
          </cell>
          <cell r="D484" t="str">
            <v>A</v>
          </cell>
        </row>
        <row r="485">
          <cell r="A485" t="str">
            <v>E3503-C84</v>
          </cell>
          <cell r="B485" t="str">
            <v>Ent. 3500 4-Way Pkg</v>
          </cell>
          <cell r="C485">
            <v>211500</v>
          </cell>
          <cell r="D485" t="str">
            <v>A</v>
          </cell>
        </row>
        <row r="486">
          <cell r="A486" t="str">
            <v>E3503-P84</v>
          </cell>
          <cell r="B486" t="str">
            <v>Ent. 3500 4-Way Pkg</v>
          </cell>
          <cell r="C486">
            <v>211500</v>
          </cell>
          <cell r="D486" t="str">
            <v>A</v>
          </cell>
        </row>
        <row r="487">
          <cell r="A487" t="str">
            <v>E4000-SC2.X-GOLD</v>
          </cell>
          <cell r="B487" t="str">
            <v>Spectrum Gold Package (per Node)</v>
          </cell>
          <cell r="C487">
            <v>10600</v>
          </cell>
          <cell r="D487" t="str">
            <v>D</v>
          </cell>
        </row>
        <row r="488">
          <cell r="A488" t="str">
            <v>E450-SC2.X-GOLD(SC2.1)</v>
          </cell>
          <cell r="B488" t="str">
            <v>Spectrum Gold Package (per Node)</v>
          </cell>
          <cell r="C488">
            <v>6600</v>
          </cell>
          <cell r="D488" t="str">
            <v>D</v>
          </cell>
        </row>
        <row r="489">
          <cell r="A489" t="str">
            <v>E4501</v>
          </cell>
          <cell r="B489" t="str">
            <v>ENT 4500 SERVER BASE 2*PS</v>
          </cell>
          <cell r="C489">
            <v>51200</v>
          </cell>
          <cell r="D489" t="str">
            <v>A</v>
          </cell>
        </row>
        <row r="490">
          <cell r="A490" t="str">
            <v>E4503</v>
          </cell>
          <cell r="B490" t="str">
            <v>ENT 4500 SERVER BASE 1*PS, DVD</v>
          </cell>
          <cell r="C490">
            <v>48320</v>
          </cell>
          <cell r="D490" t="str">
            <v>A</v>
          </cell>
        </row>
        <row r="491">
          <cell r="A491" t="str">
            <v>E4503-P88</v>
          </cell>
          <cell r="B491" t="str">
            <v>Ent. 4500 8-Way Pkg</v>
          </cell>
          <cell r="C491">
            <v>379100</v>
          </cell>
          <cell r="D491" t="str">
            <v>A</v>
          </cell>
        </row>
        <row r="492">
          <cell r="A492" t="str">
            <v>E4503-R</v>
          </cell>
          <cell r="B492" t="str">
            <v>RACKMOUNTED ENT 4500 SERVER</v>
          </cell>
          <cell r="C492">
            <v>67065</v>
          </cell>
          <cell r="D492" t="str">
            <v>A</v>
          </cell>
        </row>
        <row r="493">
          <cell r="A493" t="str">
            <v>E4503-RR1</v>
          </cell>
          <cell r="B493" t="str">
            <v>ENT 4500 RACK-READY BASE-72"</v>
          </cell>
          <cell r="C493">
            <v>52105</v>
          </cell>
          <cell r="D493" t="str">
            <v>A</v>
          </cell>
        </row>
        <row r="494">
          <cell r="A494" t="str">
            <v>E5000-SC2.X-GOLD</v>
          </cell>
          <cell r="B494" t="str">
            <v>Spectrum Gold Package (per Node)</v>
          </cell>
          <cell r="C494">
            <v>15300</v>
          </cell>
          <cell r="D494" t="str">
            <v>D</v>
          </cell>
        </row>
        <row r="495">
          <cell r="A495" t="str">
            <v>E5501</v>
          </cell>
          <cell r="B495" t="str">
            <v>ENT 5500 SERVER BASE 2*PS</v>
          </cell>
          <cell r="C495">
            <v>76800</v>
          </cell>
          <cell r="D495" t="str">
            <v>A</v>
          </cell>
        </row>
        <row r="496">
          <cell r="A496" t="str">
            <v>E5503</v>
          </cell>
          <cell r="B496" t="str">
            <v>ENT 5500 SERVER BASE, 1*PS, DVD</v>
          </cell>
          <cell r="C496">
            <v>65920</v>
          </cell>
          <cell r="D496" t="str">
            <v>A</v>
          </cell>
        </row>
        <row r="497">
          <cell r="A497" t="str">
            <v>E5503-P88</v>
          </cell>
          <cell r="B497" t="str">
            <v>Ent. 5500 8-Way Pkg</v>
          </cell>
          <cell r="C497">
            <v>397800</v>
          </cell>
          <cell r="D497" t="str">
            <v>A</v>
          </cell>
        </row>
        <row r="498">
          <cell r="A498" t="str">
            <v>E6000-SC2.X-GOLD</v>
          </cell>
          <cell r="B498" t="str">
            <v>Spectrum Gold Package (per Node)</v>
          </cell>
          <cell r="C498">
            <v>33300</v>
          </cell>
          <cell r="D498" t="str">
            <v>D</v>
          </cell>
        </row>
        <row r="499">
          <cell r="A499" t="str">
            <v>E6503</v>
          </cell>
          <cell r="B499" t="str">
            <v>ENT 6500 SERVER BASE, 1*PS, DVD</v>
          </cell>
          <cell r="C499">
            <v>157120</v>
          </cell>
          <cell r="D499" t="str">
            <v>A</v>
          </cell>
        </row>
        <row r="500">
          <cell r="A500" t="str">
            <v>E6503-P816</v>
          </cell>
          <cell r="B500" t="str">
            <v>Ent. 6500 16-Way Pkg</v>
          </cell>
          <cell r="C500">
            <v>804100</v>
          </cell>
          <cell r="D500" t="str">
            <v>A</v>
          </cell>
        </row>
        <row r="501">
          <cell r="A501" t="str">
            <v>EM1IS-210-9999</v>
          </cell>
          <cell r="B501" t="str">
            <v>EM 2.1 SINGLE MIS LIC MC-1</v>
          </cell>
          <cell r="C501">
            <v>21700</v>
          </cell>
          <cell r="D501" t="str">
            <v>B</v>
          </cell>
        </row>
        <row r="502">
          <cell r="A502" t="str">
            <v>EM1IS-210-99U9</v>
          </cell>
          <cell r="B502" t="str">
            <v>EM 2.1 MIS LIC. UPGRADE MC-1</v>
          </cell>
          <cell r="C502">
            <v>10850</v>
          </cell>
          <cell r="D502" t="str">
            <v>B</v>
          </cell>
        </row>
        <row r="503">
          <cell r="A503" t="str">
            <v>EM2IS-210-9999</v>
          </cell>
          <cell r="B503" t="str">
            <v>EM 2.1 SINGLE MIS LIC  MC-2</v>
          </cell>
          <cell r="C503">
            <v>35700</v>
          </cell>
          <cell r="D503" t="str">
            <v>B</v>
          </cell>
        </row>
        <row r="504">
          <cell r="A504" t="str">
            <v>EM2IS-210-99T9</v>
          </cell>
          <cell r="B504" t="str">
            <v>EM 2.1 MIS LIC MC-1 TO MC-2</v>
          </cell>
          <cell r="C504">
            <v>14000</v>
          </cell>
          <cell r="D504" t="str">
            <v>B</v>
          </cell>
        </row>
        <row r="505">
          <cell r="A505" t="str">
            <v>EM2IS-210-99U9</v>
          </cell>
          <cell r="B505" t="str">
            <v>EM 2.1 MIS LIC. UPGRADE MC-2</v>
          </cell>
          <cell r="C505">
            <v>17850</v>
          </cell>
          <cell r="D505" t="str">
            <v>B</v>
          </cell>
        </row>
        <row r="506">
          <cell r="A506" t="str">
            <v>EMAIS-210-9999</v>
          </cell>
          <cell r="B506" t="str">
            <v>EM 2.1 APPLICATION CLIENT, LIC</v>
          </cell>
          <cell r="C506">
            <v>7000</v>
          </cell>
          <cell r="D506" t="str">
            <v>B</v>
          </cell>
        </row>
        <row r="507">
          <cell r="A507" t="str">
            <v>EMAIS-210-99U9</v>
          </cell>
          <cell r="B507" t="str">
            <v>UG EM 2.1 APPLICATION CLNT LIC</v>
          </cell>
          <cell r="C507">
            <v>3500</v>
          </cell>
          <cell r="D507" t="str">
            <v>B</v>
          </cell>
        </row>
        <row r="508">
          <cell r="A508" t="str">
            <v>EMAIS-300IR999</v>
          </cell>
          <cell r="B508" t="str">
            <v>EM 3.0 Fault Mgmt App Cl. Lic.</v>
          </cell>
          <cell r="C508">
            <v>7000</v>
          </cell>
          <cell r="D508" t="str">
            <v>B</v>
          </cell>
        </row>
        <row r="509">
          <cell r="A509" t="str">
            <v>EMAIS-300IR9U9</v>
          </cell>
          <cell r="B509" t="str">
            <v>EM 3.0 Fault Mgmt App Lic Upgr</v>
          </cell>
          <cell r="C509">
            <v>2800</v>
          </cell>
          <cell r="D509" t="str">
            <v>B</v>
          </cell>
        </row>
        <row r="510">
          <cell r="A510" t="str">
            <v>EMAIS-400IR999</v>
          </cell>
          <cell r="B510" t="str">
            <v>EM 4.0 Fault Mgmt App CI. Lic</v>
          </cell>
          <cell r="C510">
            <v>7000</v>
          </cell>
          <cell r="D510" t="str">
            <v>B</v>
          </cell>
        </row>
        <row r="511">
          <cell r="A511" t="str">
            <v>EMAIS-400IR9U9</v>
          </cell>
          <cell r="B511" t="str">
            <v>EM 4.0 Fault Mgmt App CI. Lic Upgr</v>
          </cell>
          <cell r="C511">
            <v>2800</v>
          </cell>
          <cell r="D511" t="str">
            <v>B</v>
          </cell>
        </row>
        <row r="512">
          <cell r="A512" t="str">
            <v>EMCIS-300-N9UD</v>
          </cell>
          <cell r="B512" t="str">
            <v>EM 3.0 CD Media Up Chinese</v>
          </cell>
          <cell r="C512">
            <v>140</v>
          </cell>
          <cell r="D512" t="str">
            <v>B</v>
          </cell>
        </row>
        <row r="513">
          <cell r="A513" t="str">
            <v>EMCMS-30AI9999</v>
          </cell>
          <cell r="B513" t="str">
            <v>EM 3.0 Media</v>
          </cell>
          <cell r="C513">
            <v>140</v>
          </cell>
          <cell r="D513" t="str">
            <v>B</v>
          </cell>
        </row>
        <row r="514">
          <cell r="A514" t="str">
            <v>EMCMS-400I9999</v>
          </cell>
          <cell r="B514" t="str">
            <v>EM 4.0 Media</v>
          </cell>
          <cell r="C514">
            <v>140</v>
          </cell>
          <cell r="D514" t="str">
            <v>B</v>
          </cell>
        </row>
        <row r="515">
          <cell r="A515" t="str">
            <v>EMEDS-210-9999</v>
          </cell>
          <cell r="B515" t="str">
            <v>EM 2.1 ENDUSER HARDCOPY DOCS</v>
          </cell>
          <cell r="C515">
            <v>210</v>
          </cell>
          <cell r="D515" t="str">
            <v>B</v>
          </cell>
        </row>
        <row r="516">
          <cell r="A516" t="str">
            <v>EMEDS-30AIR999</v>
          </cell>
          <cell r="B516" t="str">
            <v>EM 3.0 End User Documentation</v>
          </cell>
          <cell r="C516">
            <v>210</v>
          </cell>
          <cell r="D516" t="str">
            <v>B</v>
          </cell>
        </row>
        <row r="517">
          <cell r="A517" t="str">
            <v>EMEDS-400IR999</v>
          </cell>
          <cell r="B517" t="str">
            <v>EM 4.0 End User Documentation</v>
          </cell>
          <cell r="C517">
            <v>210</v>
          </cell>
          <cell r="D517" t="str">
            <v>B</v>
          </cell>
        </row>
        <row r="518">
          <cell r="A518" t="str">
            <v>EMEMS-210-9999</v>
          </cell>
          <cell r="B518" t="str">
            <v>EM 2.1 MEDIA AND RELNOTES</v>
          </cell>
          <cell r="C518">
            <v>140</v>
          </cell>
          <cell r="D518" t="str">
            <v>B</v>
          </cell>
        </row>
        <row r="519">
          <cell r="A519" t="str">
            <v>EMJDS-300I9999</v>
          </cell>
          <cell r="B519" t="str">
            <v>EM 3.0 Java Toolkit Doc.</v>
          </cell>
          <cell r="C519">
            <v>490</v>
          </cell>
          <cell r="D519" t="str">
            <v>B</v>
          </cell>
        </row>
        <row r="520">
          <cell r="A520" t="str">
            <v>EMJDS-400I9999</v>
          </cell>
          <cell r="B520" t="str">
            <v>EM 4.0 Java Toolkit Doc.</v>
          </cell>
          <cell r="C520">
            <v>490</v>
          </cell>
          <cell r="D520" t="str">
            <v>B</v>
          </cell>
        </row>
        <row r="521">
          <cell r="A521" t="str">
            <v>EMJIS-300IR999</v>
          </cell>
          <cell r="B521" t="str">
            <v>EM 3.0 Java DMK Interface Lic.</v>
          </cell>
          <cell r="C521">
            <v>12600</v>
          </cell>
          <cell r="D521" t="str">
            <v>B</v>
          </cell>
        </row>
        <row r="522">
          <cell r="A522" t="str">
            <v>EMJIS-30AIT999</v>
          </cell>
          <cell r="B522" t="str">
            <v>EM 3.0 Java Toolkit License</v>
          </cell>
          <cell r="C522">
            <v>7000</v>
          </cell>
          <cell r="D522" t="str">
            <v>B</v>
          </cell>
        </row>
        <row r="523">
          <cell r="A523" t="str">
            <v>EMJIS-400IR999</v>
          </cell>
          <cell r="B523" t="str">
            <v>EM 4.0 Java DMK Interface Lic.</v>
          </cell>
          <cell r="C523">
            <v>1400</v>
          </cell>
          <cell r="D523" t="str">
            <v>B</v>
          </cell>
        </row>
        <row r="524">
          <cell r="A524" t="str">
            <v>EMJIS-400IT999</v>
          </cell>
          <cell r="B524" t="str">
            <v>EM 4.0 Java Toolkit License</v>
          </cell>
          <cell r="C524">
            <v>7000</v>
          </cell>
          <cell r="D524" t="str">
            <v>B</v>
          </cell>
        </row>
        <row r="525">
          <cell r="A525" t="str">
            <v>EMKDS-210-9999</v>
          </cell>
          <cell r="B525" t="str">
            <v>EM 2.1 TOOLKIT DOC SET</v>
          </cell>
          <cell r="C525">
            <v>490</v>
          </cell>
          <cell r="D525" t="str">
            <v>B</v>
          </cell>
        </row>
        <row r="526">
          <cell r="A526" t="str">
            <v>EMKDS-30AI9999</v>
          </cell>
          <cell r="B526" t="str">
            <v>EM 3.0 Toolkit Documentation</v>
          </cell>
          <cell r="C526">
            <v>490</v>
          </cell>
          <cell r="D526" t="str">
            <v>B</v>
          </cell>
        </row>
        <row r="527">
          <cell r="A527" t="str">
            <v>EMKDS-400I9999</v>
          </cell>
          <cell r="B527" t="str">
            <v>EM 4.0 Toolkit Documentation</v>
          </cell>
          <cell r="C527">
            <v>490</v>
          </cell>
          <cell r="D527" t="str">
            <v>B</v>
          </cell>
        </row>
        <row r="528">
          <cell r="A528" t="str">
            <v>EMKIS-210-T999</v>
          </cell>
          <cell r="B528" t="str">
            <v>EM 2.1 TOOLKIT LICENSE</v>
          </cell>
          <cell r="C528">
            <v>70000</v>
          </cell>
          <cell r="D528" t="str">
            <v>B</v>
          </cell>
        </row>
        <row r="529">
          <cell r="A529" t="str">
            <v>EMKIS-210-T9U9</v>
          </cell>
          <cell r="B529" t="str">
            <v>EM 2.1 TOOLKIT LIC. UPGRADE</v>
          </cell>
          <cell r="C529">
            <v>35000</v>
          </cell>
          <cell r="D529" t="str">
            <v>B</v>
          </cell>
        </row>
        <row r="530">
          <cell r="A530" t="str">
            <v>EMKIS-30AIT999</v>
          </cell>
          <cell r="B530" t="str">
            <v>EM 3.0 Toolkit License</v>
          </cell>
          <cell r="C530">
            <v>70000</v>
          </cell>
          <cell r="D530" t="str">
            <v>B</v>
          </cell>
        </row>
        <row r="531">
          <cell r="A531" t="str">
            <v>EMKIS-30AIT9U9</v>
          </cell>
          <cell r="B531" t="str">
            <v>EM 3.0 Toolkit License Upgrade</v>
          </cell>
          <cell r="C531">
            <v>31500</v>
          </cell>
          <cell r="D531" t="str">
            <v>B</v>
          </cell>
        </row>
        <row r="532">
          <cell r="A532" t="str">
            <v>EMKIS-400IT999</v>
          </cell>
          <cell r="B532" t="str">
            <v>EM 4.0 Toolkit License</v>
          </cell>
          <cell r="C532">
            <v>70000</v>
          </cell>
          <cell r="D532" t="str">
            <v>B</v>
          </cell>
        </row>
        <row r="533">
          <cell r="A533" t="str">
            <v>EMKIS-400IT9U9</v>
          </cell>
          <cell r="B533" t="str">
            <v>EM 4.0 Toolkit License Upgrade</v>
          </cell>
          <cell r="C533">
            <v>31500</v>
          </cell>
          <cell r="D533" t="str">
            <v>B</v>
          </cell>
        </row>
        <row r="534">
          <cell r="A534" t="str">
            <v>EMMIS-300ID999</v>
          </cell>
          <cell r="B534" t="str">
            <v>EM 3.0 MIS Bronze License</v>
          </cell>
          <cell r="C534">
            <v>21700</v>
          </cell>
          <cell r="D534" t="str">
            <v>B</v>
          </cell>
        </row>
        <row r="535">
          <cell r="A535" t="str">
            <v>EMMIS-300ID9U9</v>
          </cell>
          <cell r="B535" t="str">
            <v>EM 3.0 MIS Bronze Lic. Upgrade</v>
          </cell>
          <cell r="C535">
            <v>9765</v>
          </cell>
          <cell r="D535" t="str">
            <v>B</v>
          </cell>
        </row>
        <row r="536">
          <cell r="A536" t="str">
            <v>EMMIS-300IE999</v>
          </cell>
          <cell r="B536" t="str">
            <v>EM 3.0 MIS Gold License</v>
          </cell>
          <cell r="C536">
            <v>35700</v>
          </cell>
          <cell r="D536" t="str">
            <v>B</v>
          </cell>
        </row>
        <row r="537">
          <cell r="A537" t="str">
            <v>EMMIS-300IE9T9</v>
          </cell>
          <cell r="B537" t="str">
            <v>EM 3.0 Silver-Gold Trade Up</v>
          </cell>
          <cell r="C537">
            <v>7000</v>
          </cell>
          <cell r="D537" t="str">
            <v>B</v>
          </cell>
        </row>
        <row r="538">
          <cell r="A538" t="str">
            <v>EMMIS-300IE9U9</v>
          </cell>
          <cell r="B538" t="str">
            <v>EM 3.0 MIS Gold Lic. Upgrade</v>
          </cell>
          <cell r="C538">
            <v>16065</v>
          </cell>
          <cell r="D538" t="str">
            <v>B</v>
          </cell>
        </row>
        <row r="539">
          <cell r="A539" t="str">
            <v>EMMIS-300IW999</v>
          </cell>
          <cell r="B539" t="str">
            <v>EM 3.0 MIS Silver License</v>
          </cell>
          <cell r="C539">
            <v>28700</v>
          </cell>
          <cell r="D539" t="str">
            <v>B</v>
          </cell>
        </row>
        <row r="540">
          <cell r="A540" t="str">
            <v>EMMIS-300IW9T9</v>
          </cell>
          <cell r="B540" t="str">
            <v>EM 3.0 Bronze-Silver Trade Up</v>
          </cell>
          <cell r="C540">
            <v>7000</v>
          </cell>
          <cell r="D540" t="str">
            <v>B</v>
          </cell>
        </row>
        <row r="541">
          <cell r="A541" t="str">
            <v>EMMIS-300IW9U9</v>
          </cell>
          <cell r="B541" t="str">
            <v>EM 3.0 MIS Silver Lic. Upgrade</v>
          </cell>
          <cell r="C541">
            <v>12915</v>
          </cell>
          <cell r="D541" t="str">
            <v>B</v>
          </cell>
        </row>
        <row r="542">
          <cell r="A542" t="str">
            <v>EMMIS-400ID999</v>
          </cell>
          <cell r="B542" t="str">
            <v>EM 4.0 MIS Bronze License</v>
          </cell>
          <cell r="C542">
            <v>21700</v>
          </cell>
          <cell r="D542" t="str">
            <v>B</v>
          </cell>
        </row>
        <row r="543">
          <cell r="A543" t="str">
            <v>EMMIS-400ID9U9</v>
          </cell>
          <cell r="B543" t="str">
            <v>EM 4.0 MIS Bronze Lic. Upgrade</v>
          </cell>
          <cell r="C543">
            <v>9765</v>
          </cell>
          <cell r="D543" t="str">
            <v>B</v>
          </cell>
        </row>
        <row r="544">
          <cell r="A544" t="str">
            <v>EMMIS-400IE999</v>
          </cell>
          <cell r="B544" t="str">
            <v>EM 4.0 MIS Gold License</v>
          </cell>
          <cell r="C544">
            <v>35700</v>
          </cell>
          <cell r="D544" t="str">
            <v>B</v>
          </cell>
        </row>
        <row r="545">
          <cell r="A545" t="str">
            <v>EMMIS-400IE9T9</v>
          </cell>
          <cell r="B545" t="str">
            <v>EM 4.0 Silver-Gold Trade Up</v>
          </cell>
          <cell r="C545">
            <v>7000</v>
          </cell>
          <cell r="D545" t="str">
            <v>B</v>
          </cell>
        </row>
        <row r="546">
          <cell r="A546" t="str">
            <v>EMMIS-400IE9U9</v>
          </cell>
          <cell r="B546" t="str">
            <v>EM 4.0 MIS Gold Lic. Upgrade</v>
          </cell>
          <cell r="C546">
            <v>16065</v>
          </cell>
          <cell r="D546" t="str">
            <v>B</v>
          </cell>
        </row>
        <row r="547">
          <cell r="A547" t="str">
            <v>EMMIS-400IW999</v>
          </cell>
          <cell r="B547" t="str">
            <v>EM 4.0 MIS Silver License</v>
          </cell>
          <cell r="C547">
            <v>28700</v>
          </cell>
          <cell r="D547" t="str">
            <v>B</v>
          </cell>
        </row>
        <row r="548">
          <cell r="A548" t="str">
            <v>EMMIS-400IW9T9</v>
          </cell>
          <cell r="B548" t="str">
            <v>EM 4.0 Bronze-Silver Trade Up</v>
          </cell>
          <cell r="C548">
            <v>7000</v>
          </cell>
          <cell r="D548" t="str">
            <v>B</v>
          </cell>
        </row>
        <row r="549">
          <cell r="A549" t="str">
            <v>EMMIS-400IW9U9</v>
          </cell>
          <cell r="B549" t="str">
            <v>EM 4.0 MIS Silver Lic. Upgrade</v>
          </cell>
          <cell r="C549">
            <v>12915</v>
          </cell>
          <cell r="D549" t="str">
            <v>B</v>
          </cell>
        </row>
        <row r="550">
          <cell r="A550" t="str">
            <v>EMQIS-300IR999</v>
          </cell>
          <cell r="B550" t="str">
            <v>EM 3.0 TMN Q3 Interface Lic.</v>
          </cell>
          <cell r="C550">
            <v>9800</v>
          </cell>
          <cell r="D550" t="str">
            <v>B</v>
          </cell>
        </row>
        <row r="551">
          <cell r="A551" t="str">
            <v>EMQIS-300IR9U9</v>
          </cell>
          <cell r="B551" t="str">
            <v>EM 3.0 TMN Q3 Interface Upgrad</v>
          </cell>
          <cell r="C551">
            <v>4200</v>
          </cell>
          <cell r="D551" t="str">
            <v>B</v>
          </cell>
        </row>
        <row r="552">
          <cell r="A552" t="str">
            <v>EMQIS-400IR999</v>
          </cell>
          <cell r="B552" t="str">
            <v>EM 4.0 TMN Q3 Interface Lic.</v>
          </cell>
          <cell r="C552">
            <v>9800</v>
          </cell>
          <cell r="D552" t="str">
            <v>B</v>
          </cell>
        </row>
        <row r="553">
          <cell r="A553" t="str">
            <v>EMQIS-400IR9U9</v>
          </cell>
          <cell r="B553" t="str">
            <v>EM 4.0 TMN Q3 Interface Upgrad</v>
          </cell>
          <cell r="C553">
            <v>4200</v>
          </cell>
          <cell r="D553" t="str">
            <v>B</v>
          </cell>
        </row>
        <row r="554">
          <cell r="A554" t="str">
            <v>EMTIS-210-9999</v>
          </cell>
          <cell r="B554" t="str">
            <v>EM 2.1 TMNQ3 INTERFACE LIC</v>
          </cell>
          <cell r="C554">
            <v>9800</v>
          </cell>
          <cell r="D554" t="str">
            <v>B</v>
          </cell>
        </row>
        <row r="555">
          <cell r="A555" t="str">
            <v>EMTIS-210-99U9</v>
          </cell>
          <cell r="B555" t="str">
            <v>EM 2.1 TMNQ3 INTERFACE UPGR.</v>
          </cell>
          <cell r="C555">
            <v>4900</v>
          </cell>
          <cell r="D555" t="str">
            <v>B</v>
          </cell>
        </row>
        <row r="556">
          <cell r="A556" t="str">
            <v>EN1VS-210-9999</v>
          </cell>
          <cell r="B556" t="str">
            <v>EM 2.1 NETWORK MGMT PKG MC-1</v>
          </cell>
          <cell r="C556">
            <v>121800</v>
          </cell>
          <cell r="D556" t="str">
            <v>B</v>
          </cell>
        </row>
        <row r="557">
          <cell r="A557" t="str">
            <v>EN2VS-210-9999</v>
          </cell>
          <cell r="B557" t="str">
            <v>EM 2.1 NETWORK MGMT PKG MC-2</v>
          </cell>
          <cell r="C557">
            <v>182000</v>
          </cell>
          <cell r="D557" t="str">
            <v>B</v>
          </cell>
        </row>
        <row r="558">
          <cell r="A558" t="str">
            <v>EN2VS-210-99T9</v>
          </cell>
          <cell r="B558" t="str">
            <v>EM 2.1 NW MGT PKG MC-1 TO MC-2</v>
          </cell>
          <cell r="C558">
            <v>60200</v>
          </cell>
          <cell r="D558" t="str">
            <v>B</v>
          </cell>
        </row>
        <row r="559">
          <cell r="A559" t="str">
            <v>ET1VS-210-9999</v>
          </cell>
          <cell r="B559" t="str">
            <v>EM 2.1 TELCO MGMT PKG MC-1</v>
          </cell>
          <cell r="C559">
            <v>163800</v>
          </cell>
          <cell r="D559" t="str">
            <v>B</v>
          </cell>
        </row>
        <row r="560">
          <cell r="A560" t="str">
            <v>ET2VS-210-9999</v>
          </cell>
          <cell r="B560" t="str">
            <v>EM 2.1 TELCO MGMT PKG MC-2</v>
          </cell>
          <cell r="C560">
            <v>224000</v>
          </cell>
          <cell r="D560" t="str">
            <v>B</v>
          </cell>
        </row>
        <row r="561">
          <cell r="A561" t="str">
            <v>ET2VS-210-99T9</v>
          </cell>
          <cell r="B561" t="str">
            <v>EM 2.1 TELCO MPKG MC-1 TO MC-2</v>
          </cell>
          <cell r="C561">
            <v>60200</v>
          </cell>
          <cell r="D561" t="str">
            <v>B</v>
          </cell>
        </row>
        <row r="562">
          <cell r="A562" t="str">
            <v>F3800-227</v>
          </cell>
          <cell r="B562" t="str">
            <v>F3800 SERVER w 2CPU/2GB Mem</v>
          </cell>
          <cell r="C562">
            <v>115200</v>
          </cell>
          <cell r="D562" t="str">
            <v>A</v>
          </cell>
        </row>
        <row r="563">
          <cell r="A563" t="str">
            <v>F3800-227-RM</v>
          </cell>
          <cell r="B563" t="str">
            <v>F3800 SERVER w 2CPU/2GB Fact Rk</v>
          </cell>
          <cell r="C563">
            <v>115200</v>
          </cell>
          <cell r="D563" t="str">
            <v>A</v>
          </cell>
        </row>
        <row r="564">
          <cell r="A564" t="str">
            <v>F3800-447</v>
          </cell>
          <cell r="B564" t="str">
            <v>F3800 SERVER w 4CPU/4GB</v>
          </cell>
          <cell r="C564">
            <v>171250</v>
          </cell>
          <cell r="D564" t="str">
            <v>A</v>
          </cell>
        </row>
        <row r="565">
          <cell r="A565" t="str">
            <v>F3800-447-RM</v>
          </cell>
          <cell r="B565" t="str">
            <v>F3800 SERVER w 4CPU/4GB Fact Rk</v>
          </cell>
          <cell r="C565">
            <v>171250</v>
          </cell>
          <cell r="D565" t="str">
            <v>A</v>
          </cell>
        </row>
        <row r="566">
          <cell r="A566" t="str">
            <v>F4800</v>
          </cell>
          <cell r="B566" t="str">
            <v>F4800 SERVER BASE-FIELD RACK</v>
          </cell>
          <cell r="C566">
            <v>56250</v>
          </cell>
          <cell r="D566" t="str">
            <v>A</v>
          </cell>
        </row>
        <row r="567">
          <cell r="A567" t="str">
            <v>F4800-DS</v>
          </cell>
          <cell r="B567" t="str">
            <v>F4800 SERVER BASE-DESKSIDE</v>
          </cell>
          <cell r="C567">
            <v>56250</v>
          </cell>
          <cell r="D567" t="str">
            <v>A</v>
          </cell>
        </row>
        <row r="568">
          <cell r="A568" t="str">
            <v>F4800-RM</v>
          </cell>
          <cell r="B568" t="str">
            <v>F4800 SERVER BASE-FACTORY RACK</v>
          </cell>
          <cell r="C568">
            <v>56250</v>
          </cell>
          <cell r="D568" t="str">
            <v>A</v>
          </cell>
        </row>
        <row r="569">
          <cell r="A569" t="str">
            <v>F4810</v>
          </cell>
          <cell r="B569" t="str">
            <v>F4810 SERVER BASE-FIELD RACK</v>
          </cell>
          <cell r="C569">
            <v>56250</v>
          </cell>
          <cell r="D569" t="str">
            <v>A</v>
          </cell>
        </row>
        <row r="570">
          <cell r="A570" t="str">
            <v>F4810-RM</v>
          </cell>
          <cell r="B570" t="str">
            <v>F4810 SERVER BASE-FACTORY RACK</v>
          </cell>
          <cell r="C570">
            <v>56250</v>
          </cell>
          <cell r="D570" t="str">
            <v>A</v>
          </cell>
        </row>
        <row r="571">
          <cell r="A571" t="str">
            <v>F6800</v>
          </cell>
          <cell r="B571" t="str">
            <v>F6800 SERVER BASE</v>
          </cell>
          <cell r="C571">
            <v>187500</v>
          </cell>
          <cell r="D571" t="str">
            <v>A</v>
          </cell>
        </row>
        <row r="572">
          <cell r="A572" t="str">
            <v>FC9BI-600-TD99</v>
          </cell>
          <cell r="B572" t="str">
            <v>C 6 Try n'Buy for Intel</v>
          </cell>
          <cell r="C572">
            <v>0</v>
          </cell>
          <cell r="D572" t="str">
            <v>D</v>
          </cell>
        </row>
        <row r="573">
          <cell r="A573" t="str">
            <v>FC9BS-600-TD99</v>
          </cell>
          <cell r="B573" t="str">
            <v>C 6 Try n'Buy for SPARC</v>
          </cell>
          <cell r="C573">
            <v>0</v>
          </cell>
          <cell r="D573" t="str">
            <v>D</v>
          </cell>
        </row>
        <row r="574">
          <cell r="A574" t="str">
            <v>FC9D9-600-T999</v>
          </cell>
          <cell r="B574" t="str">
            <v>Prof C 6 Doc Set</v>
          </cell>
          <cell r="C574">
            <v>280</v>
          </cell>
          <cell r="D574" t="str">
            <v>B</v>
          </cell>
        </row>
        <row r="575">
          <cell r="A575" t="str">
            <v>FC9D9-600-T99C</v>
          </cell>
          <cell r="B575" t="str">
            <v>Japanese Prof C 6 Doc Set</v>
          </cell>
          <cell r="C575">
            <v>455</v>
          </cell>
          <cell r="D575" t="str">
            <v>B</v>
          </cell>
        </row>
        <row r="576">
          <cell r="A576" t="str">
            <v>FC9D9-601-T999</v>
          </cell>
          <cell r="B576" t="str">
            <v>Prof C 6u1 Doc Set</v>
          </cell>
          <cell r="C576">
            <v>280</v>
          </cell>
          <cell r="D576" t="str">
            <v>B</v>
          </cell>
        </row>
        <row r="577">
          <cell r="A577" t="str">
            <v>FC9II-600-T999</v>
          </cell>
          <cell r="B577" t="str">
            <v>C 6 1-User Slim Kit for Intel</v>
          </cell>
          <cell r="C577">
            <v>1813</v>
          </cell>
          <cell r="D577" t="str">
            <v>B</v>
          </cell>
        </row>
        <row r="578">
          <cell r="A578" t="str">
            <v>FC9II-600-T9U9</v>
          </cell>
          <cell r="B578" t="str">
            <v>C 6 1-User Slim Kit UPG Intel</v>
          </cell>
          <cell r="C578">
            <v>546</v>
          </cell>
          <cell r="D578" t="str">
            <v>B</v>
          </cell>
        </row>
        <row r="579">
          <cell r="A579" t="str">
            <v>FC9II-600-TL99</v>
          </cell>
          <cell r="B579" t="str">
            <v>C 6 1-RTU ESD for Intel</v>
          </cell>
          <cell r="C579">
            <v>1673</v>
          </cell>
          <cell r="D579" t="str">
            <v>B</v>
          </cell>
        </row>
        <row r="580">
          <cell r="A580" t="str">
            <v>FC9II-601-T999</v>
          </cell>
          <cell r="B580" t="str">
            <v>C 6u1 1-User Slim Kit for IN</v>
          </cell>
          <cell r="C580">
            <v>1813</v>
          </cell>
          <cell r="D580" t="str">
            <v>B</v>
          </cell>
        </row>
        <row r="581">
          <cell r="A581" t="str">
            <v>FC9II-601-T9U9</v>
          </cell>
          <cell r="B581" t="str">
            <v>C 6u1 1-User Slim Kit UPG IN</v>
          </cell>
          <cell r="C581">
            <v>546</v>
          </cell>
          <cell r="D581" t="str">
            <v>B</v>
          </cell>
        </row>
        <row r="582">
          <cell r="A582" t="str">
            <v>FC9II-601-TL99</v>
          </cell>
          <cell r="B582" t="str">
            <v>C 6u1 1-RTU ESD for Intel</v>
          </cell>
          <cell r="C582">
            <v>1673</v>
          </cell>
          <cell r="D582" t="str">
            <v>B</v>
          </cell>
        </row>
        <row r="583">
          <cell r="A583" t="str">
            <v>FC9II-6C0-TL99</v>
          </cell>
          <cell r="B583" t="str">
            <v>C 6 1-E-RTU Cert. Intel</v>
          </cell>
          <cell r="C583">
            <v>1813</v>
          </cell>
          <cell r="D583" t="str">
            <v>B</v>
          </cell>
        </row>
        <row r="584">
          <cell r="A584" t="str">
            <v>FC9II-6C1-TL99</v>
          </cell>
          <cell r="B584" t="str">
            <v>C 6u1 1-E-RTU Cert. Intel</v>
          </cell>
          <cell r="C584">
            <v>1813</v>
          </cell>
          <cell r="D584" t="str">
            <v>B</v>
          </cell>
        </row>
        <row r="585">
          <cell r="A585" t="str">
            <v>FC9II-6T1-T9T9</v>
          </cell>
          <cell r="B585" t="str">
            <v>C 6 1-User Slim Kit Trdup IN</v>
          </cell>
          <cell r="C585">
            <v>700</v>
          </cell>
          <cell r="D585" t="str">
            <v>B</v>
          </cell>
        </row>
        <row r="586">
          <cell r="A586" t="str">
            <v>FC9II-6T4-T9T9</v>
          </cell>
          <cell r="B586" t="str">
            <v>C 6u1 1-User Slim Kit Trdup IN</v>
          </cell>
          <cell r="C586">
            <v>700</v>
          </cell>
          <cell r="D586" t="str">
            <v>B</v>
          </cell>
        </row>
        <row r="587">
          <cell r="A587" t="str">
            <v>FC9IS-600-T999</v>
          </cell>
          <cell r="B587" t="str">
            <v>C 6 1-User Slim Kit for SPARC</v>
          </cell>
          <cell r="C587">
            <v>1813</v>
          </cell>
          <cell r="D587" t="str">
            <v>B</v>
          </cell>
        </row>
        <row r="588">
          <cell r="A588" t="str">
            <v>FC9IS-600-T9U9</v>
          </cell>
          <cell r="B588" t="str">
            <v>C 6 1-User Slim Kit UPG SPARC</v>
          </cell>
          <cell r="C588">
            <v>546</v>
          </cell>
          <cell r="D588" t="str">
            <v>B</v>
          </cell>
        </row>
        <row r="589">
          <cell r="A589" t="str">
            <v>FC9IS-600-TL99</v>
          </cell>
          <cell r="B589" t="str">
            <v>C 6 1-RTU ESD for SPARC</v>
          </cell>
          <cell r="C589">
            <v>1673</v>
          </cell>
          <cell r="D589" t="str">
            <v>B</v>
          </cell>
        </row>
        <row r="590">
          <cell r="A590" t="str">
            <v>FC9IS-601-T999</v>
          </cell>
          <cell r="B590" t="str">
            <v>C 6u1 1-User Slim Kit for SPARC</v>
          </cell>
          <cell r="C590">
            <v>1813</v>
          </cell>
          <cell r="D590" t="str">
            <v>B</v>
          </cell>
        </row>
        <row r="591">
          <cell r="A591" t="str">
            <v>FC9IS-601-T9U9</v>
          </cell>
          <cell r="B591" t="str">
            <v>C 6u1 1-User Slim Kit UPG SPARC</v>
          </cell>
          <cell r="C591">
            <v>546</v>
          </cell>
          <cell r="D591" t="str">
            <v>B</v>
          </cell>
        </row>
        <row r="592">
          <cell r="A592" t="str">
            <v>FC9IS-601-TL99</v>
          </cell>
          <cell r="B592" t="str">
            <v>C 6u1 1-RTU ESD for SPARC</v>
          </cell>
          <cell r="C592">
            <v>1673</v>
          </cell>
          <cell r="D592" t="str">
            <v>B</v>
          </cell>
        </row>
        <row r="593">
          <cell r="A593" t="str">
            <v>FC9IS-6C0-TL99</v>
          </cell>
          <cell r="B593" t="str">
            <v>C 6 1-E-RTU ESD for SPARC</v>
          </cell>
          <cell r="C593">
            <v>1813</v>
          </cell>
          <cell r="D593" t="str">
            <v>B</v>
          </cell>
        </row>
        <row r="594">
          <cell r="A594" t="str">
            <v>FC9IS-6C1-TL99</v>
          </cell>
          <cell r="B594" t="str">
            <v>C 6u1 1-E-RTU ESD for SPARC</v>
          </cell>
          <cell r="C594">
            <v>1813</v>
          </cell>
          <cell r="D594" t="str">
            <v>B</v>
          </cell>
        </row>
        <row r="595">
          <cell r="A595" t="str">
            <v>FC9IS-6T1-T9T9</v>
          </cell>
          <cell r="B595" t="str">
            <v>C 6 1-User Slim Kit Trdup SP</v>
          </cell>
          <cell r="C595">
            <v>700</v>
          </cell>
          <cell r="D595" t="str">
            <v>B</v>
          </cell>
        </row>
        <row r="596">
          <cell r="A596" t="str">
            <v>FC9IS-6T4-T9T9</v>
          </cell>
          <cell r="B596" t="str">
            <v>C 6u1 1-User Slim Kit Trdup SP</v>
          </cell>
          <cell r="C596">
            <v>700</v>
          </cell>
          <cell r="D596" t="str">
            <v>B</v>
          </cell>
        </row>
        <row r="597">
          <cell r="A597" t="str">
            <v>FC9XI-600-T999</v>
          </cell>
          <cell r="B597" t="str">
            <v>C 6 10-User Slim Kit for Intel</v>
          </cell>
          <cell r="C597">
            <v>15400</v>
          </cell>
          <cell r="D597" t="str">
            <v>B</v>
          </cell>
        </row>
        <row r="598">
          <cell r="A598" t="str">
            <v>FC9XI-600-T9U9</v>
          </cell>
          <cell r="B598" t="str">
            <v>C 6 10-User Slim Kit UPG Intel</v>
          </cell>
          <cell r="C598">
            <v>4620</v>
          </cell>
          <cell r="D598" t="str">
            <v>B</v>
          </cell>
        </row>
        <row r="599">
          <cell r="A599" t="str">
            <v>FC9XI-601-T999</v>
          </cell>
          <cell r="B599" t="str">
            <v>C 6u1 10-User Slim Kit for Intel</v>
          </cell>
          <cell r="C599">
            <v>15400</v>
          </cell>
          <cell r="D599" t="str">
            <v>B</v>
          </cell>
        </row>
        <row r="600">
          <cell r="A600" t="str">
            <v>FC9XI-601-T9U9</v>
          </cell>
          <cell r="B600" t="str">
            <v>C 6u1 10-User Slim Kit UPG Intel</v>
          </cell>
          <cell r="C600">
            <v>4620</v>
          </cell>
          <cell r="D600" t="str">
            <v>B</v>
          </cell>
        </row>
        <row r="601">
          <cell r="A601" t="str">
            <v>FC9XI-6C0-TL99</v>
          </cell>
          <cell r="B601" t="str">
            <v>C 6 10-E-RTU Cert. Intel</v>
          </cell>
          <cell r="C601">
            <v>17780</v>
          </cell>
          <cell r="D601" t="str">
            <v>B</v>
          </cell>
        </row>
        <row r="602">
          <cell r="A602" t="str">
            <v>FC9XI-6C1-TL99</v>
          </cell>
          <cell r="B602" t="str">
            <v>C 6u1 10-E-RTU Cert. Intel</v>
          </cell>
          <cell r="C602">
            <v>15400</v>
          </cell>
          <cell r="D602" t="str">
            <v>B</v>
          </cell>
        </row>
        <row r="603">
          <cell r="A603" t="str">
            <v>FC9XS-600-T999</v>
          </cell>
          <cell r="B603" t="str">
            <v>C 6 10-User Slim Kit for SPARC</v>
          </cell>
          <cell r="C603">
            <v>15400</v>
          </cell>
          <cell r="D603" t="str">
            <v>B</v>
          </cell>
        </row>
        <row r="604">
          <cell r="A604" t="str">
            <v>FC9XS-600-T9U9</v>
          </cell>
          <cell r="B604" t="str">
            <v>C 6 10-User Slim Kit UPG SPARC</v>
          </cell>
          <cell r="C604">
            <v>4620</v>
          </cell>
          <cell r="D604" t="str">
            <v>B</v>
          </cell>
        </row>
        <row r="605">
          <cell r="A605" t="str">
            <v>FC9XS-601-T999</v>
          </cell>
          <cell r="B605" t="str">
            <v>C 6u1 10-User Slim Kit for SPARC</v>
          </cell>
          <cell r="C605">
            <v>15400</v>
          </cell>
          <cell r="D605" t="str">
            <v>B</v>
          </cell>
        </row>
        <row r="606">
          <cell r="A606" t="str">
            <v>FC9XS-601-T9U9</v>
          </cell>
          <cell r="B606" t="str">
            <v>C 6u1 10-User Slim Kit UPG SPARC</v>
          </cell>
          <cell r="C606">
            <v>4620</v>
          </cell>
          <cell r="D606" t="str">
            <v>B</v>
          </cell>
        </row>
        <row r="607">
          <cell r="A607" t="str">
            <v>FC9XS-6C0-TL99</v>
          </cell>
          <cell r="B607" t="str">
            <v>C 6 10-E-RTU Cert. SPARC</v>
          </cell>
          <cell r="C607">
            <v>17780</v>
          </cell>
          <cell r="D607" t="str">
            <v>B</v>
          </cell>
        </row>
        <row r="608">
          <cell r="A608" t="str">
            <v>FC9XS-6C1-TL99</v>
          </cell>
          <cell r="B608" t="str">
            <v>C 6u1 10-E-RTU Cert. SPARC</v>
          </cell>
          <cell r="C608">
            <v>15400</v>
          </cell>
          <cell r="D608" t="str">
            <v>B</v>
          </cell>
        </row>
        <row r="609">
          <cell r="A609" t="str">
            <v>FCEBI-600-TD99</v>
          </cell>
          <cell r="B609" t="str">
            <v>C++ Enter 6 Try n'Buy INTEL</v>
          </cell>
          <cell r="C609">
            <v>0</v>
          </cell>
          <cell r="D609" t="str">
            <v>D</v>
          </cell>
        </row>
        <row r="610">
          <cell r="A610" t="str">
            <v>FCEBS-600-TD99</v>
          </cell>
          <cell r="B610" t="str">
            <v>C++ Enter 6 Try n'Buy SPARC</v>
          </cell>
          <cell r="C610">
            <v>0</v>
          </cell>
          <cell r="D610" t="str">
            <v>D</v>
          </cell>
        </row>
        <row r="611">
          <cell r="A611" t="str">
            <v>FCED9-600-T999</v>
          </cell>
          <cell r="B611" t="str">
            <v>C++ Enterprise 6 Doc Set</v>
          </cell>
          <cell r="C611">
            <v>560</v>
          </cell>
          <cell r="D611" t="str">
            <v>B</v>
          </cell>
        </row>
        <row r="612">
          <cell r="A612" t="str">
            <v>FCED9-600-T99C</v>
          </cell>
          <cell r="B612" t="str">
            <v>JAPAN C++ EE 6.0 DOCS</v>
          </cell>
          <cell r="C612">
            <v>455</v>
          </cell>
          <cell r="D612" t="str">
            <v>B</v>
          </cell>
        </row>
        <row r="613">
          <cell r="A613" t="str">
            <v>FCED9-601-T999</v>
          </cell>
          <cell r="B613" t="str">
            <v>C++ Enterprise 6u1 Doc Set</v>
          </cell>
          <cell r="C613">
            <v>560</v>
          </cell>
          <cell r="D613" t="str">
            <v>B</v>
          </cell>
        </row>
        <row r="614">
          <cell r="A614" t="str">
            <v>FCEII-600-T999</v>
          </cell>
          <cell r="B614" t="str">
            <v>C++ Inter 6 1-User Slim Kit IN</v>
          </cell>
          <cell r="C614">
            <v>4893</v>
          </cell>
          <cell r="D614" t="str">
            <v>B</v>
          </cell>
        </row>
        <row r="615">
          <cell r="A615" t="str">
            <v>FCEII-600-T9U9</v>
          </cell>
          <cell r="B615" t="str">
            <v>C++ Ent 6 1-User Slim Kit UPG IN</v>
          </cell>
          <cell r="C615">
            <v>1470</v>
          </cell>
          <cell r="D615" t="str">
            <v>B</v>
          </cell>
        </row>
        <row r="616">
          <cell r="A616" t="str">
            <v>FCEII-600-TL99</v>
          </cell>
          <cell r="B616" t="str">
            <v>C++ EE 6 1-RTU ESD for INTEL</v>
          </cell>
          <cell r="C616">
            <v>4753</v>
          </cell>
          <cell r="D616" t="str">
            <v>B</v>
          </cell>
        </row>
        <row r="617">
          <cell r="A617" t="str">
            <v>FCEII-601-T999</v>
          </cell>
          <cell r="B617" t="str">
            <v>C++ EE 6u1 1-User Slim Kit IN</v>
          </cell>
          <cell r="C617">
            <v>4893</v>
          </cell>
          <cell r="D617" t="str">
            <v>B</v>
          </cell>
        </row>
        <row r="618">
          <cell r="A618" t="str">
            <v>FCEII-601-T9U9</v>
          </cell>
          <cell r="B618" t="str">
            <v>C++ EE 6u1 1-User Slim Kit UPG IN</v>
          </cell>
          <cell r="C618">
            <v>1470</v>
          </cell>
          <cell r="D618" t="str">
            <v>B</v>
          </cell>
        </row>
        <row r="619">
          <cell r="A619" t="str">
            <v>FCEII-601-TL99</v>
          </cell>
          <cell r="B619" t="str">
            <v>C++ EE 6u1 1-RTU ESD for INTEL</v>
          </cell>
          <cell r="C619">
            <v>4753</v>
          </cell>
          <cell r="D619" t="str">
            <v>B</v>
          </cell>
        </row>
        <row r="620">
          <cell r="A620" t="str">
            <v>FCEII-601-TPC9</v>
          </cell>
          <cell r="B620" t="str">
            <v>C++ EE 6u1 1 User Promo COMP IN</v>
          </cell>
          <cell r="C620">
            <v>2800</v>
          </cell>
          <cell r="D620" t="str">
            <v>B</v>
          </cell>
        </row>
        <row r="621">
          <cell r="A621" t="str">
            <v>FCEII-601-TPU9</v>
          </cell>
          <cell r="B621" t="str">
            <v>C++ EE 6u1 1 User Promo UP IN</v>
          </cell>
          <cell r="C621">
            <v>1400</v>
          </cell>
          <cell r="D621" t="str">
            <v>B</v>
          </cell>
        </row>
        <row r="622">
          <cell r="A622" t="str">
            <v>FCEII-6C0-TL99</v>
          </cell>
          <cell r="B622" t="str">
            <v>C++ EE 6 1-E-RTU Cert. INTEL</v>
          </cell>
          <cell r="C622">
            <v>4893</v>
          </cell>
          <cell r="D622" t="str">
            <v>B</v>
          </cell>
        </row>
        <row r="623">
          <cell r="A623" t="str">
            <v>FCEII-6C1-TL99</v>
          </cell>
          <cell r="B623" t="str">
            <v>C++ EE 6u1 1-E-RTU Cert. INTEL</v>
          </cell>
          <cell r="C623">
            <v>4893</v>
          </cell>
          <cell r="D623" t="str">
            <v>B</v>
          </cell>
        </row>
        <row r="624">
          <cell r="A624" t="str">
            <v>FCEII-6T1-T9T9</v>
          </cell>
          <cell r="B624" t="str">
            <v>C++ Enter 6 1-User Trdup Intel</v>
          </cell>
          <cell r="C624">
            <v>3920</v>
          </cell>
          <cell r="D624" t="str">
            <v>B</v>
          </cell>
        </row>
        <row r="625">
          <cell r="A625" t="str">
            <v>FCEII-6T2-T9T9</v>
          </cell>
          <cell r="B625" t="str">
            <v>C++ Enter 6 1-User Trdup Intel</v>
          </cell>
          <cell r="C625">
            <v>2940</v>
          </cell>
          <cell r="D625" t="str">
            <v>B</v>
          </cell>
        </row>
        <row r="626">
          <cell r="A626" t="str">
            <v>FCEII-6T3-T9T9</v>
          </cell>
          <cell r="B626" t="str">
            <v>C++ Enter 6 1-User Trdup Intel</v>
          </cell>
          <cell r="C626">
            <v>2240</v>
          </cell>
          <cell r="D626" t="str">
            <v>B</v>
          </cell>
        </row>
        <row r="627">
          <cell r="A627" t="str">
            <v>FCEII-6T4-T9T9</v>
          </cell>
          <cell r="B627" t="str">
            <v>C++ EE 6u1 1-User Trdup Intel</v>
          </cell>
          <cell r="C627">
            <v>3920</v>
          </cell>
          <cell r="D627" t="str">
            <v>B</v>
          </cell>
        </row>
        <row r="628">
          <cell r="A628" t="str">
            <v>FCEII-6T5-T9T9</v>
          </cell>
          <cell r="B628" t="str">
            <v>C++ EE 6u1 1-User Trdup Intel</v>
          </cell>
          <cell r="C628">
            <v>2940</v>
          </cell>
          <cell r="D628" t="str">
            <v>B</v>
          </cell>
        </row>
        <row r="629">
          <cell r="A629" t="str">
            <v>FCEII-6T6-T9T9</v>
          </cell>
          <cell r="B629" t="str">
            <v>C++ EE 6u1 1-User Trdup Intel</v>
          </cell>
          <cell r="C629">
            <v>2240</v>
          </cell>
          <cell r="D629" t="str">
            <v>B</v>
          </cell>
        </row>
        <row r="630">
          <cell r="A630" t="str">
            <v>FCEIS-600-T999</v>
          </cell>
          <cell r="B630" t="str">
            <v>C++ Enter Ed 6 1-User Slim Kit</v>
          </cell>
          <cell r="C630">
            <v>4893</v>
          </cell>
          <cell r="D630" t="str">
            <v>B</v>
          </cell>
        </row>
        <row r="631">
          <cell r="A631" t="str">
            <v>FCEIS-600-T9U9</v>
          </cell>
          <cell r="B631" t="str">
            <v>C++ Ent 6 1-User Slim Kit UPG SP</v>
          </cell>
          <cell r="C631">
            <v>1470</v>
          </cell>
          <cell r="D631" t="str">
            <v>B</v>
          </cell>
        </row>
        <row r="632">
          <cell r="A632" t="str">
            <v>FCEIS-600-TL99</v>
          </cell>
          <cell r="B632" t="str">
            <v>C++ EE 6 1-RTU ESD for SPARC</v>
          </cell>
          <cell r="C632">
            <v>4753</v>
          </cell>
          <cell r="D632" t="str">
            <v>B</v>
          </cell>
        </row>
        <row r="633">
          <cell r="A633" t="str">
            <v>FCEIS-601-T999</v>
          </cell>
          <cell r="B633" t="str">
            <v>C++ EE 6u1 1-User Slim Kit</v>
          </cell>
          <cell r="C633">
            <v>4893</v>
          </cell>
          <cell r="D633" t="str">
            <v>B</v>
          </cell>
        </row>
        <row r="634">
          <cell r="A634" t="str">
            <v>FCEIS-601-T9U9</v>
          </cell>
          <cell r="B634" t="str">
            <v>C++ EE 6u1 1-User Slim Kit UPG SP</v>
          </cell>
          <cell r="C634">
            <v>1470</v>
          </cell>
          <cell r="D634" t="str">
            <v>B</v>
          </cell>
        </row>
        <row r="635">
          <cell r="A635" t="str">
            <v>FCEIS-601-TL99</v>
          </cell>
          <cell r="B635" t="str">
            <v>C++ EE 6u1 1-RTU ESD for SPARC</v>
          </cell>
          <cell r="C635">
            <v>4753</v>
          </cell>
          <cell r="D635" t="str">
            <v>B</v>
          </cell>
        </row>
        <row r="636">
          <cell r="A636" t="str">
            <v>FCEIS-601-TPC9</v>
          </cell>
          <cell r="B636" t="str">
            <v>C++ EE 6u1 1 USER Promo COMP SP</v>
          </cell>
          <cell r="C636">
            <v>2800</v>
          </cell>
          <cell r="D636" t="str">
            <v>B</v>
          </cell>
        </row>
        <row r="637">
          <cell r="A637" t="str">
            <v>FCEIS-601-TPU9</v>
          </cell>
          <cell r="B637" t="str">
            <v>C++ EE 6u1 1 USER Promo UP SP</v>
          </cell>
          <cell r="C637">
            <v>1400</v>
          </cell>
          <cell r="D637" t="str">
            <v>B</v>
          </cell>
        </row>
        <row r="638">
          <cell r="A638" t="str">
            <v>FCEIS-6C0-TL99</v>
          </cell>
          <cell r="B638" t="str">
            <v>C++ EE 6 1-E-RTU Cert. SPARC</v>
          </cell>
          <cell r="C638">
            <v>4893</v>
          </cell>
          <cell r="D638" t="str">
            <v>B</v>
          </cell>
        </row>
        <row r="639">
          <cell r="A639" t="str">
            <v>FCEIS-6C1-TL99</v>
          </cell>
          <cell r="B639" t="str">
            <v>C++ EE 6u1 1-E-RTU Cert. SPARC</v>
          </cell>
          <cell r="C639">
            <v>4893</v>
          </cell>
          <cell r="D639" t="str">
            <v>B</v>
          </cell>
        </row>
        <row r="640">
          <cell r="A640" t="str">
            <v>FCEIS-6T1-T9T9</v>
          </cell>
          <cell r="B640" t="str">
            <v>C++ Enter 6 1-User Trdup SPARC</v>
          </cell>
          <cell r="C640">
            <v>3920</v>
          </cell>
          <cell r="D640" t="str">
            <v>B</v>
          </cell>
        </row>
        <row r="641">
          <cell r="A641" t="str">
            <v>FCEIS-6T2-T9T9</v>
          </cell>
          <cell r="B641" t="str">
            <v>C++ Enter 6 1-User Trdup SPARC</v>
          </cell>
          <cell r="C641">
            <v>2940</v>
          </cell>
          <cell r="D641" t="str">
            <v>B</v>
          </cell>
        </row>
        <row r="642">
          <cell r="A642" t="str">
            <v>FCEIS-6T3-T9T9</v>
          </cell>
          <cell r="B642" t="str">
            <v>C++ Enter 6 1-User Trdup SPARC</v>
          </cell>
          <cell r="C642">
            <v>2240</v>
          </cell>
          <cell r="D642" t="str">
            <v>B</v>
          </cell>
        </row>
        <row r="643">
          <cell r="A643" t="str">
            <v>FCEIS-6T4-T9T9</v>
          </cell>
          <cell r="B643" t="str">
            <v>C++ Enter 6 1-User Trdup SPARC</v>
          </cell>
          <cell r="C643">
            <v>3920</v>
          </cell>
          <cell r="D643" t="str">
            <v>B</v>
          </cell>
        </row>
        <row r="644">
          <cell r="A644" t="str">
            <v>FCEIS-6T5-T9T9</v>
          </cell>
          <cell r="B644" t="str">
            <v>C++ Enter 6 1-User Trdup SPARC</v>
          </cell>
          <cell r="C644">
            <v>3822</v>
          </cell>
          <cell r="D644" t="str">
            <v>B</v>
          </cell>
        </row>
        <row r="645">
          <cell r="A645" t="str">
            <v>FCEIS-6T6-T9T9</v>
          </cell>
          <cell r="B645" t="str">
            <v>C++ Enter 6 1-User Trdup SPARC</v>
          </cell>
          <cell r="C645">
            <v>2240</v>
          </cell>
          <cell r="D645" t="str">
            <v>B</v>
          </cell>
        </row>
        <row r="646">
          <cell r="A646" t="str">
            <v>FCEXI-600-T999</v>
          </cell>
          <cell r="B646" t="str">
            <v>C++ Enter 6 10-User Slim Kit IN</v>
          </cell>
          <cell r="C646">
            <v>41580</v>
          </cell>
          <cell r="D646" t="str">
            <v>B</v>
          </cell>
        </row>
        <row r="647">
          <cell r="A647" t="str">
            <v>FCEXI-600-T9U9</v>
          </cell>
          <cell r="B647" t="str">
            <v>C++ Ent 6 10-User Slim Kit UPG IN</v>
          </cell>
          <cell r="C647">
            <v>12474</v>
          </cell>
          <cell r="D647" t="str">
            <v>B</v>
          </cell>
        </row>
        <row r="648">
          <cell r="A648" t="str">
            <v>FCEXI-601-T999</v>
          </cell>
          <cell r="B648" t="str">
            <v>C++ EE 6u1 10-User Slim Kit IN</v>
          </cell>
          <cell r="C648">
            <v>41580</v>
          </cell>
          <cell r="D648" t="str">
            <v>B</v>
          </cell>
        </row>
        <row r="649">
          <cell r="A649" t="str">
            <v>FCEXI-601-T9U9</v>
          </cell>
          <cell r="B649" t="str">
            <v>C++ EE 6u1 10-User Slim Kit UPG IN</v>
          </cell>
          <cell r="C649">
            <v>12474</v>
          </cell>
          <cell r="D649" t="str">
            <v>B</v>
          </cell>
        </row>
        <row r="650">
          <cell r="A650" t="str">
            <v>FCEXI-6C0-TL99</v>
          </cell>
          <cell r="B650" t="str">
            <v>C++ EE 6 10-E-RTU Cert. INTEL</v>
          </cell>
          <cell r="C650">
            <v>41580</v>
          </cell>
          <cell r="D650" t="str">
            <v>B</v>
          </cell>
        </row>
        <row r="651">
          <cell r="A651" t="str">
            <v>FCEXI-6C1-TL99</v>
          </cell>
          <cell r="B651" t="str">
            <v>C++ EE 6u1 10-E-RTU Cert. INTEL</v>
          </cell>
          <cell r="C651">
            <v>41580</v>
          </cell>
          <cell r="D651" t="str">
            <v>B</v>
          </cell>
        </row>
        <row r="652">
          <cell r="A652" t="str">
            <v>FCEXS-600-T999</v>
          </cell>
          <cell r="B652" t="str">
            <v>C++ Enter 6 10-User Slim KitSP</v>
          </cell>
          <cell r="C652">
            <v>41580</v>
          </cell>
          <cell r="D652" t="str">
            <v>B</v>
          </cell>
        </row>
        <row r="653">
          <cell r="A653" t="str">
            <v>FCEXS-600-T9U9</v>
          </cell>
          <cell r="B653" t="str">
            <v>C++ Ent 6 10-User Slim Kit UPG SP</v>
          </cell>
          <cell r="C653">
            <v>12474</v>
          </cell>
          <cell r="D653" t="str">
            <v>B</v>
          </cell>
        </row>
        <row r="654">
          <cell r="A654" t="str">
            <v>FCEXS-601-T999</v>
          </cell>
          <cell r="B654" t="str">
            <v>C++ EE 6u1 10-User Slim Kit SP</v>
          </cell>
          <cell r="C654">
            <v>41580</v>
          </cell>
          <cell r="D654" t="str">
            <v>B</v>
          </cell>
        </row>
        <row r="655">
          <cell r="A655" t="str">
            <v>FCEXS-601-T9U9</v>
          </cell>
          <cell r="B655" t="str">
            <v>C++ EE 6u1 10-User Slim Kit UPG SP</v>
          </cell>
          <cell r="C655">
            <v>12474</v>
          </cell>
          <cell r="D655" t="str">
            <v>B</v>
          </cell>
        </row>
        <row r="656">
          <cell r="A656" t="str">
            <v>FCEXS-6C0-TL99</v>
          </cell>
          <cell r="B656" t="str">
            <v>C++ EE 6 10-E-RTU Cert. SP</v>
          </cell>
          <cell r="C656">
            <v>41580</v>
          </cell>
          <cell r="D656" t="str">
            <v>B</v>
          </cell>
        </row>
        <row r="657">
          <cell r="A657" t="str">
            <v>FCEXS-6C1-TL99</v>
          </cell>
          <cell r="B657" t="str">
            <v>C++ EE 6u1 10-E-RTU Cert. SP</v>
          </cell>
          <cell r="C657">
            <v>41580</v>
          </cell>
          <cell r="D657" t="str">
            <v>B</v>
          </cell>
        </row>
        <row r="658">
          <cell r="A658" t="str">
            <v>FCEYS-600-T999</v>
          </cell>
          <cell r="B658" t="str">
            <v>C++ Enter 6 25-User Slim Kit SP</v>
          </cell>
          <cell r="C658">
            <v>97860</v>
          </cell>
          <cell r="D658" t="str">
            <v>B</v>
          </cell>
        </row>
        <row r="659">
          <cell r="A659" t="str">
            <v>FCEYS-600-T9U9</v>
          </cell>
          <cell r="B659" t="str">
            <v>C++ Ent 6 25-User Slim Kit UPG SP</v>
          </cell>
          <cell r="C659">
            <v>29358</v>
          </cell>
          <cell r="D659" t="str">
            <v>B</v>
          </cell>
        </row>
        <row r="660">
          <cell r="A660" t="str">
            <v>FCEYS-601-T999</v>
          </cell>
          <cell r="B660" t="str">
            <v>C++ EE 6u1 25-User Slim Kit SP</v>
          </cell>
          <cell r="C660">
            <v>97860</v>
          </cell>
          <cell r="D660" t="str">
            <v>B</v>
          </cell>
        </row>
        <row r="661">
          <cell r="A661" t="str">
            <v>FCEYS-601-T9U9</v>
          </cell>
          <cell r="B661" t="str">
            <v>C++ EE 6u1 25-User Slim Kit UPG SP</v>
          </cell>
          <cell r="C661">
            <v>29358</v>
          </cell>
          <cell r="D661" t="str">
            <v>B</v>
          </cell>
        </row>
        <row r="662">
          <cell r="A662" t="str">
            <v>FCEYS-6C0-TL99</v>
          </cell>
          <cell r="B662" t="str">
            <v>C++ EE 6 25-E-RTU Cert. SP</v>
          </cell>
          <cell r="C662">
            <v>97860</v>
          </cell>
          <cell r="D662" t="str">
            <v>B</v>
          </cell>
        </row>
        <row r="663">
          <cell r="A663" t="str">
            <v>FCEYS-6C1-TL99</v>
          </cell>
          <cell r="B663" t="str">
            <v>C++ EE 6u1 25-E-RTU Cert. SP</v>
          </cell>
          <cell r="C663">
            <v>97860</v>
          </cell>
          <cell r="D663" t="str">
            <v>B</v>
          </cell>
        </row>
        <row r="664">
          <cell r="A664" t="str">
            <v>FCPBI-600-TD99</v>
          </cell>
          <cell r="B664" t="str">
            <v>C++ PE 6 Try n'Buy Intel</v>
          </cell>
          <cell r="C664">
            <v>0</v>
          </cell>
          <cell r="D664" t="str">
            <v>D</v>
          </cell>
        </row>
        <row r="665">
          <cell r="A665" t="str">
            <v>FCPBS-600-TD99</v>
          </cell>
          <cell r="B665" t="str">
            <v>C++ PE 6 Try n'Buy SPARC</v>
          </cell>
          <cell r="C665">
            <v>0</v>
          </cell>
          <cell r="D665" t="str">
            <v>D</v>
          </cell>
        </row>
        <row r="666">
          <cell r="A666" t="str">
            <v>FCPII-600-T999</v>
          </cell>
          <cell r="B666" t="str">
            <v>C++ PE 6 1-User Slim Kit Intel</v>
          </cell>
          <cell r="C666">
            <v>2793</v>
          </cell>
          <cell r="D666" t="str">
            <v>B</v>
          </cell>
        </row>
        <row r="667">
          <cell r="A667" t="str">
            <v>FCPII-600-T9U9</v>
          </cell>
          <cell r="B667" t="str">
            <v>C++ EE 6 1-User Upgrades Intel</v>
          </cell>
          <cell r="C667">
            <v>840</v>
          </cell>
          <cell r="D667" t="str">
            <v>B</v>
          </cell>
        </row>
        <row r="668">
          <cell r="A668" t="str">
            <v>FCPII-600-TL99</v>
          </cell>
          <cell r="B668" t="str">
            <v>C++ PE 6 1-RTU ESD Intel</v>
          </cell>
          <cell r="C668">
            <v>2653</v>
          </cell>
          <cell r="D668" t="str">
            <v>B</v>
          </cell>
        </row>
        <row r="669">
          <cell r="A669" t="str">
            <v>FCPII-601-T999</v>
          </cell>
          <cell r="B669" t="str">
            <v>C++ PE 6u1 1-User Slim Kit Intel</v>
          </cell>
          <cell r="C669">
            <v>2793</v>
          </cell>
          <cell r="D669" t="str">
            <v>B</v>
          </cell>
        </row>
        <row r="670">
          <cell r="A670" t="str">
            <v>FCPII-601-T9U9</v>
          </cell>
          <cell r="B670" t="str">
            <v>C++ EE 6u1 1-User Upgrades Intel</v>
          </cell>
          <cell r="C670">
            <v>840</v>
          </cell>
          <cell r="D670" t="str">
            <v>B</v>
          </cell>
        </row>
        <row r="671">
          <cell r="A671" t="str">
            <v>FCPII-601-TL99</v>
          </cell>
          <cell r="B671" t="str">
            <v>C++ PE 6u1 1-RTU ESD Intel</v>
          </cell>
          <cell r="C671">
            <v>2653</v>
          </cell>
          <cell r="D671" t="str">
            <v>B</v>
          </cell>
        </row>
        <row r="672">
          <cell r="A672" t="str">
            <v>FCPII-6T1-T9T9</v>
          </cell>
          <cell r="B672" t="str">
            <v>C++ PE 6 1 Usr Slim Kit Trdup IN</v>
          </cell>
          <cell r="C672">
            <v>2100</v>
          </cell>
          <cell r="D672" t="str">
            <v>B</v>
          </cell>
        </row>
        <row r="673">
          <cell r="A673" t="str">
            <v>FCPII-6T2-T9T9</v>
          </cell>
          <cell r="B673" t="str">
            <v>C++ PE 6 1 Usr Slim Kit Trdup IN</v>
          </cell>
          <cell r="C673">
            <v>1680</v>
          </cell>
          <cell r="D673" t="str">
            <v>B</v>
          </cell>
        </row>
        <row r="674">
          <cell r="A674" t="str">
            <v>FCPII-6T4-T9T9</v>
          </cell>
          <cell r="B674" t="str">
            <v>C++ PE 6u1 1 Usr Slim Kit Trdup IN</v>
          </cell>
          <cell r="C674">
            <v>2100</v>
          </cell>
          <cell r="D674" t="str">
            <v>B</v>
          </cell>
        </row>
        <row r="675">
          <cell r="A675" t="str">
            <v>FCPII-6T5-T9T9</v>
          </cell>
          <cell r="B675" t="str">
            <v>C++ PE 6u1 1 Usr Slim Kit Trdup IN</v>
          </cell>
          <cell r="C675">
            <v>1680</v>
          </cell>
          <cell r="D675" t="str">
            <v>B</v>
          </cell>
        </row>
        <row r="676">
          <cell r="A676" t="str">
            <v>FCPIS-600-T999</v>
          </cell>
          <cell r="B676" t="str">
            <v>C++ PE 6 1-User SPARC</v>
          </cell>
          <cell r="C676">
            <v>2793</v>
          </cell>
          <cell r="D676" t="str">
            <v>B</v>
          </cell>
        </row>
        <row r="677">
          <cell r="A677" t="str">
            <v>FCPIS-600-T9U9</v>
          </cell>
          <cell r="B677" t="str">
            <v>C++ EE 6 1-User Upgrades SPARC</v>
          </cell>
          <cell r="C677">
            <v>840</v>
          </cell>
          <cell r="D677" t="str">
            <v>B</v>
          </cell>
        </row>
        <row r="678">
          <cell r="A678" t="str">
            <v>FCPIS-600-TL99</v>
          </cell>
          <cell r="B678" t="str">
            <v>C++ PE 6 1-RTU ESD SPARC</v>
          </cell>
          <cell r="C678">
            <v>2653</v>
          </cell>
          <cell r="D678" t="str">
            <v>B</v>
          </cell>
        </row>
        <row r="679">
          <cell r="A679" t="str">
            <v>FCPIS-601-T999</v>
          </cell>
          <cell r="B679" t="str">
            <v>C++ PE 6u1 1-User SPARC</v>
          </cell>
          <cell r="C679">
            <v>2793</v>
          </cell>
          <cell r="D679" t="str">
            <v>B</v>
          </cell>
        </row>
        <row r="680">
          <cell r="A680" t="str">
            <v>FCPIS-601-T9U9</v>
          </cell>
          <cell r="B680" t="str">
            <v>C++ EE 6u1 1-User Upgrades SPARC</v>
          </cell>
          <cell r="C680">
            <v>840</v>
          </cell>
          <cell r="D680" t="str">
            <v>B</v>
          </cell>
        </row>
        <row r="681">
          <cell r="A681" t="str">
            <v>FCPIS-601-TL99</v>
          </cell>
          <cell r="B681" t="str">
            <v>C++ PE 6u1 1-RTU ESD SPARC</v>
          </cell>
          <cell r="C681">
            <v>2653</v>
          </cell>
          <cell r="D681" t="str">
            <v>B</v>
          </cell>
        </row>
        <row r="682">
          <cell r="A682" t="str">
            <v>FCPIS-6T1-T9T9</v>
          </cell>
          <cell r="B682" t="str">
            <v>C++ PE 6 1 Usr Slim Kit Trdup SP</v>
          </cell>
          <cell r="C682">
            <v>2100</v>
          </cell>
          <cell r="D682" t="str">
            <v>B</v>
          </cell>
        </row>
        <row r="683">
          <cell r="A683" t="str">
            <v>FCPIS-6T2-T9T9</v>
          </cell>
          <cell r="B683" t="str">
            <v>C++ PE 6 1 Usr Slim Kit Trdup SP</v>
          </cell>
          <cell r="C683">
            <v>1680</v>
          </cell>
          <cell r="D683" t="str">
            <v>B</v>
          </cell>
        </row>
        <row r="684">
          <cell r="A684" t="str">
            <v>FCPIS-6T4-T9T9</v>
          </cell>
          <cell r="B684" t="str">
            <v>C++ PE 6 1 Usr Slim Kit Trdup SP</v>
          </cell>
          <cell r="C684">
            <v>2100</v>
          </cell>
          <cell r="D684" t="str">
            <v>B</v>
          </cell>
        </row>
        <row r="685">
          <cell r="A685" t="str">
            <v>FCPIS-6T5-T9T9</v>
          </cell>
          <cell r="B685" t="str">
            <v>C++ PE 6 1 Usr Slim Kit Trdup SP</v>
          </cell>
          <cell r="C685">
            <v>1680</v>
          </cell>
          <cell r="D685" t="str">
            <v>B</v>
          </cell>
        </row>
        <row r="686">
          <cell r="A686" t="str">
            <v>FFBDS-600-TD99</v>
          </cell>
          <cell r="B686" t="str">
            <v>Fortran Desktop 6 Try n'Buy</v>
          </cell>
          <cell r="C686">
            <v>0</v>
          </cell>
          <cell r="D686" t="str">
            <v>D</v>
          </cell>
        </row>
        <row r="687">
          <cell r="A687" t="str">
            <v>FFDIS-600-T999</v>
          </cell>
          <cell r="B687" t="str">
            <v>Fortran Desktop 6 1-User</v>
          </cell>
          <cell r="C687">
            <v>2093</v>
          </cell>
          <cell r="D687" t="str">
            <v>B</v>
          </cell>
        </row>
        <row r="688">
          <cell r="A688" t="str">
            <v>FFDIS-600-T9U9</v>
          </cell>
          <cell r="B688" t="str">
            <v>Fortran DE 6 1-User UPG SPARC</v>
          </cell>
          <cell r="C688">
            <v>840</v>
          </cell>
          <cell r="D688" t="str">
            <v>B</v>
          </cell>
        </row>
        <row r="689">
          <cell r="A689" t="str">
            <v>FFDIS-600.-TL99</v>
          </cell>
          <cell r="B689" t="str">
            <v>Fortran DE 6 1-RTU ESD, SPARC</v>
          </cell>
          <cell r="C689">
            <v>1953</v>
          </cell>
          <cell r="D689" t="str">
            <v>B</v>
          </cell>
        </row>
        <row r="690">
          <cell r="A690" t="str">
            <v>FFDIS-601-T999</v>
          </cell>
          <cell r="B690" t="str">
            <v>Fortran Desktop 6u11-User</v>
          </cell>
          <cell r="C690">
            <v>2100</v>
          </cell>
          <cell r="D690" t="str">
            <v>B</v>
          </cell>
        </row>
        <row r="691">
          <cell r="A691" t="str">
            <v>FFDIS-601-T9U</v>
          </cell>
          <cell r="B691" t="str">
            <v>Fortran DE 6u11-User UPG SPARC</v>
          </cell>
          <cell r="C691">
            <v>840</v>
          </cell>
          <cell r="D691" t="str">
            <v>B</v>
          </cell>
        </row>
        <row r="692">
          <cell r="A692" t="str">
            <v>FFDIS-601-TL99</v>
          </cell>
          <cell r="B692" t="str">
            <v>Fortran DE 6u11-RTU ESD, SPARC</v>
          </cell>
          <cell r="C692">
            <v>2093</v>
          </cell>
          <cell r="D692" t="str">
            <v>B</v>
          </cell>
        </row>
        <row r="693">
          <cell r="A693" t="str">
            <v>FFDIS-6T1-T9T9</v>
          </cell>
          <cell r="B693" t="str">
            <v>Fortran DE 6 1-User Trdup SP</v>
          </cell>
          <cell r="C693">
            <v>1400</v>
          </cell>
          <cell r="D693" t="str">
            <v>B</v>
          </cell>
        </row>
        <row r="694">
          <cell r="A694" t="str">
            <v>FFDIS-6T4-T9T9</v>
          </cell>
          <cell r="B694" t="str">
            <v>Fortran DE 6u1 1-User Trdup SP</v>
          </cell>
          <cell r="C694">
            <v>1400</v>
          </cell>
          <cell r="D694" t="str">
            <v>B</v>
          </cell>
        </row>
        <row r="695">
          <cell r="A695" t="str">
            <v>FFE9S-200-C929</v>
          </cell>
          <cell r="B695" t="str">
            <v>Fusion EE 2-32+ CPU SP</v>
          </cell>
          <cell r="C695">
            <v>157500</v>
          </cell>
          <cell r="D695" t="str">
            <v>B</v>
          </cell>
        </row>
        <row r="696">
          <cell r="A696" t="str">
            <v>FFE9S-200-C9N9</v>
          </cell>
          <cell r="B696" t="str">
            <v>Fusion EE 2 Strtr, 32+ CPU SP</v>
          </cell>
          <cell r="C696">
            <v>388500</v>
          </cell>
          <cell r="D696" t="str">
            <v>B</v>
          </cell>
        </row>
        <row r="697">
          <cell r="A697" t="str">
            <v>FFE9S-200-G929</v>
          </cell>
          <cell r="B697" t="str">
            <v>Fusion EE 2-5-16 CPU SP</v>
          </cell>
          <cell r="C697">
            <v>52500</v>
          </cell>
          <cell r="D697" t="str">
            <v>B</v>
          </cell>
        </row>
        <row r="698">
          <cell r="A698" t="str">
            <v>FFE9S-200-G9N9</v>
          </cell>
          <cell r="B698" t="str">
            <v>Fusion EE 2 Strtr, 5-16 CPU SP</v>
          </cell>
          <cell r="C698">
            <v>283500</v>
          </cell>
          <cell r="D698" t="str">
            <v>B</v>
          </cell>
        </row>
        <row r="699">
          <cell r="A699" t="str">
            <v>FFE9S-200-I929</v>
          </cell>
          <cell r="B699" t="str">
            <v>Fusion EE 2-1-4 CPU SP</v>
          </cell>
          <cell r="C699">
            <v>21000</v>
          </cell>
          <cell r="D699" t="str">
            <v>B</v>
          </cell>
        </row>
        <row r="700">
          <cell r="A700" t="str">
            <v>FFE9S-200-I9N9</v>
          </cell>
          <cell r="B700" t="str">
            <v>Fusion EE 2 Strtr, 1-4 CPU SP</v>
          </cell>
          <cell r="C700">
            <v>252000</v>
          </cell>
          <cell r="D700" t="str">
            <v>B</v>
          </cell>
        </row>
        <row r="701">
          <cell r="A701" t="str">
            <v>FFE9S-200-L929</v>
          </cell>
          <cell r="B701" t="str">
            <v>Fusion EE 2-17-31 CPU SP</v>
          </cell>
          <cell r="C701">
            <v>105000</v>
          </cell>
          <cell r="D701" t="str">
            <v>B</v>
          </cell>
        </row>
        <row r="702">
          <cell r="A702" t="str">
            <v>FFE9S-200-L9N9</v>
          </cell>
          <cell r="B702" t="str">
            <v>Fusion EE 2 Strtr, 17-31 CPU SP</v>
          </cell>
          <cell r="C702">
            <v>336000</v>
          </cell>
          <cell r="D702" t="str">
            <v>B</v>
          </cell>
        </row>
        <row r="703">
          <cell r="A703" t="str">
            <v>FFEIS-200-9929</v>
          </cell>
          <cell r="B703" t="str">
            <v>Fusion EE 2-1 Developer, SP</v>
          </cell>
          <cell r="C703">
            <v>14000</v>
          </cell>
          <cell r="D703" t="str">
            <v>B</v>
          </cell>
        </row>
        <row r="704">
          <cell r="A704" t="str">
            <v>FFEIS-200-R929</v>
          </cell>
          <cell r="B704" t="str">
            <v>Fusion EE 2.0 Connect App. SP</v>
          </cell>
          <cell r="C704">
            <v>10500</v>
          </cell>
          <cell r="D704" t="str">
            <v>B</v>
          </cell>
        </row>
        <row r="705">
          <cell r="A705" t="str">
            <v>FFHBS-600-TD99</v>
          </cell>
          <cell r="B705" t="str">
            <v>HPC 6 Try n'Buy SPARC</v>
          </cell>
          <cell r="C705">
            <v>0</v>
          </cell>
          <cell r="D705" t="str">
            <v>D</v>
          </cell>
        </row>
        <row r="706">
          <cell r="A706" t="str">
            <v>FFHD9-600-T999</v>
          </cell>
          <cell r="B706" t="str">
            <v>High Perf Computing 6 Doc Set</v>
          </cell>
          <cell r="C706">
            <v>560</v>
          </cell>
          <cell r="D706" t="str">
            <v>B</v>
          </cell>
        </row>
        <row r="707">
          <cell r="A707" t="str">
            <v>FFHD9-600-T99C</v>
          </cell>
          <cell r="B707" t="str">
            <v>Japan HighPerfComputing 6 Docs</v>
          </cell>
          <cell r="C707">
            <v>455</v>
          </cell>
          <cell r="D707" t="str">
            <v>B</v>
          </cell>
        </row>
        <row r="708">
          <cell r="A708" t="str">
            <v>FFHD9-601-T999</v>
          </cell>
          <cell r="B708" t="str">
            <v>FORTE HPC 6u1 DOC SET</v>
          </cell>
          <cell r="C708">
            <v>560</v>
          </cell>
          <cell r="D708" t="str">
            <v>B</v>
          </cell>
        </row>
        <row r="709">
          <cell r="A709" t="str">
            <v>FFHD9-601-T99C</v>
          </cell>
          <cell r="B709" t="str">
            <v>Japan HighPerfComp 6u 1 Docs</v>
          </cell>
          <cell r="C709">
            <v>455</v>
          </cell>
          <cell r="D709" t="str">
            <v>B</v>
          </cell>
        </row>
        <row r="710">
          <cell r="A710" t="str">
            <v>FFHIS-600-T999</v>
          </cell>
          <cell r="B710" t="str">
            <v>HPC 6 1-User Slim Kit SPARC</v>
          </cell>
          <cell r="C710">
            <v>13993</v>
          </cell>
          <cell r="D710" t="str">
            <v>B</v>
          </cell>
        </row>
        <row r="711">
          <cell r="A711" t="str">
            <v>FFHIS-600-T9U9</v>
          </cell>
          <cell r="B711" t="str">
            <v>HPC 6 1-User Upgrades SPARC</v>
          </cell>
          <cell r="C711">
            <v>1470</v>
          </cell>
          <cell r="D711" t="str">
            <v>B</v>
          </cell>
        </row>
        <row r="712">
          <cell r="A712" t="str">
            <v>FFHIS-600-TL99</v>
          </cell>
          <cell r="B712" t="str">
            <v>HPC 6 1-RTU ESD for SPARC</v>
          </cell>
          <cell r="C712">
            <v>13853</v>
          </cell>
          <cell r="D712" t="str">
            <v>B</v>
          </cell>
        </row>
        <row r="713">
          <cell r="A713" t="str">
            <v>FFHIS-600-T999</v>
          </cell>
          <cell r="B713" t="str">
            <v>HPC 6u1 1-User Slim Kit SPARC</v>
          </cell>
          <cell r="C713">
            <v>13993</v>
          </cell>
          <cell r="D713" t="str">
            <v>B</v>
          </cell>
        </row>
        <row r="714">
          <cell r="A714" t="str">
            <v>FFHIS-601-T9U9</v>
          </cell>
          <cell r="B714" t="str">
            <v>HPC 6u1 1-User Upgrades SPARC</v>
          </cell>
          <cell r="C714">
            <v>1470</v>
          </cell>
          <cell r="D714" t="str">
            <v>B</v>
          </cell>
        </row>
        <row r="715">
          <cell r="A715" t="str">
            <v>FFHIS-601-TL99</v>
          </cell>
          <cell r="B715" t="str">
            <v>HPC 6u1 1-RTU ESD for SPARC</v>
          </cell>
          <cell r="C715">
            <v>13853</v>
          </cell>
          <cell r="D715" t="str">
            <v>B</v>
          </cell>
        </row>
        <row r="716">
          <cell r="A716" t="str">
            <v>FFHIS-601-TPC9</v>
          </cell>
          <cell r="B716" t="str">
            <v>FORTE HPC 6u1 1USER Promo COMP SP</v>
          </cell>
          <cell r="C716">
            <v>2800</v>
          </cell>
          <cell r="D716" t="str">
            <v>B</v>
          </cell>
        </row>
        <row r="717">
          <cell r="A717" t="str">
            <v>FFHIS-601-TPU9</v>
          </cell>
          <cell r="B717" t="str">
            <v>FORTE HPC 6u1 1USER Promo UP SP</v>
          </cell>
          <cell r="C717">
            <v>1400</v>
          </cell>
          <cell r="D717" t="str">
            <v>B</v>
          </cell>
        </row>
        <row r="718">
          <cell r="A718" t="str">
            <v>FFHIS-6C0-TL99</v>
          </cell>
          <cell r="B718" t="str">
            <v>HPC 6 1-E-RTU Cert. SPARC</v>
          </cell>
          <cell r="C718">
            <v>13993</v>
          </cell>
          <cell r="D718" t="str">
            <v>B</v>
          </cell>
        </row>
        <row r="719">
          <cell r="A719" t="str">
            <v>FFHIS-6C1-TL99</v>
          </cell>
          <cell r="B719" t="str">
            <v>HPC 6 1-E-RTU Cert. SPARC</v>
          </cell>
          <cell r="C719">
            <v>13993</v>
          </cell>
          <cell r="D719" t="str">
            <v>B</v>
          </cell>
        </row>
        <row r="720">
          <cell r="A720" t="str">
            <v>FFHIS-6T1-T9T9</v>
          </cell>
          <cell r="B720" t="str">
            <v>HPC 6 1-User Trdup SPARC</v>
          </cell>
          <cell r="C720">
            <v>3920</v>
          </cell>
          <cell r="D720" t="str">
            <v>B</v>
          </cell>
        </row>
        <row r="721">
          <cell r="A721" t="str">
            <v>FFHIS-6T2-T9T9</v>
          </cell>
          <cell r="B721" t="str">
            <v>HPC 6 1-User Trdup SPARC</v>
          </cell>
          <cell r="C721">
            <v>2240</v>
          </cell>
          <cell r="D721" t="str">
            <v>B</v>
          </cell>
        </row>
        <row r="722">
          <cell r="A722" t="str">
            <v>FFHIS-6T3-T9T9</v>
          </cell>
          <cell r="B722" t="str">
            <v>HPC 6 1-User Trdup SPARC</v>
          </cell>
          <cell r="C722">
            <v>12600</v>
          </cell>
          <cell r="D722" t="str">
            <v>B</v>
          </cell>
        </row>
        <row r="723">
          <cell r="A723" t="str">
            <v>FFHIS-6T4-T9T9</v>
          </cell>
          <cell r="B723" t="str">
            <v>HPC 6 1-User Trdup SPARC</v>
          </cell>
          <cell r="C723">
            <v>3920</v>
          </cell>
          <cell r="D723" t="str">
            <v>B</v>
          </cell>
        </row>
        <row r="724">
          <cell r="A724" t="str">
            <v>FFHIS-6T5-T9T9</v>
          </cell>
          <cell r="B724" t="str">
            <v>HPC 6 1-User Trdup SPARC</v>
          </cell>
          <cell r="C724">
            <v>2240</v>
          </cell>
          <cell r="D724" t="str">
            <v>B</v>
          </cell>
        </row>
        <row r="725">
          <cell r="A725" t="str">
            <v>FFHIS-6T6-T9T9</v>
          </cell>
          <cell r="B725" t="str">
            <v>HPC 6 1-User Trdup SPARC</v>
          </cell>
          <cell r="C725">
            <v>12600</v>
          </cell>
          <cell r="D725" t="str">
            <v>B</v>
          </cell>
        </row>
        <row r="726">
          <cell r="A726" t="str">
            <v>FFHXS-600-T999</v>
          </cell>
          <cell r="B726" t="str">
            <v>HPC 6 10-User Slim Kit SPARC</v>
          </cell>
          <cell r="C726">
            <v>41580</v>
          </cell>
          <cell r="D726" t="str">
            <v>B</v>
          </cell>
        </row>
        <row r="727">
          <cell r="A727" t="str">
            <v>FFHXS-600-T9U9</v>
          </cell>
          <cell r="B727" t="str">
            <v>HPC 6 10-User Upgrades SPARC</v>
          </cell>
          <cell r="C727">
            <v>12474</v>
          </cell>
          <cell r="D727" t="str">
            <v>B</v>
          </cell>
        </row>
        <row r="728">
          <cell r="A728" t="str">
            <v>FFHXS-601-T999</v>
          </cell>
          <cell r="B728" t="str">
            <v>HPC 6u1 10-User Slim Kit SPARC</v>
          </cell>
          <cell r="C728">
            <v>41580</v>
          </cell>
          <cell r="D728" t="str">
            <v>B</v>
          </cell>
        </row>
        <row r="729">
          <cell r="A729" t="str">
            <v>FFHXS-601-T9U9</v>
          </cell>
          <cell r="B729" t="str">
            <v>HPC 6u1 10-User Upgrades SPARC</v>
          </cell>
          <cell r="C729">
            <v>12474</v>
          </cell>
          <cell r="D729" t="str">
            <v>B</v>
          </cell>
        </row>
        <row r="730">
          <cell r="A730" t="str">
            <v>FFHXS-6C0-TL99</v>
          </cell>
          <cell r="B730" t="str">
            <v>HPC 6 10-E-RTU Cert. SPARC</v>
          </cell>
          <cell r="C730">
            <v>41580</v>
          </cell>
          <cell r="D730" t="str">
            <v>B</v>
          </cell>
        </row>
        <row r="731">
          <cell r="A731" t="str">
            <v>FFHXS-6C1-TL99</v>
          </cell>
          <cell r="B731" t="str">
            <v>HPC 6u1 10-E-RTU Cert. SPARC</v>
          </cell>
          <cell r="C731">
            <v>41580</v>
          </cell>
          <cell r="D731" t="str">
            <v>B</v>
          </cell>
        </row>
        <row r="732">
          <cell r="A732" t="str">
            <v>FFHYS-600-T999</v>
          </cell>
          <cell r="B732" t="str">
            <v>HPC 6 25-User Slim Kit SPARC</v>
          </cell>
          <cell r="C732">
            <v>97860</v>
          </cell>
          <cell r="D732" t="str">
            <v>B</v>
          </cell>
        </row>
        <row r="733">
          <cell r="A733" t="str">
            <v>FFHYS-601-T999</v>
          </cell>
          <cell r="B733" t="str">
            <v>HPC 6u1 25-User Slim Kit SPARC</v>
          </cell>
          <cell r="C733">
            <v>97860</v>
          </cell>
          <cell r="D733" t="str">
            <v>B</v>
          </cell>
        </row>
        <row r="734">
          <cell r="A734" t="str">
            <v>FFHYS-6C0-TL99</v>
          </cell>
          <cell r="B734" t="str">
            <v>HPC 6 25-E-RTU Cert. SPARC</v>
          </cell>
          <cell r="C734">
            <v>97860</v>
          </cell>
          <cell r="D734" t="str">
            <v>B</v>
          </cell>
        </row>
        <row r="735">
          <cell r="A735" t="str">
            <v>FFHYS-6C1-TL99</v>
          </cell>
          <cell r="B735" t="str">
            <v>HPC 6u1 25-E-RTU Cert. SPARC</v>
          </cell>
          <cell r="C735">
            <v>97860</v>
          </cell>
          <cell r="D735" t="str">
            <v>B</v>
          </cell>
        </row>
        <row r="736">
          <cell r="A736" t="str">
            <v>FFP9S-200-C929</v>
          </cell>
          <cell r="B736" t="str">
            <v>Fusion 2 PE-32+ CPU, SP</v>
          </cell>
          <cell r="C736">
            <v>105000</v>
          </cell>
          <cell r="D736" t="str">
            <v>B</v>
          </cell>
        </row>
        <row r="737">
          <cell r="A737" t="str">
            <v>FFP9S-200-C9N9</v>
          </cell>
          <cell r="B737" t="str">
            <v>Fusion 2 PE-Starter 32+ CPU, SP</v>
          </cell>
          <cell r="C737">
            <v>143500</v>
          </cell>
          <cell r="D737" t="str">
            <v>B</v>
          </cell>
        </row>
        <row r="738">
          <cell r="A738" t="str">
            <v>FFP9S-200-G929</v>
          </cell>
          <cell r="B738" t="str">
            <v>Fusion 2 PE-5-16 CPU, SP</v>
          </cell>
          <cell r="C738">
            <v>26250</v>
          </cell>
          <cell r="D738" t="str">
            <v>B</v>
          </cell>
        </row>
        <row r="739">
          <cell r="A739" t="str">
            <v>FFP9S-200-G9N9</v>
          </cell>
          <cell r="B739" t="str">
            <v>Fusion 2 PE-Starter 5-16 CPU, SP</v>
          </cell>
          <cell r="C739">
            <v>64750</v>
          </cell>
          <cell r="D739" t="str">
            <v>B</v>
          </cell>
        </row>
        <row r="740">
          <cell r="A740" t="str">
            <v>FFP9S-200-I929</v>
          </cell>
          <cell r="B740" t="str">
            <v>Fusion 2 PE-1-4 CPU, SP</v>
          </cell>
          <cell r="C740">
            <v>9975</v>
          </cell>
          <cell r="D740" t="str">
            <v>B</v>
          </cell>
        </row>
        <row r="741">
          <cell r="A741" t="str">
            <v>FFP9S-200-I9N9</v>
          </cell>
          <cell r="B741" t="str">
            <v>Fusion 2 PE-Starter 1-4 CPU, SP</v>
          </cell>
          <cell r="C741">
            <v>48475</v>
          </cell>
          <cell r="D741" t="str">
            <v>B</v>
          </cell>
        </row>
        <row r="742">
          <cell r="A742" t="str">
            <v>FFP9S-200-L929</v>
          </cell>
          <cell r="B742" t="str">
            <v>Fusion 2 PE-17-31 CPU, SP</v>
          </cell>
          <cell r="C742">
            <v>52500</v>
          </cell>
          <cell r="D742" t="str">
            <v>B</v>
          </cell>
        </row>
        <row r="743">
          <cell r="A743" t="str">
            <v>FFP9S-200-L9N9</v>
          </cell>
          <cell r="B743" t="str">
            <v>Fusion 2 PE-Starter 17-31 CPU, SP</v>
          </cell>
          <cell r="C743">
            <v>91000</v>
          </cell>
          <cell r="D743" t="str">
            <v>B</v>
          </cell>
        </row>
        <row r="744">
          <cell r="A744" t="str">
            <v>FFPIS-200-9929</v>
          </cell>
          <cell r="B744" t="str">
            <v>Fusion 2 PE 1 Developer RTU SP</v>
          </cell>
          <cell r="C744">
            <v>5600</v>
          </cell>
          <cell r="D744" t="str">
            <v>B</v>
          </cell>
        </row>
        <row r="745">
          <cell r="A745" t="str">
            <v>FFPIS-200-R929</v>
          </cell>
          <cell r="B745" t="str">
            <v>Fusion 2 PE 1 Connect App. SP</v>
          </cell>
          <cell r="C745">
            <v>5250</v>
          </cell>
          <cell r="D745" t="str">
            <v>B</v>
          </cell>
        </row>
        <row r="746">
          <cell r="A746" t="str">
            <v>FIG-ECR-3.0G1-PU</v>
          </cell>
          <cell r="B746" t="str">
            <v>UP FW-1 3.0 IGER/RC</v>
          </cell>
          <cell r="C746">
            <v>21000</v>
          </cell>
          <cell r="D746" t="str">
            <v>B</v>
          </cell>
        </row>
        <row r="747">
          <cell r="A747" t="str">
            <v>FJCI9-200-T999</v>
          </cell>
          <cell r="B747" t="str">
            <v>Forte for Java CE 2, 1-user</v>
          </cell>
          <cell r="C747">
            <v>28</v>
          </cell>
          <cell r="D747" t="str">
            <v>B</v>
          </cell>
        </row>
        <row r="748">
          <cell r="A748" t="str">
            <v>FJCI9-200-T99M</v>
          </cell>
          <cell r="B748" t="str">
            <v>Forte for Java CE 2, 1-user Multi</v>
          </cell>
          <cell r="C748">
            <v>28</v>
          </cell>
          <cell r="D748" t="str">
            <v>B</v>
          </cell>
        </row>
        <row r="749">
          <cell r="A749" t="str">
            <v>FJCI9-200-TL99</v>
          </cell>
          <cell r="B749" t="str">
            <v>Forte for Java CE 2, 1-user, ESD</v>
          </cell>
          <cell r="C749">
            <v>0</v>
          </cell>
          <cell r="D749" t="str">
            <v>D</v>
          </cell>
        </row>
        <row r="750">
          <cell r="A750" t="str">
            <v>FJCI9-200-TL9M</v>
          </cell>
          <cell r="B750" t="str">
            <v>Forte for Java CE 2, 1-user, ESD Multi</v>
          </cell>
          <cell r="C750">
            <v>0</v>
          </cell>
          <cell r="D750" t="str">
            <v>D</v>
          </cell>
        </row>
        <row r="751">
          <cell r="A751" t="str">
            <v>FJII9-200-T999</v>
          </cell>
          <cell r="B751" t="str">
            <v>Forte for Java IE 2, 1-user</v>
          </cell>
          <cell r="C751">
            <v>693</v>
          </cell>
          <cell r="D751" t="str">
            <v>B</v>
          </cell>
        </row>
        <row r="752">
          <cell r="A752" t="str">
            <v>FJII9-200-T99M</v>
          </cell>
          <cell r="B752" t="str">
            <v>Forte for Java IE 2, 1-user Multi</v>
          </cell>
          <cell r="C752">
            <v>693</v>
          </cell>
          <cell r="D752" t="str">
            <v>B</v>
          </cell>
        </row>
        <row r="753">
          <cell r="A753" t="str">
            <v>FJII9-200-TL99</v>
          </cell>
          <cell r="B753" t="str">
            <v>Forte for Java IE,1RTU ESD</v>
          </cell>
          <cell r="C753">
            <v>693</v>
          </cell>
          <cell r="D753" t="str">
            <v>B</v>
          </cell>
        </row>
        <row r="754">
          <cell r="A754" t="str">
            <v>FJII9-200-TL9M</v>
          </cell>
          <cell r="B754" t="str">
            <v>Forte for Java IE 2,1-user,ESD Muli</v>
          </cell>
          <cell r="C754">
            <v>693</v>
          </cell>
          <cell r="D754" t="str">
            <v>B</v>
          </cell>
        </row>
        <row r="755">
          <cell r="A755" t="str">
            <v>FJIM9-200-T999</v>
          </cell>
          <cell r="B755" t="str">
            <v>Forte for Java IE, Media Kit</v>
          </cell>
          <cell r="C755">
            <v>28</v>
          </cell>
          <cell r="D755" t="str">
            <v>B</v>
          </cell>
        </row>
        <row r="756">
          <cell r="A756" t="str">
            <v>FJIM9-200-T99M</v>
          </cell>
          <cell r="B756" t="str">
            <v>Forte for Java IE, Media Ki-Multi</v>
          </cell>
          <cell r="C756">
            <v>28</v>
          </cell>
          <cell r="D756" t="str">
            <v>B</v>
          </cell>
        </row>
        <row r="757">
          <cell r="A757" t="str">
            <v>FMKMI-600-T999</v>
          </cell>
          <cell r="B757" t="str">
            <v>Dev Media Kit 6 INTEL</v>
          </cell>
          <cell r="C757">
            <v>140</v>
          </cell>
          <cell r="D757" t="str">
            <v>B</v>
          </cell>
        </row>
        <row r="758">
          <cell r="A758" t="str">
            <v>FMKMI-601-T999</v>
          </cell>
          <cell r="B758" t="str">
            <v>Forte Dev Media Kit 6u1 INTEL</v>
          </cell>
          <cell r="C758">
            <v>140</v>
          </cell>
          <cell r="D758" t="str">
            <v>B</v>
          </cell>
        </row>
        <row r="759">
          <cell r="A759" t="str">
            <v>FMKMS-600-T999</v>
          </cell>
          <cell r="B759" t="str">
            <v>Dev Media Kit 6 SPARC</v>
          </cell>
          <cell r="C759">
            <v>140</v>
          </cell>
          <cell r="D759" t="str">
            <v>B</v>
          </cell>
        </row>
        <row r="760">
          <cell r="A760" t="str">
            <v>FMKMS-601-T999</v>
          </cell>
          <cell r="B760" t="str">
            <v>Forte Dev Media Kit 6u1 SPARC</v>
          </cell>
          <cell r="C760">
            <v>140</v>
          </cell>
          <cell r="D760" t="str">
            <v>B</v>
          </cell>
        </row>
        <row r="761">
          <cell r="A761" t="str">
            <v>FR-2.0.1-D</v>
          </cell>
          <cell r="B761" t="str">
            <v>FRAME RELAY 2.0.1, DOCS</v>
          </cell>
          <cell r="C761">
            <v>195</v>
          </cell>
          <cell r="D761" t="str">
            <v>D</v>
          </cell>
        </row>
        <row r="762">
          <cell r="A762" t="str">
            <v>FR-2.0.1-DT-S</v>
          </cell>
          <cell r="B762" t="str">
            <v>FRAME RELAY 2.0.1, CD LIC</v>
          </cell>
          <cell r="C762">
            <v>2093</v>
          </cell>
          <cell r="D762" t="str">
            <v>B</v>
          </cell>
        </row>
        <row r="763">
          <cell r="A763" t="str">
            <v>FR-2.0.1-ES-S</v>
          </cell>
          <cell r="B763" t="str">
            <v>FRAME RELAY 2.0.1, CD LIC</v>
          </cell>
          <cell r="C763">
            <v>3493</v>
          </cell>
          <cell r="D763" t="str">
            <v>B</v>
          </cell>
        </row>
        <row r="764">
          <cell r="A764" t="str">
            <v>FTAM-8.0.3-CD</v>
          </cell>
          <cell r="B764" t="str">
            <v>SOLSTICE FTAM 8.0.3, CD</v>
          </cell>
          <cell r="C764">
            <v>130</v>
          </cell>
          <cell r="D764" t="str">
            <v>D</v>
          </cell>
        </row>
        <row r="765">
          <cell r="A765" t="str">
            <v>FTAM-8.0.3-D</v>
          </cell>
          <cell r="B765" t="str">
            <v>SOLSTICE FTAM 8.0.3, DOC</v>
          </cell>
          <cell r="C765">
            <v>195</v>
          </cell>
          <cell r="D765" t="str">
            <v>D</v>
          </cell>
        </row>
        <row r="766">
          <cell r="A766" t="str">
            <v>FTAM-8.0.3-S</v>
          </cell>
          <cell r="B766" t="str">
            <v>SOLSTICE FTAM 8.0.3, CD LIC</v>
          </cell>
          <cell r="C766">
            <v>2405</v>
          </cell>
          <cell r="D766" t="str">
            <v>B</v>
          </cell>
        </row>
        <row r="767">
          <cell r="A767" t="str">
            <v>FTAM-8.0.3-SU</v>
          </cell>
          <cell r="B767" t="str">
            <v>UG SUNLINK FTAM 8.0.3, CD LIC</v>
          </cell>
          <cell r="C767">
            <v>1037</v>
          </cell>
          <cell r="D767" t="str">
            <v>B</v>
          </cell>
        </row>
        <row r="768">
          <cell r="A768" t="str">
            <v>FTWBI-600-TD99</v>
          </cell>
          <cell r="B768" t="str">
            <v>TeamWare 6 Try n'Buy Intel</v>
          </cell>
          <cell r="C768">
            <v>0</v>
          </cell>
          <cell r="D768" t="str">
            <v>D</v>
          </cell>
        </row>
        <row r="769">
          <cell r="A769" t="str">
            <v>FTWBS-600-TD99</v>
          </cell>
          <cell r="B769" t="str">
            <v>TeamWare 6 Try n'Buy SPARC</v>
          </cell>
          <cell r="C769">
            <v>0</v>
          </cell>
          <cell r="D769" t="str">
            <v>D</v>
          </cell>
        </row>
        <row r="770">
          <cell r="A770" t="str">
            <v>FTWD9-600-T999</v>
          </cell>
          <cell r="B770" t="str">
            <v>TeamWare 6 Doc Set</v>
          </cell>
          <cell r="C770">
            <v>210</v>
          </cell>
          <cell r="D770" t="str">
            <v>B</v>
          </cell>
        </row>
        <row r="771">
          <cell r="A771" t="str">
            <v>FTWD9-600-T99C</v>
          </cell>
          <cell r="B771" t="str">
            <v>Japan TeamWare 6 Doc Set</v>
          </cell>
          <cell r="C771">
            <v>455</v>
          </cell>
          <cell r="D771" t="str">
            <v>B</v>
          </cell>
        </row>
        <row r="772">
          <cell r="A772" t="str">
            <v>FTWD9-601-T999</v>
          </cell>
          <cell r="B772" t="str">
            <v>TeamWare 6u1 Doc Set</v>
          </cell>
          <cell r="C772">
            <v>210</v>
          </cell>
          <cell r="D772" t="str">
            <v>B</v>
          </cell>
        </row>
        <row r="773">
          <cell r="A773" t="str">
            <v>FTWII-600-T999</v>
          </cell>
          <cell r="B773" t="str">
            <v>TeamWare 6 1-User Slim Kit IN</v>
          </cell>
          <cell r="C773">
            <v>1813</v>
          </cell>
          <cell r="D773" t="str">
            <v>B</v>
          </cell>
        </row>
        <row r="774">
          <cell r="A774" t="str">
            <v>FTWII-600-T9U9</v>
          </cell>
          <cell r="B774" t="str">
            <v>TeamWare 6 1-User Slim Kit UPG IN</v>
          </cell>
          <cell r="C774">
            <v>476</v>
          </cell>
          <cell r="D774" t="str">
            <v>B</v>
          </cell>
        </row>
        <row r="775">
          <cell r="A775" t="str">
            <v>FTWII-600-TL99</v>
          </cell>
          <cell r="B775" t="str">
            <v>TeamWare 6 1-RTU EDS Intel</v>
          </cell>
          <cell r="C775">
            <v>1673</v>
          </cell>
          <cell r="D775" t="str">
            <v>B</v>
          </cell>
        </row>
        <row r="776">
          <cell r="A776" t="str">
            <v>FTWII-601-T999</v>
          </cell>
          <cell r="B776" t="str">
            <v>TeamWare 6u1 1-User Slim Kit IN</v>
          </cell>
          <cell r="C776">
            <v>1813</v>
          </cell>
          <cell r="D776" t="str">
            <v>B</v>
          </cell>
        </row>
        <row r="777">
          <cell r="A777" t="str">
            <v>FTWII-601-T9U9</v>
          </cell>
          <cell r="B777" t="str">
            <v>TeamWare 6u1 1-User UPG IN</v>
          </cell>
          <cell r="C777">
            <v>476</v>
          </cell>
          <cell r="D777" t="str">
            <v>B</v>
          </cell>
        </row>
        <row r="778">
          <cell r="A778" t="str">
            <v>FTWII-601-TL99</v>
          </cell>
          <cell r="B778" t="str">
            <v>TeamWare 6u1 1-RTU EDS Intel</v>
          </cell>
          <cell r="C778">
            <v>1673</v>
          </cell>
          <cell r="D778" t="str">
            <v>B</v>
          </cell>
        </row>
        <row r="779">
          <cell r="A779" t="str">
            <v>FTWII-6C0-TL99</v>
          </cell>
          <cell r="B779" t="str">
            <v>TeamWare 6 1-E-RTU Cert Intel</v>
          </cell>
          <cell r="C779">
            <v>1813</v>
          </cell>
          <cell r="D779" t="str">
            <v>B</v>
          </cell>
        </row>
        <row r="780">
          <cell r="A780" t="str">
            <v>FTWII-6C1-TL99</v>
          </cell>
          <cell r="B780" t="str">
            <v>TeamWare 6u1 1-E-RTU Cert Intel</v>
          </cell>
          <cell r="C780">
            <v>1813</v>
          </cell>
          <cell r="D780" t="str">
            <v>B</v>
          </cell>
        </row>
        <row r="781">
          <cell r="A781" t="str">
            <v>FTWIS-600-T999</v>
          </cell>
          <cell r="B781" t="str">
            <v>TeamWare 6 1-User Slim Kit SP</v>
          </cell>
          <cell r="C781">
            <v>1813</v>
          </cell>
          <cell r="D781" t="str">
            <v>B</v>
          </cell>
        </row>
        <row r="782">
          <cell r="A782" t="str">
            <v>FTWIS-600-T9U9</v>
          </cell>
          <cell r="B782" t="str">
            <v>TeamWare 6 1-User Slim Kit UPG SP</v>
          </cell>
          <cell r="C782">
            <v>476</v>
          </cell>
          <cell r="D782" t="str">
            <v>B</v>
          </cell>
        </row>
        <row r="783">
          <cell r="A783" t="str">
            <v>FTWIS-600-TL99</v>
          </cell>
          <cell r="B783" t="str">
            <v>TeamWare 6 1-RTU EDS SPARC</v>
          </cell>
          <cell r="C783">
            <v>1673</v>
          </cell>
          <cell r="D783" t="str">
            <v>B</v>
          </cell>
        </row>
        <row r="784">
          <cell r="A784" t="str">
            <v>FTWIS-601-T999</v>
          </cell>
          <cell r="B784" t="str">
            <v>TeamWare 6u1 1-User Slim Kit SP</v>
          </cell>
          <cell r="C784">
            <v>1813</v>
          </cell>
          <cell r="D784" t="str">
            <v>B</v>
          </cell>
        </row>
        <row r="785">
          <cell r="A785" t="str">
            <v>FTWIS-601-T9U9</v>
          </cell>
          <cell r="B785" t="str">
            <v>TeamWare 6u1 1-User Slim Kit UPG SP</v>
          </cell>
          <cell r="C785">
            <v>476</v>
          </cell>
          <cell r="D785" t="str">
            <v>B</v>
          </cell>
        </row>
        <row r="786">
          <cell r="A786" t="str">
            <v>FTWIS-601-TL99</v>
          </cell>
          <cell r="B786" t="str">
            <v>TeamWare 6u1 1-RTU EDS SPARC</v>
          </cell>
          <cell r="C786">
            <v>1673</v>
          </cell>
          <cell r="D786" t="str">
            <v>B</v>
          </cell>
        </row>
        <row r="787">
          <cell r="A787" t="str">
            <v>FTWIS-6C0-TL99</v>
          </cell>
          <cell r="B787" t="str">
            <v>TeamWare 6 1-E-RTU Cert SPARC</v>
          </cell>
          <cell r="C787">
            <v>1813</v>
          </cell>
          <cell r="D787" t="str">
            <v>B</v>
          </cell>
        </row>
        <row r="788">
          <cell r="A788" t="str">
            <v>FTWIS-6C1-TL99</v>
          </cell>
          <cell r="B788" t="str">
            <v>TeamWare 6u1 1-E-RTU Cert SPARC</v>
          </cell>
          <cell r="C788">
            <v>1813</v>
          </cell>
          <cell r="D788" t="str">
            <v>B</v>
          </cell>
        </row>
        <row r="789">
          <cell r="A789" t="str">
            <v>FTWXS-600-T999</v>
          </cell>
          <cell r="B789" t="str">
            <v>TeamWare 6 10-User Slim Kit SP</v>
          </cell>
          <cell r="C789">
            <v>15400</v>
          </cell>
          <cell r="D789" t="str">
            <v>B</v>
          </cell>
        </row>
        <row r="790">
          <cell r="A790" t="str">
            <v>FTWXS-601-T999</v>
          </cell>
          <cell r="B790" t="str">
            <v>TeamWare 6u1 10-User Slim Kit SP</v>
          </cell>
          <cell r="C790">
            <v>15400</v>
          </cell>
          <cell r="D790" t="str">
            <v>B</v>
          </cell>
        </row>
        <row r="791">
          <cell r="A791" t="str">
            <v>FTWXS-6C0-TL99</v>
          </cell>
          <cell r="B791" t="str">
            <v>TeamWare 6 10-E-RTU Cert SPARC</v>
          </cell>
          <cell r="C791">
            <v>15400</v>
          </cell>
          <cell r="D791" t="str">
            <v>B</v>
          </cell>
        </row>
        <row r="792">
          <cell r="A792" t="str">
            <v>FTWXS-6C1-TL99</v>
          </cell>
          <cell r="B792" t="str">
            <v>TeamWare 6u1 10-E-RTU Cert SPARC</v>
          </cell>
          <cell r="C792">
            <v>15400</v>
          </cell>
          <cell r="D792" t="str">
            <v>B</v>
          </cell>
        </row>
        <row r="793">
          <cell r="A793" t="str">
            <v>FWC9S-200-R999</v>
          </cell>
          <cell r="B793" t="str">
            <v>Fast Write Cache 2.0 Media Kit</v>
          </cell>
          <cell r="C793">
            <v>150</v>
          </cell>
          <cell r="D793" t="str">
            <v>D</v>
          </cell>
        </row>
        <row r="794">
          <cell r="A794" t="str">
            <v>FWC9S-200-R99R</v>
          </cell>
          <cell r="B794" t="str">
            <v>FWC 2.0 Media &amp; Doc-Intl vers.</v>
          </cell>
          <cell r="C794">
            <v>140</v>
          </cell>
          <cell r="D794" t="str">
            <v>D</v>
          </cell>
        </row>
        <row r="795">
          <cell r="A795" t="str">
            <v>GDKM9-100-T999</v>
          </cell>
          <cell r="B795" t="str">
            <v>Global App Developer Kit 1.0</v>
          </cell>
          <cell r="C795">
            <v>413</v>
          </cell>
          <cell r="D795" t="str">
            <v>B</v>
          </cell>
        </row>
        <row r="796">
          <cell r="A796" t="str">
            <v>GDMD9-100-9999</v>
          </cell>
          <cell r="B796" t="str">
            <v>GDMO BUILDER 1.0, DOC</v>
          </cell>
          <cell r="C796">
            <v>195</v>
          </cell>
          <cell r="D796" t="str">
            <v>D</v>
          </cell>
        </row>
        <row r="797">
          <cell r="A797" t="str">
            <v>GDMIS-100-9999</v>
          </cell>
          <cell r="B797" t="str">
            <v>GDMO BUILDER 1.0,  LIC</v>
          </cell>
          <cell r="C797">
            <v>12586</v>
          </cell>
          <cell r="D797" t="str">
            <v>B</v>
          </cell>
        </row>
        <row r="798">
          <cell r="A798" t="str">
            <v>GDMO-1.0-D</v>
          </cell>
          <cell r="B798" t="str">
            <v>GDMO BUILDER 1.0, DOC</v>
          </cell>
          <cell r="C798">
            <v>195</v>
          </cell>
          <cell r="D798" t="str">
            <v>D</v>
          </cell>
        </row>
        <row r="799">
          <cell r="A799" t="str">
            <v>GDMO-1.0-S</v>
          </cell>
          <cell r="B799" t="str">
            <v>GDMO BUILDER 1.0, CD LIC</v>
          </cell>
          <cell r="C799">
            <v>11687</v>
          </cell>
          <cell r="D799" t="str">
            <v>B</v>
          </cell>
        </row>
        <row r="800">
          <cell r="A800" t="str">
            <v>HA-MULT</v>
          </cell>
          <cell r="B800" t="str">
            <v>HA Support Bundle</v>
          </cell>
          <cell r="C800">
            <v>12500</v>
          </cell>
          <cell r="D800" t="str">
            <v>D</v>
          </cell>
        </row>
        <row r="801">
          <cell r="A801" t="str">
            <v>HA-SUPP</v>
          </cell>
          <cell r="B801" t="str">
            <v>HA SUPPORT BUNDLE</v>
          </cell>
          <cell r="C801">
            <v>24500</v>
          </cell>
          <cell r="D801" t="str">
            <v>D</v>
          </cell>
        </row>
        <row r="802">
          <cell r="A802" t="str">
            <v>HPC-INSTALL</v>
          </cell>
          <cell r="B802" t="str">
            <v>SUN HPC INSTALLATION SERVICE</v>
          </cell>
          <cell r="C802">
            <v>2380</v>
          </cell>
          <cell r="D802" t="str">
            <v>D</v>
          </cell>
        </row>
        <row r="803">
          <cell r="A803" t="str">
            <v>HPC-INSTALL-E10000</v>
          </cell>
          <cell r="B803" t="str">
            <v>SUN HPC INSTALL FOR E10000</v>
          </cell>
          <cell r="C803">
            <v>0</v>
          </cell>
          <cell r="D803" t="str">
            <v>D</v>
          </cell>
        </row>
        <row r="804">
          <cell r="A804" t="str">
            <v>HPCIS-300-9999</v>
          </cell>
          <cell r="B804" t="str">
            <v>Sun HPC ClusterTools 3.0</v>
          </cell>
          <cell r="C804">
            <v>1050</v>
          </cell>
          <cell r="D804" t="str">
            <v>B</v>
          </cell>
        </row>
        <row r="805">
          <cell r="A805" t="str">
            <v>HPCIS-310-9999</v>
          </cell>
          <cell r="B805" t="str">
            <v>Sun HPC ClusterTools 3.1</v>
          </cell>
          <cell r="C805">
            <v>1050</v>
          </cell>
          <cell r="D805" t="str">
            <v>B</v>
          </cell>
        </row>
        <row r="806">
          <cell r="A806" t="str">
            <v>HSREX-400-99YS</v>
          </cell>
          <cell r="B806" t="str">
            <v>HSRM MS-Exchange Media</v>
          </cell>
          <cell r="C806">
            <v>150</v>
          </cell>
          <cell r="D806" t="str">
            <v>A</v>
          </cell>
        </row>
        <row r="807">
          <cell r="A807" t="str">
            <v>HSREX-400-B209</v>
          </cell>
          <cell r="B807" t="str">
            <v>HSRM MS-Ex 4.0 Dual CPU Lic-20</v>
          </cell>
          <cell r="C807">
            <v>69000</v>
          </cell>
          <cell r="D807" t="str">
            <v>A</v>
          </cell>
        </row>
        <row r="808">
          <cell r="A808" t="str">
            <v>HSREX-400-B999</v>
          </cell>
          <cell r="B808" t="str">
            <v>HSRM MS-Ex 4.0 Dual CPU Lic</v>
          </cell>
          <cell r="C808">
            <v>3450</v>
          </cell>
          <cell r="D808" t="str">
            <v>A</v>
          </cell>
        </row>
        <row r="809">
          <cell r="A809" t="str">
            <v>HSREX-400-G209</v>
          </cell>
          <cell r="B809" t="str">
            <v>HSRM MS-Ex 4.0 4 CPU/Clstr Lic</v>
          </cell>
          <cell r="C809">
            <v>90000</v>
          </cell>
          <cell r="D809" t="str">
            <v>A</v>
          </cell>
        </row>
        <row r="810">
          <cell r="A810" t="str">
            <v>HSREX-400-G999</v>
          </cell>
          <cell r="B810" t="str">
            <v>HSRM MS-Ex 4.0 4 CPU/Clstr Lic</v>
          </cell>
          <cell r="C810">
            <v>4500</v>
          </cell>
          <cell r="D810" t="str">
            <v>A</v>
          </cell>
        </row>
        <row r="811">
          <cell r="A811" t="str">
            <v>HSREX-400-I209</v>
          </cell>
          <cell r="B811" t="str">
            <v>HSRM MS-Ex 4.0 ONE CPU Lic-20</v>
          </cell>
          <cell r="C811">
            <v>60000</v>
          </cell>
          <cell r="D811" t="str">
            <v>A</v>
          </cell>
        </row>
        <row r="812">
          <cell r="A812" t="str">
            <v>HSREX-400-I999</v>
          </cell>
          <cell r="B812" t="str">
            <v>HSRM MS-Ex 4.0 ONE CPU Lic</v>
          </cell>
          <cell r="C812">
            <v>3000</v>
          </cell>
          <cell r="D812" t="str">
            <v>A</v>
          </cell>
        </row>
        <row r="813">
          <cell r="A813" t="str">
            <v>HSREX-400-X209</v>
          </cell>
          <cell r="B813" t="str">
            <v>HSRM MS-Ex 4.0 8-way  Lic-20</v>
          </cell>
          <cell r="C813">
            <v>120000</v>
          </cell>
          <cell r="D813" t="str">
            <v>A</v>
          </cell>
        </row>
        <row r="814">
          <cell r="A814" t="str">
            <v>HSREX-400-X999</v>
          </cell>
          <cell r="B814" t="str">
            <v>HSRM MS-Ex 4.0 8-way  Lic</v>
          </cell>
          <cell r="C814">
            <v>6000</v>
          </cell>
          <cell r="D814" t="str">
            <v>A</v>
          </cell>
        </row>
        <row r="815">
          <cell r="A815" t="str">
            <v>HSRME-400-99Y9</v>
          </cell>
          <cell r="B815" t="str">
            <v>HSRM Enterprise 4.0 Media</v>
          </cell>
          <cell r="C815">
            <v>150</v>
          </cell>
          <cell r="D815" t="str">
            <v>A</v>
          </cell>
        </row>
        <row r="816">
          <cell r="A816" t="str">
            <v>HSRMI-400-B209</v>
          </cell>
          <cell r="B816" t="str">
            <v>HSRM 4.0 2CPU Intel Lic-20</v>
          </cell>
          <cell r="C816">
            <v>39000</v>
          </cell>
          <cell r="D816" t="str">
            <v>A</v>
          </cell>
        </row>
        <row r="817">
          <cell r="A817" t="str">
            <v>HSRMI-400-B999</v>
          </cell>
          <cell r="B817" t="str">
            <v>HSRM 4.0 2CPU Intel Lic</v>
          </cell>
          <cell r="C817">
            <v>1950</v>
          </cell>
          <cell r="D817" t="str">
            <v>A</v>
          </cell>
        </row>
        <row r="818">
          <cell r="A818" t="str">
            <v>HSRMI-400-G209</v>
          </cell>
          <cell r="B818" t="str">
            <v>HSRM 4.0 4CPU/Clstr Intel Lic</v>
          </cell>
          <cell r="C818">
            <v>69000</v>
          </cell>
          <cell r="D818" t="str">
            <v>A</v>
          </cell>
        </row>
        <row r="819">
          <cell r="A819" t="str">
            <v>HSRMI-400-G999</v>
          </cell>
          <cell r="B819" t="str">
            <v>HSRM 4.0 4CPU/Clstr Intel Lic</v>
          </cell>
          <cell r="C819">
            <v>3450</v>
          </cell>
          <cell r="D819" t="str">
            <v>A</v>
          </cell>
        </row>
        <row r="820">
          <cell r="A820" t="str">
            <v>HSRMI-400-I209</v>
          </cell>
          <cell r="B820" t="str">
            <v>HSRM 4.0 One CPU Intel Lic-20</v>
          </cell>
          <cell r="C820">
            <v>30000</v>
          </cell>
          <cell r="D820" t="str">
            <v>A</v>
          </cell>
        </row>
        <row r="821">
          <cell r="A821" t="str">
            <v>HSRMI-400-I999</v>
          </cell>
          <cell r="B821" t="str">
            <v>HSRM 4.0 One CPU Intel Lic</v>
          </cell>
          <cell r="C821">
            <v>1500</v>
          </cell>
          <cell r="D821" t="str">
            <v>A</v>
          </cell>
        </row>
        <row r="822">
          <cell r="A822" t="str">
            <v>HSRMI-400-X209</v>
          </cell>
          <cell r="B822" t="str">
            <v>HSRM 4.0 8-way Intel Lic-20</v>
          </cell>
          <cell r="C822">
            <v>90000</v>
          </cell>
          <cell r="D822" t="str">
            <v>A</v>
          </cell>
        </row>
        <row r="823">
          <cell r="A823" t="str">
            <v>HSRMI-400-X999</v>
          </cell>
          <cell r="B823" t="str">
            <v>HSRM 4.0 8-way Intel Lic</v>
          </cell>
          <cell r="C823">
            <v>4500</v>
          </cell>
          <cell r="D823" t="str">
            <v>A</v>
          </cell>
        </row>
        <row r="824">
          <cell r="A824" t="str">
            <v>HSRMP-400-9209</v>
          </cell>
          <cell r="B824" t="str">
            <v>HSRM Prospector 4.0 Lic-20</v>
          </cell>
          <cell r="C824">
            <v>450000</v>
          </cell>
          <cell r="D824" t="str">
            <v>A</v>
          </cell>
        </row>
        <row r="825">
          <cell r="A825" t="str">
            <v>HSRMP-400-9999</v>
          </cell>
          <cell r="B825" t="str">
            <v>HSRM Prospector 4.0 Lic</v>
          </cell>
          <cell r="C825">
            <v>22500</v>
          </cell>
          <cell r="D825" t="str">
            <v>A</v>
          </cell>
        </row>
        <row r="826">
          <cell r="A826" t="str">
            <v>HSRMP-400-99Y9</v>
          </cell>
          <cell r="B826" t="str">
            <v>HSRM Prospector 4.0 Media</v>
          </cell>
          <cell r="C826">
            <v>150</v>
          </cell>
          <cell r="D826" t="str">
            <v>A</v>
          </cell>
        </row>
        <row r="827">
          <cell r="A827" t="str">
            <v>HSRMU-400-C209</v>
          </cell>
          <cell r="B827" t="str">
            <v>HSRM 4.0 32+-way UNIX Lic-20</v>
          </cell>
          <cell r="C827">
            <v>300000</v>
          </cell>
          <cell r="D827" t="str">
            <v>A</v>
          </cell>
        </row>
        <row r="828">
          <cell r="A828" t="str">
            <v>HSRMU-400-C999</v>
          </cell>
          <cell r="B828" t="str">
            <v>HSRM 4.0 32+-way UNIX Lic</v>
          </cell>
          <cell r="C828">
            <v>15000</v>
          </cell>
          <cell r="D828" t="str">
            <v>A</v>
          </cell>
        </row>
        <row r="829">
          <cell r="A829" t="str">
            <v>HSRMU-400-G209</v>
          </cell>
          <cell r="B829" t="str">
            <v>HSRM 4.0 Four CPU UNIX Lic-20</v>
          </cell>
          <cell r="C829">
            <v>90000</v>
          </cell>
          <cell r="D829" t="str">
            <v>A</v>
          </cell>
        </row>
        <row r="830">
          <cell r="A830" t="str">
            <v>HSRMU-400-G999</v>
          </cell>
          <cell r="B830" t="str">
            <v>HSRM 4.0 Four CPU UNIX Lic</v>
          </cell>
          <cell r="C830">
            <v>4500</v>
          </cell>
          <cell r="D830" t="str">
            <v>A</v>
          </cell>
        </row>
        <row r="831">
          <cell r="A831" t="str">
            <v>HSRMU-400-I209</v>
          </cell>
          <cell r="B831" t="str">
            <v>HSRM 4.0 1or2 CPU UNIX Lic-20</v>
          </cell>
          <cell r="C831">
            <v>39000</v>
          </cell>
          <cell r="D831" t="str">
            <v>A</v>
          </cell>
        </row>
        <row r="832">
          <cell r="A832" t="str">
            <v>HSRMU-400-I999</v>
          </cell>
          <cell r="B832" t="str">
            <v>HSRM 4.0 One/Two CPU UNIX Lic</v>
          </cell>
          <cell r="C832">
            <v>1950</v>
          </cell>
          <cell r="D832" t="str">
            <v>A</v>
          </cell>
        </row>
        <row r="833">
          <cell r="A833" t="str">
            <v>HSRMU-400-Y209</v>
          </cell>
          <cell r="B833" t="str">
            <v>HSRM 4.0 8/16-Way CPU UNIX Lic-20</v>
          </cell>
          <cell r="C833">
            <v>159000</v>
          </cell>
          <cell r="D833" t="str">
            <v>A</v>
          </cell>
        </row>
        <row r="834">
          <cell r="A834" t="str">
            <v>HSRMU-400-Y999</v>
          </cell>
          <cell r="B834" t="str">
            <v>HSRM 4.0 8/16-Way CPU UNIX Lic</v>
          </cell>
          <cell r="C834">
            <v>7950</v>
          </cell>
          <cell r="D834" t="str">
            <v>A</v>
          </cell>
        </row>
        <row r="835">
          <cell r="A835" t="str">
            <v>HSRNA-400-B209</v>
          </cell>
          <cell r="B835" t="str">
            <v>HSRM 4.0 NetApp F740 Agt Lic</v>
          </cell>
          <cell r="C835">
            <v>159000</v>
          </cell>
          <cell r="D835" t="str">
            <v>A</v>
          </cell>
        </row>
        <row r="836">
          <cell r="A836" t="str">
            <v>HSRNA-400-B999</v>
          </cell>
          <cell r="B836" t="str">
            <v>HSRM 4.0 NetApp F740 Agt Lic</v>
          </cell>
          <cell r="C836">
            <v>7950</v>
          </cell>
          <cell r="D836" t="str">
            <v>A</v>
          </cell>
        </row>
        <row r="837">
          <cell r="A837" t="str">
            <v>HSRNA-400-G209</v>
          </cell>
          <cell r="B837" t="str">
            <v>HSRM 4.0 NetApp F760 Agt Lic</v>
          </cell>
          <cell r="C837">
            <v>225000</v>
          </cell>
          <cell r="D837" t="str">
            <v>A</v>
          </cell>
        </row>
        <row r="838">
          <cell r="A838" t="str">
            <v>HSRNA-400-G999</v>
          </cell>
          <cell r="B838" t="str">
            <v>HSRM 4.0 NetApp F760 Agt Lic</v>
          </cell>
          <cell r="C838">
            <v>11250</v>
          </cell>
          <cell r="D838" t="str">
            <v>A</v>
          </cell>
        </row>
        <row r="839">
          <cell r="A839" t="str">
            <v>HSRNA-400-I209</v>
          </cell>
          <cell r="B839" t="str">
            <v>HSRM 4.0 NetApp F720 Agt Lic</v>
          </cell>
          <cell r="C839">
            <v>90000</v>
          </cell>
          <cell r="D839" t="str">
            <v>A</v>
          </cell>
        </row>
        <row r="840">
          <cell r="A840" t="str">
            <v>HSRNA-400-I999</v>
          </cell>
          <cell r="B840" t="str">
            <v>HSRM 4.0 NetApp F720 Agt Lic</v>
          </cell>
          <cell r="C840">
            <v>4500</v>
          </cell>
          <cell r="D840" t="str">
            <v>A</v>
          </cell>
        </row>
        <row r="841">
          <cell r="A841" t="str">
            <v>HSRNA-400-X209</v>
          </cell>
          <cell r="B841" t="str">
            <v>HSRM 4.0 NetApp F840 Agt Lic</v>
          </cell>
          <cell r="C841">
            <v>300000</v>
          </cell>
          <cell r="D841" t="str">
            <v>A</v>
          </cell>
        </row>
        <row r="842">
          <cell r="A842" t="str">
            <v>HSRNA-400-X999</v>
          </cell>
          <cell r="B842" t="str">
            <v>HSRM 4.0 NetApp F840 Agt Lic</v>
          </cell>
          <cell r="C842">
            <v>15000</v>
          </cell>
          <cell r="D842" t="str">
            <v>A</v>
          </cell>
        </row>
        <row r="843">
          <cell r="A843" t="str">
            <v>HSRSL-999-9999</v>
          </cell>
          <cell r="B843" t="str">
            <v>HSRM Site License</v>
          </cell>
          <cell r="C843">
            <v>14999999</v>
          </cell>
          <cell r="D843" t="str">
            <v>D</v>
          </cell>
        </row>
        <row r="844">
          <cell r="A844" t="str">
            <v>HSRSP-400-B209</v>
          </cell>
          <cell r="B844" t="str">
            <v>HSRM 4.0 32-64 SAN Ports Lic</v>
          </cell>
          <cell r="C844">
            <v>39000</v>
          </cell>
          <cell r="D844" t="str">
            <v>A</v>
          </cell>
        </row>
        <row r="845">
          <cell r="A845" t="str">
            <v>HSRSP-400-B999</v>
          </cell>
          <cell r="B845" t="str">
            <v>HSRM 4.0 32-64 SAN Ports Lic</v>
          </cell>
          <cell r="C845">
            <v>1950</v>
          </cell>
          <cell r="D845" t="str">
            <v>A</v>
          </cell>
        </row>
        <row r="846">
          <cell r="A846" t="str">
            <v>HSRSP-400-G209</v>
          </cell>
          <cell r="B846" t="str">
            <v>HSRM 4.0 65-256 SAN Ports Lic</v>
          </cell>
          <cell r="C846">
            <v>69000</v>
          </cell>
          <cell r="D846" t="str">
            <v>A</v>
          </cell>
        </row>
        <row r="847">
          <cell r="A847" t="str">
            <v>HSRSP-400-G999</v>
          </cell>
          <cell r="B847" t="str">
            <v>HSRM 4.0 65-256 SAN Ports Lic</v>
          </cell>
          <cell r="C847">
            <v>3450</v>
          </cell>
          <cell r="D847" t="str">
            <v>A</v>
          </cell>
        </row>
        <row r="848">
          <cell r="A848" t="str">
            <v>HSRSP-400-I209</v>
          </cell>
          <cell r="B848" t="str">
            <v>HSRM 4.0 0-32 SAN Ports Lic-20</v>
          </cell>
          <cell r="C848">
            <v>30000</v>
          </cell>
          <cell r="D848" t="str">
            <v>A</v>
          </cell>
        </row>
        <row r="849">
          <cell r="A849" t="str">
            <v>HSRSP-400-I999</v>
          </cell>
          <cell r="B849" t="str">
            <v>HSRM 4.0 0-32 SAN Ports Lic</v>
          </cell>
          <cell r="C849">
            <v>1500</v>
          </cell>
          <cell r="D849" t="str">
            <v>A</v>
          </cell>
        </row>
        <row r="850">
          <cell r="A850" t="str">
            <v>HSRSP-400-X209</v>
          </cell>
          <cell r="B850" t="str">
            <v>HSRM 4.0 257+ SAN Ports Lic-20</v>
          </cell>
          <cell r="C850">
            <v>159000</v>
          </cell>
          <cell r="D850" t="str">
            <v>A</v>
          </cell>
        </row>
        <row r="851">
          <cell r="A851" t="str">
            <v>HSRSP-400-X999</v>
          </cell>
          <cell r="B851" t="str">
            <v>HSRM 4.0 257+ SAN Ports Lic</v>
          </cell>
          <cell r="C851">
            <v>7950</v>
          </cell>
          <cell r="D851" t="str">
            <v>A</v>
          </cell>
        </row>
        <row r="852">
          <cell r="A852" t="str">
            <v>IIXSS-200-9999</v>
          </cell>
          <cell r="B852" t="str">
            <v>II 2.0.1 xSh Media &amp; Doc</v>
          </cell>
          <cell r="C852">
            <v>140</v>
          </cell>
          <cell r="D852" t="str">
            <v>B</v>
          </cell>
        </row>
        <row r="853">
          <cell r="A853" t="str">
            <v>IIXSS-999-D999</v>
          </cell>
          <cell r="B853" t="str">
            <v>II xSh Departmntl Lic</v>
          </cell>
          <cell r="C853">
            <v>25760</v>
          </cell>
          <cell r="D853" t="str">
            <v>B</v>
          </cell>
        </row>
        <row r="854">
          <cell r="A854" t="str">
            <v>IIXSS-999-E999</v>
          </cell>
          <cell r="B854" t="str">
            <v>II xSh Enterpris Lic</v>
          </cell>
          <cell r="C854">
            <v>36960</v>
          </cell>
          <cell r="D854" t="str">
            <v>B</v>
          </cell>
        </row>
        <row r="855">
          <cell r="A855" t="str">
            <v>IIXSS-999-S999</v>
          </cell>
          <cell r="B855" t="str">
            <v>II xSh E10000 Lic</v>
          </cell>
          <cell r="C855">
            <v>92400</v>
          </cell>
          <cell r="D855" t="str">
            <v>B</v>
          </cell>
        </row>
        <row r="856">
          <cell r="A856" t="str">
            <v>INI9S-200-D999</v>
          </cell>
          <cell r="B856" t="str">
            <v>Instant Image Tier 2 License</v>
          </cell>
          <cell r="C856">
            <v>25760</v>
          </cell>
          <cell r="D856" t="str">
            <v>B</v>
          </cell>
        </row>
        <row r="857">
          <cell r="A857" t="str">
            <v>INI9S-200-E999</v>
          </cell>
          <cell r="B857" t="str">
            <v>Instant Image Tier 3 License</v>
          </cell>
          <cell r="C857">
            <v>36960</v>
          </cell>
          <cell r="D857" t="str">
            <v>B</v>
          </cell>
        </row>
        <row r="858">
          <cell r="A858" t="str">
            <v>INI9S-200-R99S</v>
          </cell>
          <cell r="B858" t="str">
            <v>Instant Image 2.0 Global Pack</v>
          </cell>
          <cell r="C858">
            <v>140</v>
          </cell>
          <cell r="D858" t="str">
            <v>D</v>
          </cell>
        </row>
        <row r="859">
          <cell r="A859" t="str">
            <v>INI9S-200-S999</v>
          </cell>
          <cell r="B859" t="str">
            <v>Instant Image Tier 4 License</v>
          </cell>
          <cell r="C859">
            <v>92400</v>
          </cell>
          <cell r="D859" t="str">
            <v>B</v>
          </cell>
        </row>
        <row r="860">
          <cell r="A860" t="str">
            <v>INI9S-200-W999</v>
          </cell>
          <cell r="B860" t="str">
            <v>Instant Image Tier 1 License</v>
          </cell>
          <cell r="C860">
            <v>5460</v>
          </cell>
          <cell r="D860" t="str">
            <v>B</v>
          </cell>
        </row>
        <row r="861">
          <cell r="A861" t="str">
            <v>ISOL-2.6-D-P</v>
          </cell>
          <cell r="B861" t="str">
            <v>SOLARIS 2.6 DT X86 US</v>
          </cell>
          <cell r="C861">
            <v>585</v>
          </cell>
          <cell r="D861" t="str">
            <v>D</v>
          </cell>
        </row>
        <row r="862">
          <cell r="A862" t="str">
            <v>ISOL-2.6-USL-P</v>
          </cell>
          <cell r="B862" t="str">
            <v>SOLARIS 2.6 WG SV X86 US</v>
          </cell>
          <cell r="C862">
            <v>904</v>
          </cell>
          <cell r="D862" t="str">
            <v>D</v>
          </cell>
        </row>
        <row r="863">
          <cell r="A863" t="str">
            <v>JAVAST-RTU</v>
          </cell>
          <cell r="B863" t="str">
            <v>JAVASTATION CLIENT SW RTU</v>
          </cell>
          <cell r="C863">
            <v>93</v>
          </cell>
          <cell r="D863" t="str">
            <v>G</v>
          </cell>
        </row>
        <row r="864">
          <cell r="A864" t="str">
            <v>JBLC9-200-T999</v>
          </cell>
          <cell r="B864" t="str">
            <v>Java Blend - 100 User Slim Kit</v>
          </cell>
          <cell r="C864">
            <v>100380</v>
          </cell>
          <cell r="D864" t="str">
            <v>B</v>
          </cell>
        </row>
        <row r="865">
          <cell r="A865" t="str">
            <v>JBLC9-200-TL99</v>
          </cell>
          <cell r="B865" t="str">
            <v>Java Blend  100 RTU Electronic</v>
          </cell>
          <cell r="C865">
            <v>100380</v>
          </cell>
          <cell r="D865" t="str">
            <v>B</v>
          </cell>
        </row>
        <row r="866">
          <cell r="A866" t="str">
            <v>JBLE9-200-T999</v>
          </cell>
          <cell r="B866" t="str">
            <v>Java Blend - 250 User Slim Kit</v>
          </cell>
          <cell r="C866">
            <v>221673</v>
          </cell>
          <cell r="D866" t="str">
            <v>B</v>
          </cell>
        </row>
        <row r="867">
          <cell r="A867" t="str">
            <v>JBLE9-200-TL99</v>
          </cell>
          <cell r="B867" t="str">
            <v>Java Blend  250 RTU Electronic</v>
          </cell>
          <cell r="C867">
            <v>221673</v>
          </cell>
          <cell r="D867" t="str">
            <v>B</v>
          </cell>
        </row>
        <row r="868">
          <cell r="A868" t="str">
            <v>JBLI9-200-T999</v>
          </cell>
          <cell r="B868" t="str">
            <v>Java Blend - 1 User Slim Kit</v>
          </cell>
          <cell r="C868">
            <v>1673</v>
          </cell>
          <cell r="D868" t="str">
            <v>B</v>
          </cell>
        </row>
        <row r="869">
          <cell r="A869" t="str">
            <v>JBLI9-200-TL99</v>
          </cell>
          <cell r="B869" t="str">
            <v>Java Blend - 1 RTU Electronic</v>
          </cell>
          <cell r="C869">
            <v>1673</v>
          </cell>
          <cell r="D869" t="str">
            <v>B</v>
          </cell>
        </row>
        <row r="870">
          <cell r="A870" t="str">
            <v>JBLX9-200-T999</v>
          </cell>
          <cell r="B870" t="str">
            <v>Java Blend - 10 User Slim Kit</v>
          </cell>
          <cell r="C870">
            <v>14221</v>
          </cell>
          <cell r="D870" t="str">
            <v>B</v>
          </cell>
        </row>
        <row r="871">
          <cell r="A871" t="str">
            <v>JBLX9-200-TL99</v>
          </cell>
          <cell r="B871" t="str">
            <v>Java Blend - 10 RTU Electronic</v>
          </cell>
          <cell r="C871">
            <v>14221</v>
          </cell>
          <cell r="D871" t="str">
            <v>B</v>
          </cell>
        </row>
        <row r="872">
          <cell r="A872" t="str">
            <v>JBLY9-200-T999</v>
          </cell>
          <cell r="B872" t="str">
            <v>Java Blend - 25 User Slim Kit</v>
          </cell>
          <cell r="C872">
            <v>33460</v>
          </cell>
          <cell r="D872" t="str">
            <v>B</v>
          </cell>
        </row>
        <row r="873">
          <cell r="A873" t="str">
            <v>JBLY9-200-TL99</v>
          </cell>
          <cell r="B873" t="str">
            <v>Java Blend - 25 RTU Electronic</v>
          </cell>
          <cell r="C873">
            <v>33460</v>
          </cell>
          <cell r="D873" t="str">
            <v>B</v>
          </cell>
        </row>
        <row r="874">
          <cell r="A874" t="str">
            <v>JDM99-300-RO99</v>
          </cell>
          <cell r="B874" t="str">
            <v>Java DMK 3.0 Runtime Royalties</v>
          </cell>
          <cell r="C874">
            <v>700</v>
          </cell>
          <cell r="D874" t="str">
            <v>D</v>
          </cell>
        </row>
        <row r="875">
          <cell r="A875" t="str">
            <v>JDM99-320-RO99</v>
          </cell>
          <cell r="B875" t="str">
            <v>Java DMK 3.2 Runtime Royalties</v>
          </cell>
          <cell r="C875">
            <v>210</v>
          </cell>
          <cell r="D875" t="str">
            <v>D</v>
          </cell>
        </row>
        <row r="876">
          <cell r="A876" t="str">
            <v>JDM99-400-RO99</v>
          </cell>
          <cell r="B876" t="str">
            <v>JDMK 4.0 Runtime royalties</v>
          </cell>
          <cell r="C876">
            <v>210</v>
          </cell>
          <cell r="D876" t="str">
            <v>D</v>
          </cell>
        </row>
        <row r="877">
          <cell r="A877" t="str">
            <v>JDM99-410-RO99</v>
          </cell>
          <cell r="B877" t="str">
            <v>JDMK 4.1 Runtime royalties</v>
          </cell>
          <cell r="C877">
            <v>210</v>
          </cell>
          <cell r="D877" t="str">
            <v>D</v>
          </cell>
        </row>
        <row r="878">
          <cell r="A878" t="str">
            <v>JDM99-420-RO99</v>
          </cell>
          <cell r="B878" t="str">
            <v>JDMK 4.2 Runtime royalties</v>
          </cell>
          <cell r="C878">
            <v>210</v>
          </cell>
          <cell r="D878" t="str">
            <v>D</v>
          </cell>
        </row>
        <row r="879">
          <cell r="A879" t="str">
            <v>JDMB9-410-TO99</v>
          </cell>
          <cell r="B879" t="str">
            <v>JDMK 4.1 Electronic Distrib.</v>
          </cell>
          <cell r="C879">
            <v>8400</v>
          </cell>
          <cell r="D879" t="str">
            <v>B</v>
          </cell>
        </row>
        <row r="880">
          <cell r="A880" t="str">
            <v>JDMB9-410-TOU9</v>
          </cell>
          <cell r="B880" t="str">
            <v>Upgrade from JDMK 4.0 to 4.1</v>
          </cell>
          <cell r="C880">
            <v>0</v>
          </cell>
          <cell r="D880" t="str">
            <v>D</v>
          </cell>
        </row>
        <row r="881">
          <cell r="A881" t="str">
            <v>JDMB9-420-TO99</v>
          </cell>
          <cell r="B881" t="str">
            <v>JDMK 4.2 Dev Pack Elec. Dist.</v>
          </cell>
          <cell r="C881">
            <v>8400</v>
          </cell>
          <cell r="D881" t="str">
            <v>B</v>
          </cell>
        </row>
        <row r="882">
          <cell r="A882" t="str">
            <v>JDMB9-420-TOU9</v>
          </cell>
          <cell r="B882" t="str">
            <v>Upgrade from JDMK 4.0/4.1 to 4.2</v>
          </cell>
          <cell r="C882">
            <v>0</v>
          </cell>
          <cell r="D882" t="str">
            <v>D</v>
          </cell>
        </row>
        <row r="883">
          <cell r="A883" t="str">
            <v>JDMD9-410-M999</v>
          </cell>
          <cell r="B883" t="str">
            <v>JDMK 4.1 Hard-copy doc.</v>
          </cell>
          <cell r="C883">
            <v>210</v>
          </cell>
          <cell r="D883" t="str">
            <v>D</v>
          </cell>
        </row>
        <row r="884">
          <cell r="A884" t="str">
            <v>JDMD9-420-M999</v>
          </cell>
          <cell r="B884" t="str">
            <v>JDMK 4.2 Hard-copy doc.</v>
          </cell>
          <cell r="C884">
            <v>210</v>
          </cell>
          <cell r="D884" t="str">
            <v>D</v>
          </cell>
        </row>
        <row r="885">
          <cell r="A885" t="str">
            <v>JDMI9-410-TO99</v>
          </cell>
          <cell r="B885" t="str">
            <v>JDMK 4.1 Single Developer Pack</v>
          </cell>
          <cell r="C885">
            <v>8400</v>
          </cell>
          <cell r="D885" t="str">
            <v>B</v>
          </cell>
        </row>
        <row r="886">
          <cell r="A886" t="str">
            <v>JDMI9-420-TO99</v>
          </cell>
          <cell r="B886" t="str">
            <v>JDMK 4.2 Single Developer Pack</v>
          </cell>
          <cell r="C886">
            <v>8400</v>
          </cell>
          <cell r="D886" t="str">
            <v>B</v>
          </cell>
        </row>
        <row r="887">
          <cell r="A887" t="str">
            <v>JDML9-410-RO99</v>
          </cell>
          <cell r="B887" t="str">
            <v>JDMK 4.1 Starter Kit</v>
          </cell>
          <cell r="C887">
            <v>14000</v>
          </cell>
          <cell r="D887" t="str">
            <v>B</v>
          </cell>
        </row>
        <row r="888">
          <cell r="A888" t="str">
            <v>JDML9-420-RO99</v>
          </cell>
          <cell r="B888" t="str">
            <v>JDMK 4.2 Starter Kit</v>
          </cell>
          <cell r="C888">
            <v>14000</v>
          </cell>
          <cell r="D888" t="str">
            <v>B</v>
          </cell>
        </row>
        <row r="889">
          <cell r="A889" t="str">
            <v>JDMV9-410-TO99</v>
          </cell>
          <cell r="B889" t="str">
            <v>JDMK 4.1 Five Developer Pack</v>
          </cell>
          <cell r="C889">
            <v>25200</v>
          </cell>
          <cell r="D889" t="str">
            <v>B</v>
          </cell>
        </row>
        <row r="890">
          <cell r="A890" t="str">
            <v>JDMV9-420-TO99</v>
          </cell>
          <cell r="B890" t="str">
            <v>JDMK 4.2 Five Developer Pack</v>
          </cell>
          <cell r="C890">
            <v>25200</v>
          </cell>
          <cell r="D890" t="str">
            <v>B</v>
          </cell>
        </row>
        <row r="891">
          <cell r="A891" t="str">
            <v>JESI9-110-T999</v>
          </cell>
          <cell r="B891" t="str">
            <v>JES 1.1,CD, OD,E,+media +lic</v>
          </cell>
          <cell r="C891">
            <v>14</v>
          </cell>
          <cell r="D891" t="str">
            <v>D</v>
          </cell>
        </row>
        <row r="892">
          <cell r="A892" t="str">
            <v>JESM9-110-T999</v>
          </cell>
          <cell r="B892" t="str">
            <v>JES 1.1 CD, 1RTU, OL Doc, Eng</v>
          </cell>
          <cell r="C892">
            <v>2800</v>
          </cell>
          <cell r="D892" t="str">
            <v>B</v>
          </cell>
        </row>
        <row r="893">
          <cell r="A893" t="str">
            <v>JESMS-110-TD99</v>
          </cell>
          <cell r="B893" t="str">
            <v>JES 1.1,CD,1RTU, On D, Eval</v>
          </cell>
          <cell r="C893">
            <v>0</v>
          </cell>
          <cell r="D893" t="str">
            <v>B</v>
          </cell>
        </row>
        <row r="894">
          <cell r="A894" t="str">
            <v>JESS9-110-T999</v>
          </cell>
          <cell r="B894" t="str">
            <v>JES 1.1 CD, 25+ Site L, OL D,E</v>
          </cell>
          <cell r="C894">
            <v>35000</v>
          </cell>
          <cell r="D894" t="str">
            <v>B</v>
          </cell>
        </row>
        <row r="895">
          <cell r="A895" t="str">
            <v>JESS9-110-TI99</v>
          </cell>
          <cell r="B895" t="str">
            <v>JES 1.1,CD,25+Site L, On D, E</v>
          </cell>
          <cell r="C895">
            <v>17500</v>
          </cell>
          <cell r="D895" t="str">
            <v>B</v>
          </cell>
        </row>
        <row r="896">
          <cell r="A896" t="str">
            <v>JESV9-110-T999</v>
          </cell>
          <cell r="B896" t="str">
            <v>JES 1.1 CD, 5RTU, OL Doc, Eng</v>
          </cell>
          <cell r="C896">
            <v>12250</v>
          </cell>
          <cell r="D896" t="str">
            <v>B</v>
          </cell>
        </row>
        <row r="897">
          <cell r="A897" t="str">
            <v>JESX9-110-T999</v>
          </cell>
          <cell r="B897" t="str">
            <v>JES 1.1 CD, 10 RTU, OL Doc, En</v>
          </cell>
          <cell r="C897">
            <v>21000</v>
          </cell>
          <cell r="D897" t="str">
            <v>B</v>
          </cell>
        </row>
        <row r="898">
          <cell r="A898" t="str">
            <v>JL4F9-110-T9U9</v>
          </cell>
          <cell r="B898" t="str">
            <v>JL 4 Hst B Strter 500NVU 5GVU</v>
          </cell>
          <cell r="C898">
            <v>88200</v>
          </cell>
          <cell r="D898" t="str">
            <v>B</v>
          </cell>
        </row>
        <row r="899">
          <cell r="A899" t="str">
            <v>JMQBN-100-TD99</v>
          </cell>
          <cell r="B899" t="str">
            <v>JMQ Try and Buy for NT</v>
          </cell>
          <cell r="C899">
            <v>0</v>
          </cell>
          <cell r="D899" t="str">
            <v>D</v>
          </cell>
        </row>
        <row r="900">
          <cell r="A900" t="str">
            <v>JMQBS-100-TD99</v>
          </cell>
          <cell r="B900" t="str">
            <v>JMQ Try and Buy for Solaris</v>
          </cell>
          <cell r="C900">
            <v>0</v>
          </cell>
          <cell r="D900" t="str">
            <v>D</v>
          </cell>
        </row>
        <row r="901">
          <cell r="A901" t="str">
            <v>JMQI9-11B-T999</v>
          </cell>
          <cell r="B901" t="str">
            <v>JMQ 1.1 Bus Ed Physical</v>
          </cell>
          <cell r="C901">
            <v>2450</v>
          </cell>
          <cell r="D901" t="str">
            <v>B</v>
          </cell>
        </row>
        <row r="902">
          <cell r="A902" t="str">
            <v>JMQI9-11D-T999</v>
          </cell>
          <cell r="B902" t="str">
            <v>JMQ 1.1 Dev Ed Physical</v>
          </cell>
          <cell r="C902">
            <v>0</v>
          </cell>
          <cell r="D902" t="str">
            <v>D</v>
          </cell>
        </row>
        <row r="903">
          <cell r="A903" t="str">
            <v>JMQIN-100-TL99</v>
          </cell>
          <cell r="B903" t="str">
            <v>JMQ Dev Kit for NT</v>
          </cell>
          <cell r="C903">
            <v>693</v>
          </cell>
          <cell r="D903" t="str">
            <v>B</v>
          </cell>
        </row>
        <row r="904">
          <cell r="A904" t="str">
            <v>JMQIN-11B-TL99</v>
          </cell>
          <cell r="B904" t="str">
            <v>JMQ 1.1 Bus Edition for NT</v>
          </cell>
          <cell r="C904">
            <v>2450</v>
          </cell>
          <cell r="D904" t="str">
            <v>B</v>
          </cell>
        </row>
        <row r="905">
          <cell r="A905" t="str">
            <v>JMQIN-11D-TL99</v>
          </cell>
          <cell r="B905" t="str">
            <v>JMQ 1.1 Dev Ed for NT</v>
          </cell>
          <cell r="C905">
            <v>0</v>
          </cell>
          <cell r="D905" t="str">
            <v>D</v>
          </cell>
        </row>
        <row r="906">
          <cell r="A906" t="str">
            <v>JMQIS-100-TL99</v>
          </cell>
          <cell r="B906" t="str">
            <v>JMQ Dev Kit for Solaris</v>
          </cell>
          <cell r="C906">
            <v>693</v>
          </cell>
          <cell r="D906" t="str">
            <v>B</v>
          </cell>
        </row>
        <row r="907">
          <cell r="A907" t="str">
            <v>JMQIS-11B-TL99</v>
          </cell>
          <cell r="B907" t="str">
            <v>JMQ 1.1 Bus Ed for Solaris</v>
          </cell>
          <cell r="C907">
            <v>2450</v>
          </cell>
          <cell r="D907" t="str">
            <v>B</v>
          </cell>
        </row>
        <row r="908">
          <cell r="A908" t="str">
            <v>JMQIS-11D-TL99</v>
          </cell>
          <cell r="B908" t="str">
            <v>JMQ 1.1 Dev Ed for Solaris</v>
          </cell>
          <cell r="C908">
            <v>0</v>
          </cell>
          <cell r="D908" t="str">
            <v>D</v>
          </cell>
        </row>
        <row r="909">
          <cell r="A909" t="str">
            <v>JMQX9-11B-T999</v>
          </cell>
          <cell r="B909" t="str">
            <v>JMQ 1.1 10 Pk Bus Ed Physical</v>
          </cell>
          <cell r="C909">
            <v>20825</v>
          </cell>
          <cell r="D909" t="str">
            <v>B</v>
          </cell>
        </row>
        <row r="910">
          <cell r="A910" t="str">
            <v>JMQXN-11B-TL99</v>
          </cell>
          <cell r="B910" t="str">
            <v>JMQ 1.1 Bus Ed 10 Pack for NT</v>
          </cell>
          <cell r="C910">
            <v>20825</v>
          </cell>
          <cell r="D910" t="str">
            <v>B</v>
          </cell>
        </row>
        <row r="911">
          <cell r="A911" t="str">
            <v>JMQXS-11B-TL99</v>
          </cell>
          <cell r="B911" t="str">
            <v>JMQ 1.1 Bus Ed 10 Pk Solaris</v>
          </cell>
          <cell r="C911">
            <v>20825</v>
          </cell>
          <cell r="D911" t="str">
            <v>B</v>
          </cell>
        </row>
        <row r="912">
          <cell r="A912" t="str">
            <v>JPCCI-110ND999</v>
          </cell>
          <cell r="B912" t="str">
            <v>JavaPC1.1, 100 RTU, 128bit</v>
          </cell>
          <cell r="C912">
            <v>12460</v>
          </cell>
          <cell r="D912" t="str">
            <v>B</v>
          </cell>
        </row>
        <row r="913">
          <cell r="A913" t="str">
            <v>JPCCI-110WD999</v>
          </cell>
          <cell r="B913" t="str">
            <v>JavaPC1.1, 100 RTU, 40bit</v>
          </cell>
          <cell r="C913">
            <v>12460</v>
          </cell>
          <cell r="D913" t="str">
            <v>B</v>
          </cell>
        </row>
        <row r="914">
          <cell r="A914" t="str">
            <v>JPCEI-110ND999</v>
          </cell>
          <cell r="B914" t="str">
            <v>JavaPC1.1, 250 RTU, 128bit</v>
          </cell>
          <cell r="C914">
            <v>28700</v>
          </cell>
          <cell r="D914" t="str">
            <v>B</v>
          </cell>
        </row>
        <row r="915">
          <cell r="A915" t="str">
            <v>JPCEI-110WD999</v>
          </cell>
          <cell r="B915" t="str">
            <v>JavaPC1.1, 250 RTU, 40bit</v>
          </cell>
          <cell r="C915">
            <v>28700</v>
          </cell>
          <cell r="D915" t="str">
            <v>B</v>
          </cell>
        </row>
        <row r="916">
          <cell r="A916" t="str">
            <v>JPCFI-110ND999</v>
          </cell>
          <cell r="B916" t="str">
            <v>JavaPC1.1, 500 RTU, 128bit</v>
          </cell>
          <cell r="C916">
            <v>53340</v>
          </cell>
          <cell r="D916" t="str">
            <v>B</v>
          </cell>
        </row>
        <row r="917">
          <cell r="A917" t="str">
            <v>JPCFI-110WD999</v>
          </cell>
          <cell r="B917" t="str">
            <v>JavaPC1.1, 500 RTU, 40bit</v>
          </cell>
          <cell r="C917">
            <v>53340</v>
          </cell>
          <cell r="D917" t="str">
            <v>B</v>
          </cell>
        </row>
        <row r="918">
          <cell r="A918" t="str">
            <v>JPCGI-110ND999</v>
          </cell>
          <cell r="B918" t="str">
            <v>JavaPC1.1, 1000 RTU, 128bit</v>
          </cell>
          <cell r="C918">
            <v>90300</v>
          </cell>
          <cell r="D918" t="str">
            <v>B</v>
          </cell>
        </row>
        <row r="919">
          <cell r="A919" t="str">
            <v>JPCGI-110WD999</v>
          </cell>
          <cell r="B919" t="str">
            <v>JavaPC1.1, 1000 RTU, 40bit</v>
          </cell>
          <cell r="C919">
            <v>90300</v>
          </cell>
          <cell r="D919" t="str">
            <v>B</v>
          </cell>
        </row>
        <row r="920">
          <cell r="A920" t="str">
            <v>JPCII-110ND999</v>
          </cell>
          <cell r="B920" t="str">
            <v>JavaPC1.1 single client,128bit</v>
          </cell>
          <cell r="C920">
            <v>139</v>
          </cell>
          <cell r="D920" t="str">
            <v>B</v>
          </cell>
        </row>
        <row r="921">
          <cell r="A921" t="str">
            <v>JPCII-110WD999</v>
          </cell>
          <cell r="B921" t="str">
            <v>JavaPC 1.1, 1 RTU, 40bit</v>
          </cell>
          <cell r="C921">
            <v>139</v>
          </cell>
          <cell r="D921" t="str">
            <v>B</v>
          </cell>
        </row>
        <row r="922">
          <cell r="A922" t="str">
            <v>JPCJI-110ND999</v>
          </cell>
          <cell r="B922" t="str">
            <v>JavaPC1.1, 5000 RTU, 128bit</v>
          </cell>
          <cell r="C922">
            <v>420000</v>
          </cell>
          <cell r="D922" t="str">
            <v>B</v>
          </cell>
        </row>
        <row r="923">
          <cell r="A923" t="str">
            <v>JPCJI-110WD999</v>
          </cell>
          <cell r="B923" t="str">
            <v>JavaPC1.1, 5000 RTU, 40bit</v>
          </cell>
          <cell r="C923">
            <v>420000</v>
          </cell>
          <cell r="D923" t="str">
            <v>B</v>
          </cell>
        </row>
        <row r="924">
          <cell r="A924" t="str">
            <v>JPCXI-110ND999</v>
          </cell>
          <cell r="B924" t="str">
            <v>JavaPC1.1, 10 RTU, 128bit</v>
          </cell>
          <cell r="C924">
            <v>1330</v>
          </cell>
          <cell r="D924" t="str">
            <v>B</v>
          </cell>
        </row>
        <row r="925">
          <cell r="A925" t="str">
            <v>JPCXI-110WD999</v>
          </cell>
          <cell r="B925" t="str">
            <v>JavaPC1.1, 10 RTU, 40bit</v>
          </cell>
          <cell r="C925">
            <v>1330</v>
          </cell>
          <cell r="D925" t="str">
            <v>B</v>
          </cell>
        </row>
        <row r="926">
          <cell r="A926" t="str">
            <v>JST-ENT</v>
          </cell>
          <cell r="B926" t="str">
            <v>JUMPSTART EX000 SERVERS</v>
          </cell>
          <cell r="C926">
            <v>0</v>
          </cell>
          <cell r="D926" t="str">
            <v>D</v>
          </cell>
        </row>
        <row r="927">
          <cell r="A927" t="str">
            <v>JWP99-200WW999</v>
          </cell>
          <cell r="B927" t="str">
            <v>Java WebSvr 2.0 CD 1 RTU intl</v>
          </cell>
          <cell r="C927">
            <v>413</v>
          </cell>
          <cell r="D927" t="str">
            <v>B</v>
          </cell>
        </row>
        <row r="928">
          <cell r="A928" t="str">
            <v>JWPBS-200WW999</v>
          </cell>
          <cell r="B928" t="str">
            <v>JAVA WbSr 2.0 Tu S Intl ESD</v>
          </cell>
          <cell r="C928">
            <v>413</v>
          </cell>
          <cell r="D928" t="str">
            <v>B</v>
          </cell>
        </row>
        <row r="929">
          <cell r="A929" t="str">
            <v>JWPBW-200WW999</v>
          </cell>
          <cell r="B929" t="str">
            <v>Jva WbSvr 2.0 Intl Win ESD</v>
          </cell>
          <cell r="C929">
            <v>413</v>
          </cell>
          <cell r="D929" t="str">
            <v>B</v>
          </cell>
        </row>
        <row r="930">
          <cell r="A930" t="str">
            <v>LJBIN-600-3304</v>
          </cell>
          <cell r="B930" t="str">
            <v>Client Pack for WInNT L10N</v>
          </cell>
          <cell r="C930">
            <v>2520</v>
          </cell>
          <cell r="D930" t="str">
            <v>B</v>
          </cell>
        </row>
        <row r="931">
          <cell r="A931" t="str">
            <v>LJBIN-600-2080</v>
          </cell>
          <cell r="B931" t="str">
            <v>Network Edition Stor Node L10N</v>
          </cell>
          <cell r="C931">
            <v>10080</v>
          </cell>
          <cell r="D931" t="str">
            <v>B</v>
          </cell>
        </row>
        <row r="932">
          <cell r="A932" t="str">
            <v>LJBIN-600-2102</v>
          </cell>
          <cell r="B932" t="str">
            <v>Network Edition Solaris L10N</v>
          </cell>
          <cell r="C932">
            <v>10080</v>
          </cell>
          <cell r="D932" t="str">
            <v>B</v>
          </cell>
        </row>
        <row r="933">
          <cell r="A933" t="str">
            <v>LJBIN-600-2106</v>
          </cell>
          <cell r="B933" t="str">
            <v>Workgroup Edition Solaris L10N</v>
          </cell>
          <cell r="C933">
            <v>5040</v>
          </cell>
          <cell r="D933" t="str">
            <v>B</v>
          </cell>
        </row>
        <row r="934">
          <cell r="A934" t="str">
            <v>LJBIN-600-3300</v>
          </cell>
          <cell r="B934" t="str">
            <v>Client Pack Unix L10N</v>
          </cell>
          <cell r="C934">
            <v>2520</v>
          </cell>
          <cell r="D934" t="str">
            <v>B</v>
          </cell>
        </row>
        <row r="935">
          <cell r="A935" t="str">
            <v>LJBIN-600-5080</v>
          </cell>
          <cell r="B935" t="str">
            <v>Network Edition Stor Node L10N</v>
          </cell>
          <cell r="C935">
            <v>27300</v>
          </cell>
          <cell r="D935" t="str">
            <v>B</v>
          </cell>
        </row>
        <row r="936">
          <cell r="A936" t="str">
            <v>LJBIN-600-5102</v>
          </cell>
          <cell r="B936" t="str">
            <v>Power Edition Solaris L10N</v>
          </cell>
          <cell r="C936">
            <v>27300</v>
          </cell>
          <cell r="D936" t="str">
            <v>B</v>
          </cell>
        </row>
        <row r="937">
          <cell r="A937" t="str">
            <v>LJBIW-600-3302</v>
          </cell>
          <cell r="B937" t="str">
            <v>Client Pack for PC L10N</v>
          </cell>
          <cell r="C937">
            <v>2520</v>
          </cell>
          <cell r="D937" t="str">
            <v>B</v>
          </cell>
        </row>
        <row r="938">
          <cell r="A938" t="str">
            <v>LJBMS-600-2088</v>
          </cell>
          <cell r="B938" t="str">
            <v>Solstice Bkup Media Docs L10N</v>
          </cell>
          <cell r="C938">
            <v>140</v>
          </cell>
          <cell r="D938" t="str">
            <v>B</v>
          </cell>
        </row>
        <row r="939">
          <cell r="A939" t="str">
            <v>LMA9S-200-E999</v>
          </cell>
          <cell r="B939" t="str">
            <v>SW LIBMON 2.0 BP, RTU ATL ENG</v>
          </cell>
          <cell r="C939">
            <v>0</v>
          </cell>
          <cell r="D939" t="str">
            <v>D</v>
          </cell>
        </row>
        <row r="940">
          <cell r="A940" t="str">
            <v>LMA9S-200-E9U9</v>
          </cell>
          <cell r="B940" t="str">
            <v>SW LIBMON 2.0 BP, RTU UPGRADE</v>
          </cell>
          <cell r="C940">
            <v>489</v>
          </cell>
          <cell r="D940" t="str">
            <v>B</v>
          </cell>
        </row>
        <row r="941">
          <cell r="A941" t="str">
            <v>LMD9S-200-E999</v>
          </cell>
          <cell r="B941" t="str">
            <v>SW LIBMON 2.0 DOCS (ENG)</v>
          </cell>
          <cell r="C941">
            <v>140</v>
          </cell>
          <cell r="D941" t="str">
            <v>D</v>
          </cell>
        </row>
        <row r="942">
          <cell r="A942" t="str">
            <v>LMN9S-200-E999</v>
          </cell>
          <cell r="B942" t="str">
            <v>SW LIBMON 2.0 NON-ATL LIB ENG</v>
          </cell>
          <cell r="C942">
            <v>699</v>
          </cell>
          <cell r="D942" t="str">
            <v>B</v>
          </cell>
        </row>
        <row r="943">
          <cell r="A943" t="str">
            <v>LSB8S-551-S9T9</v>
          </cell>
          <cell r="B943" t="str">
            <v>Solstice Backup 5.5.1 Upgrade</v>
          </cell>
          <cell r="C943">
            <v>18620</v>
          </cell>
          <cell r="D943" t="str">
            <v>B</v>
          </cell>
        </row>
        <row r="944">
          <cell r="A944" t="str">
            <v>LSB8S-600-S9T9</v>
          </cell>
          <cell r="B944" t="str">
            <v>SBU Upgrade StorNode Nwk Power</v>
          </cell>
          <cell r="C944">
            <v>18620</v>
          </cell>
          <cell r="D944" t="str">
            <v>B</v>
          </cell>
        </row>
        <row r="945">
          <cell r="A945" t="str">
            <v>LSB9S-551-D9T9</v>
          </cell>
          <cell r="B945" t="str">
            <v>Solstice Data Backup Utility</v>
          </cell>
          <cell r="C945">
            <v>7000</v>
          </cell>
          <cell r="D945" t="str">
            <v>B</v>
          </cell>
        </row>
        <row r="946">
          <cell r="A946" t="str">
            <v>LSB9S-551-S9T9</v>
          </cell>
          <cell r="B946" t="str">
            <v>Solstice Backup 5.5.1 Upgrade</v>
          </cell>
          <cell r="C946">
            <v>18620</v>
          </cell>
          <cell r="D946" t="str">
            <v>B</v>
          </cell>
        </row>
        <row r="947">
          <cell r="A947" t="str">
            <v>LSB9S-551-W9T9</v>
          </cell>
          <cell r="B947" t="str">
            <v>Solstice Backup 5.5.1 Upgrade</v>
          </cell>
          <cell r="C947">
            <v>6440</v>
          </cell>
          <cell r="D947" t="str">
            <v>B</v>
          </cell>
        </row>
        <row r="948">
          <cell r="A948" t="str">
            <v>LSBC9-600-S9T9</v>
          </cell>
          <cell r="B948" t="str">
            <v>SBU Upgrade Network Power</v>
          </cell>
          <cell r="C948">
            <v>18620</v>
          </cell>
          <cell r="D948" t="str">
            <v>B</v>
          </cell>
        </row>
        <row r="949">
          <cell r="A949" t="str">
            <v>LSBC9-600-W9T9</v>
          </cell>
          <cell r="B949" t="str">
            <v>SBU Upgrade Workgroup Power</v>
          </cell>
          <cell r="C949">
            <v>6440</v>
          </cell>
          <cell r="D949" t="str">
            <v>B</v>
          </cell>
        </row>
        <row r="950">
          <cell r="A950" t="str">
            <v>LSBC9-600-2023</v>
          </cell>
          <cell r="B950" t="str">
            <v>100 Client Connections</v>
          </cell>
          <cell r="C950">
            <v>25200</v>
          </cell>
          <cell r="D950" t="str">
            <v>B</v>
          </cell>
        </row>
        <row r="951">
          <cell r="A951" t="str">
            <v>LSBCS-551-99T9</v>
          </cell>
          <cell r="B951" t="str">
            <v>Autochanger Upgrade</v>
          </cell>
          <cell r="C951">
            <v>5320</v>
          </cell>
          <cell r="D951" t="str">
            <v>B</v>
          </cell>
        </row>
        <row r="952">
          <cell r="A952" t="str">
            <v>LSBCS-600-99T9</v>
          </cell>
          <cell r="B952" t="str">
            <v>SBU Upgrade 64 to 128 slot</v>
          </cell>
          <cell r="C952">
            <v>5320</v>
          </cell>
          <cell r="D952" t="str">
            <v>B</v>
          </cell>
        </row>
        <row r="953">
          <cell r="A953" t="str">
            <v>LSBDM-600-8562</v>
          </cell>
          <cell r="B953" t="str">
            <v>Enterprise App Module Doc</v>
          </cell>
          <cell r="C953">
            <v>70</v>
          </cell>
          <cell r="D953" t="str">
            <v>D</v>
          </cell>
        </row>
        <row r="954">
          <cell r="A954" t="str">
            <v>LSBDN-600-8561</v>
          </cell>
          <cell r="B954" t="str">
            <v>Enterprise App Module Doc</v>
          </cell>
          <cell r="C954">
            <v>70</v>
          </cell>
          <cell r="D954" t="str">
            <v>D</v>
          </cell>
        </row>
        <row r="955">
          <cell r="A955" t="str">
            <v>LSBDS-600-8560</v>
          </cell>
          <cell r="B955" t="str">
            <v>Enterprise App Module Doc</v>
          </cell>
          <cell r="C955">
            <v>70</v>
          </cell>
          <cell r="D955" t="str">
            <v>D</v>
          </cell>
        </row>
        <row r="956">
          <cell r="A956" t="str">
            <v>LSBDS-600-8563</v>
          </cell>
          <cell r="B956" t="str">
            <v>Enterprise App Module Doc</v>
          </cell>
          <cell r="C956">
            <v>70</v>
          </cell>
          <cell r="D956" t="str">
            <v>D</v>
          </cell>
        </row>
        <row r="957">
          <cell r="A957" t="str">
            <v>LSBDS-600-8564</v>
          </cell>
          <cell r="B957" t="str">
            <v>Enterprise App Module Doc</v>
          </cell>
          <cell r="C957">
            <v>70</v>
          </cell>
          <cell r="D957" t="str">
            <v>D</v>
          </cell>
        </row>
        <row r="958">
          <cell r="A958" t="str">
            <v>LSBDS-600-8565</v>
          </cell>
          <cell r="B958" t="str">
            <v>Enterprise App Module Doc</v>
          </cell>
          <cell r="C958">
            <v>70</v>
          </cell>
          <cell r="D958" t="str">
            <v>D</v>
          </cell>
        </row>
        <row r="959">
          <cell r="A959" t="str">
            <v>LSBDS-600-8566</v>
          </cell>
          <cell r="B959" t="str">
            <v>Enterprise App Module Doc</v>
          </cell>
          <cell r="C959">
            <v>70</v>
          </cell>
          <cell r="D959" t="str">
            <v>D</v>
          </cell>
        </row>
        <row r="960">
          <cell r="A960" t="str">
            <v>LSBDS-600-8570</v>
          </cell>
          <cell r="B960" t="str">
            <v>Solstice Backup Documentation</v>
          </cell>
          <cell r="C960">
            <v>70</v>
          </cell>
          <cell r="D960" t="str">
            <v>D</v>
          </cell>
        </row>
        <row r="961">
          <cell r="A961" t="str">
            <v>LSBDS-600-8580</v>
          </cell>
          <cell r="B961" t="str">
            <v>Enterprise App Module DB2</v>
          </cell>
          <cell r="C961">
            <v>70</v>
          </cell>
          <cell r="D961" t="str">
            <v>D</v>
          </cell>
        </row>
        <row r="962">
          <cell r="A962" t="str">
            <v>LSBES-551-99T9</v>
          </cell>
          <cell r="B962" t="str">
            <v>Autochanger Upgrade</v>
          </cell>
          <cell r="C962">
            <v>10710</v>
          </cell>
          <cell r="D962" t="str">
            <v>B</v>
          </cell>
        </row>
        <row r="963">
          <cell r="A963" t="str">
            <v>LSBES-600-99T9</v>
          </cell>
          <cell r="B963" t="str">
            <v>SBU Upgrade 128 to 256 slot</v>
          </cell>
          <cell r="C963">
            <v>1071</v>
          </cell>
          <cell r="D963" t="str">
            <v>B</v>
          </cell>
        </row>
        <row r="964">
          <cell r="A964" t="str">
            <v>LSBIL-600-5081</v>
          </cell>
          <cell r="B964" t="str">
            <v>SBU Network Stor Node Linux</v>
          </cell>
          <cell r="C964">
            <v>2800</v>
          </cell>
          <cell r="D964" t="str">
            <v>B</v>
          </cell>
        </row>
        <row r="965">
          <cell r="A965" t="str">
            <v>LSBIL-600-5082</v>
          </cell>
          <cell r="B965" t="str">
            <v>SBU Network Stor Node Linux</v>
          </cell>
          <cell r="C965">
            <v>9100</v>
          </cell>
          <cell r="D965" t="str">
            <v>B</v>
          </cell>
        </row>
        <row r="966">
          <cell r="A966" t="str">
            <v>LSBIM-600-3305</v>
          </cell>
          <cell r="B966" t="str">
            <v>ClientPak for Macintosh</v>
          </cell>
          <cell r="C966">
            <v>2520</v>
          </cell>
          <cell r="D966" t="str">
            <v>B</v>
          </cell>
        </row>
        <row r="967">
          <cell r="A967" t="str">
            <v>LSBIN-600-2081</v>
          </cell>
          <cell r="B967" t="str">
            <v>SBU Network Stor Node Windows</v>
          </cell>
          <cell r="C967">
            <v>2800</v>
          </cell>
          <cell r="D967" t="str">
            <v>B</v>
          </cell>
        </row>
        <row r="968">
          <cell r="A968" t="str">
            <v>LSBIN-600-2082</v>
          </cell>
          <cell r="B968" t="str">
            <v>SBU Power Stor Node Windows</v>
          </cell>
          <cell r="C968">
            <v>9100</v>
          </cell>
          <cell r="D968" t="str">
            <v>B</v>
          </cell>
        </row>
        <row r="969">
          <cell r="A969" t="str">
            <v>LSBIN-600-2155</v>
          </cell>
          <cell r="B969" t="str">
            <v>Oracle 8+, Windows NT Client</v>
          </cell>
          <cell r="C969">
            <v>1680</v>
          </cell>
          <cell r="D969" t="str">
            <v>B</v>
          </cell>
        </row>
        <row r="970">
          <cell r="A970" t="str">
            <v>LSBIN-600-2954</v>
          </cell>
          <cell r="B970" t="str">
            <v>Enterprise App Module</v>
          </cell>
          <cell r="C970">
            <v>1680</v>
          </cell>
          <cell r="D970" t="str">
            <v>B</v>
          </cell>
        </row>
        <row r="971">
          <cell r="A971" t="str">
            <v>LSBIN-600-2955</v>
          </cell>
          <cell r="B971" t="str">
            <v>Enterprise App Module</v>
          </cell>
          <cell r="C971">
            <v>1680</v>
          </cell>
          <cell r="D971" t="str">
            <v>B</v>
          </cell>
        </row>
        <row r="972">
          <cell r="A972" t="str">
            <v>LSBIN-600-2957</v>
          </cell>
          <cell r="B972" t="str">
            <v>Enterprise App Module</v>
          </cell>
          <cell r="C972">
            <v>1680</v>
          </cell>
          <cell r="D972" t="str">
            <v>B</v>
          </cell>
        </row>
        <row r="973">
          <cell r="A973" t="str">
            <v>LSBIN-600-2959</v>
          </cell>
          <cell r="B973" t="str">
            <v>Enterprise App Module</v>
          </cell>
          <cell r="C973">
            <v>1680</v>
          </cell>
          <cell r="D973" t="str">
            <v>B</v>
          </cell>
        </row>
        <row r="974">
          <cell r="A974" t="str">
            <v>LSBIN-600-2965</v>
          </cell>
          <cell r="B974" t="str">
            <v>Enterprise App Module</v>
          </cell>
          <cell r="C974">
            <v>5040</v>
          </cell>
          <cell r="D974" t="str">
            <v>B</v>
          </cell>
        </row>
        <row r="975">
          <cell r="A975" t="str">
            <v>LSBIN-600-2979</v>
          </cell>
          <cell r="B975" t="str">
            <v>Enterprise App Module</v>
          </cell>
          <cell r="C975">
            <v>1680</v>
          </cell>
          <cell r="D975" t="str">
            <v>B</v>
          </cell>
        </row>
        <row r="976">
          <cell r="A976" t="str">
            <v>LSBIN-600-3304</v>
          </cell>
          <cell r="B976" t="str">
            <v>ClientPak for Windows NT</v>
          </cell>
          <cell r="C976">
            <v>2520</v>
          </cell>
          <cell r="D976" t="str">
            <v>B</v>
          </cell>
        </row>
        <row r="977">
          <cell r="A977" t="str">
            <v>LSBIS-600-2008</v>
          </cell>
          <cell r="B977" t="str">
            <v>Autochanger Software Module</v>
          </cell>
          <cell r="C977">
            <v>2520</v>
          </cell>
          <cell r="D977" t="str">
            <v>B</v>
          </cell>
        </row>
        <row r="978">
          <cell r="A978" t="str">
            <v>LSBIS-600-2009</v>
          </cell>
          <cell r="B978" t="str">
            <v>Autochanger Software Module</v>
          </cell>
          <cell r="C978">
            <v>8400</v>
          </cell>
          <cell r="D978" t="str">
            <v>B</v>
          </cell>
        </row>
        <row r="979">
          <cell r="A979" t="str">
            <v>LSBIS-600-2010</v>
          </cell>
          <cell r="B979" t="str">
            <v>Autochanger Software Module</v>
          </cell>
          <cell r="C979">
            <v>2940</v>
          </cell>
          <cell r="D979" t="str">
            <v>B</v>
          </cell>
        </row>
        <row r="980">
          <cell r="A980" t="str">
            <v>LSBIS-600-2013</v>
          </cell>
          <cell r="B980" t="str">
            <v>Autochanger Software Module</v>
          </cell>
          <cell r="C980">
            <v>5880</v>
          </cell>
          <cell r="D980" t="str">
            <v>B</v>
          </cell>
        </row>
        <row r="981">
          <cell r="A981" t="str">
            <v>LSBIS-600-2014</v>
          </cell>
          <cell r="B981" t="str">
            <v>Autochanger Software Module</v>
          </cell>
          <cell r="C981">
            <v>11690</v>
          </cell>
          <cell r="D981" t="str">
            <v>B</v>
          </cell>
        </row>
        <row r="982">
          <cell r="A982" t="str">
            <v>LSBIS-600-2025</v>
          </cell>
          <cell r="B982" t="str">
            <v>SNMP Module  for Solaris</v>
          </cell>
          <cell r="C982">
            <v>2520</v>
          </cell>
          <cell r="D982" t="str">
            <v>B</v>
          </cell>
        </row>
        <row r="983">
          <cell r="A983" t="str">
            <v>LSBIS-600-2030</v>
          </cell>
          <cell r="B983" t="str">
            <v>Archive Module, Solaris ver</v>
          </cell>
          <cell r="C983">
            <v>5880</v>
          </cell>
          <cell r="D983" t="str">
            <v>B</v>
          </cell>
        </row>
        <row r="984">
          <cell r="A984" t="str">
            <v>LSBIS-600-2032</v>
          </cell>
          <cell r="B984" t="str">
            <v>NDMP Support-1 connection</v>
          </cell>
          <cell r="C984">
            <v>11900</v>
          </cell>
          <cell r="D984" t="str">
            <v>B</v>
          </cell>
        </row>
        <row r="985">
          <cell r="A985" t="str">
            <v>LSBIS-600-2033</v>
          </cell>
          <cell r="B985" t="str">
            <v>NDMP Support-5 connection</v>
          </cell>
          <cell r="C985">
            <v>59503</v>
          </cell>
          <cell r="D985" t="str">
            <v>B</v>
          </cell>
        </row>
        <row r="986">
          <cell r="A986" t="str">
            <v>LSBIS-600-2034</v>
          </cell>
          <cell r="B986" t="str">
            <v>NDMP Support-25 connection</v>
          </cell>
          <cell r="C986">
            <v>297513</v>
          </cell>
          <cell r="D986" t="str">
            <v>B</v>
          </cell>
        </row>
        <row r="987">
          <cell r="A987" t="str">
            <v>LSBIS-600-2041</v>
          </cell>
          <cell r="B987" t="str">
            <v>Silo Software Module</v>
          </cell>
          <cell r="C987">
            <v>36540</v>
          </cell>
          <cell r="D987" t="str">
            <v>B</v>
          </cell>
        </row>
        <row r="988">
          <cell r="A988" t="str">
            <v>LSBIS-600-2043</v>
          </cell>
          <cell r="B988" t="str">
            <v>Autochanger Software Module</v>
          </cell>
          <cell r="C988">
            <v>15610</v>
          </cell>
          <cell r="D988" t="str">
            <v>B</v>
          </cell>
        </row>
        <row r="989">
          <cell r="A989" t="str">
            <v>LSBIS-600-2044</v>
          </cell>
          <cell r="B989" t="str">
            <v>Autochanger Software Module</v>
          </cell>
          <cell r="C989">
            <v>24920</v>
          </cell>
          <cell r="D989" t="str">
            <v>B</v>
          </cell>
        </row>
        <row r="990">
          <cell r="A990" t="str">
            <v>LSBIS-600-2046</v>
          </cell>
          <cell r="B990" t="str">
            <v>Autochanger Software Module</v>
          </cell>
          <cell r="C990">
            <v>36540</v>
          </cell>
          <cell r="D990" t="str">
            <v>B</v>
          </cell>
        </row>
        <row r="991">
          <cell r="A991" t="str">
            <v>LSBIS-600-2048</v>
          </cell>
          <cell r="B991" t="str">
            <v>Silo Software Module 1-512 vol</v>
          </cell>
          <cell r="C991">
            <v>29260</v>
          </cell>
          <cell r="D991" t="str">
            <v>B</v>
          </cell>
        </row>
        <row r="992">
          <cell r="A992" t="str">
            <v>LSBIS-600-2080</v>
          </cell>
          <cell r="B992" t="str">
            <v>Network Edition Storage Node f</v>
          </cell>
          <cell r="C992">
            <v>10080</v>
          </cell>
          <cell r="D992" t="str">
            <v>B</v>
          </cell>
        </row>
        <row r="993">
          <cell r="A993" t="str">
            <v>LSBIS-600-2102</v>
          </cell>
          <cell r="B993" t="str">
            <v>Network Edition for Solaris</v>
          </cell>
          <cell r="C993">
            <v>10080</v>
          </cell>
          <cell r="D993" t="str">
            <v>B</v>
          </cell>
        </row>
        <row r="994">
          <cell r="A994" t="str">
            <v>LSBIS-600-2106</v>
          </cell>
          <cell r="B994" t="str">
            <v>Workgroup Edition for Solaris</v>
          </cell>
          <cell r="C994">
            <v>5040</v>
          </cell>
          <cell r="D994" t="str">
            <v>B</v>
          </cell>
        </row>
        <row r="995">
          <cell r="A995" t="str">
            <v>LSBIS-600-2114</v>
          </cell>
          <cell r="B995" t="str">
            <v>SBU Cluster Client Unix Qty 1</v>
          </cell>
          <cell r="C995">
            <v>3045</v>
          </cell>
          <cell r="D995" t="str">
            <v>B</v>
          </cell>
        </row>
        <row r="996">
          <cell r="A996" t="str">
            <v>LSBIS-600-2151</v>
          </cell>
          <cell r="B996" t="str">
            <v>Enterprise App Module</v>
          </cell>
          <cell r="C996">
            <v>9450</v>
          </cell>
          <cell r="D996" t="str">
            <v>B</v>
          </cell>
        </row>
        <row r="997">
          <cell r="A997" t="str">
            <v>LSBIS-600-2152</v>
          </cell>
          <cell r="B997" t="str">
            <v>Enterprise App Module</v>
          </cell>
          <cell r="C997">
            <v>9450</v>
          </cell>
          <cell r="D997" t="str">
            <v>B</v>
          </cell>
        </row>
        <row r="998">
          <cell r="A998" t="str">
            <v>LSBIS-600-2153</v>
          </cell>
          <cell r="B998" t="str">
            <v>Enterprise App Module</v>
          </cell>
          <cell r="C998">
            <v>9450</v>
          </cell>
          <cell r="D998" t="str">
            <v>B</v>
          </cell>
        </row>
        <row r="999">
          <cell r="A999" t="str">
            <v>LSBIS-600-2154</v>
          </cell>
          <cell r="B999" t="str">
            <v>Oracle 8+, Windows NT Client</v>
          </cell>
          <cell r="C999">
            <v>9435</v>
          </cell>
          <cell r="D999" t="str">
            <v>B</v>
          </cell>
        </row>
        <row r="1000">
          <cell r="A1000" t="str">
            <v>LSBIS-600-2161</v>
          </cell>
          <cell r="B1000" t="str">
            <v>Enterprise App Module</v>
          </cell>
          <cell r="C1000">
            <v>18900</v>
          </cell>
          <cell r="D1000" t="str">
            <v>B</v>
          </cell>
        </row>
        <row r="1001">
          <cell r="A1001" t="str">
            <v>LSBIS-600-2194</v>
          </cell>
          <cell r="B1001" t="str">
            <v>Enterprise App Module</v>
          </cell>
          <cell r="C1001">
            <v>9435</v>
          </cell>
          <cell r="D1001" t="str">
            <v>B</v>
          </cell>
        </row>
        <row r="1002">
          <cell r="A1002" t="str">
            <v>LSBIS-600-2195</v>
          </cell>
          <cell r="B1002" t="str">
            <v>Enterprise App Module</v>
          </cell>
          <cell r="C1002">
            <v>9450</v>
          </cell>
          <cell r="D1002" t="str">
            <v>B</v>
          </cell>
        </row>
        <row r="1003">
          <cell r="A1003" t="str">
            <v>LSBIS-600-3300</v>
          </cell>
          <cell r="B1003" t="str">
            <v>ClientPak for UNIX</v>
          </cell>
          <cell r="C1003">
            <v>2520</v>
          </cell>
          <cell r="D1003" t="str">
            <v>B</v>
          </cell>
        </row>
        <row r="1004">
          <cell r="A1004" t="str">
            <v>LSBIS-600-5080</v>
          </cell>
          <cell r="B1004" t="str">
            <v>Power Edition Storage Node</v>
          </cell>
          <cell r="C1004">
            <v>27300</v>
          </cell>
          <cell r="D1004" t="str">
            <v>B</v>
          </cell>
        </row>
        <row r="1005">
          <cell r="A1005" t="str">
            <v>LSBIS-600-5102</v>
          </cell>
          <cell r="B1005" t="str">
            <v>Power Edition for Solaris</v>
          </cell>
          <cell r="C1005">
            <v>27300</v>
          </cell>
          <cell r="D1005" t="str">
            <v>B</v>
          </cell>
        </row>
        <row r="1006">
          <cell r="A1006" t="str">
            <v>LSBIV-600-3303</v>
          </cell>
          <cell r="B1006" t="str">
            <v>ClientPak for Netware</v>
          </cell>
          <cell r="C1006">
            <v>2520</v>
          </cell>
          <cell r="D1006" t="str">
            <v>B</v>
          </cell>
        </row>
        <row r="1007">
          <cell r="A1007" t="str">
            <v>LSBIW-600-3302</v>
          </cell>
          <cell r="B1007" t="str">
            <v>ClientPak for PC Desktops</v>
          </cell>
          <cell r="C1007">
            <v>2520</v>
          </cell>
          <cell r="D1007" t="str">
            <v>B</v>
          </cell>
        </row>
        <row r="1008">
          <cell r="A1008" t="str">
            <v>LSBIX-600-3321</v>
          </cell>
          <cell r="B1008" t="str">
            <v>ClientPak for Linux</v>
          </cell>
          <cell r="C1008">
            <v>2520</v>
          </cell>
          <cell r="D1008" t="str">
            <v>B</v>
          </cell>
        </row>
        <row r="1009">
          <cell r="A1009" t="str">
            <v>LSBLS-551-99T9</v>
          </cell>
          <cell r="B1009" t="str">
            <v>Autochanger Upgrade</v>
          </cell>
          <cell r="C1009">
            <v>4690</v>
          </cell>
          <cell r="D1009" t="str">
            <v>B</v>
          </cell>
        </row>
        <row r="1010">
          <cell r="A1010" t="str">
            <v>LSBLS-600-99T9</v>
          </cell>
          <cell r="B1010" t="str">
            <v>SBU Upgrade 32 to 64 slot</v>
          </cell>
          <cell r="C1010">
            <v>4690</v>
          </cell>
          <cell r="D1010" t="str">
            <v>B</v>
          </cell>
        </row>
        <row r="1011">
          <cell r="A1011" t="str">
            <v>LSBMS-600-2088</v>
          </cell>
          <cell r="B1011" t="str">
            <v>Solstice Backup Media Kit</v>
          </cell>
          <cell r="C1011">
            <v>140</v>
          </cell>
          <cell r="D1011" t="str">
            <v>D</v>
          </cell>
        </row>
        <row r="1012">
          <cell r="A1012" t="str">
            <v>LSBUS-551-89T9</v>
          </cell>
          <cell r="B1012" t="str">
            <v>SIlo Upg from 512 to Unlimited</v>
          </cell>
          <cell r="C1012">
            <v>8680</v>
          </cell>
          <cell r="D1012" t="str">
            <v>B</v>
          </cell>
        </row>
        <row r="1013">
          <cell r="A1013" t="str">
            <v>LSBUS-551-99T9</v>
          </cell>
          <cell r="B1013" t="str">
            <v>Autochanger Upgrade</v>
          </cell>
          <cell r="C1013">
            <v>13020</v>
          </cell>
          <cell r="D1013" t="str">
            <v>B</v>
          </cell>
        </row>
        <row r="1014">
          <cell r="A1014" t="str">
            <v>LSBUS-600-89T9</v>
          </cell>
          <cell r="B1014" t="str">
            <v>SBU Upgrade 512 Unlimited Slot</v>
          </cell>
          <cell r="C1014">
            <v>8680</v>
          </cell>
          <cell r="D1014" t="str">
            <v>B</v>
          </cell>
        </row>
        <row r="1015">
          <cell r="A1015" t="str">
            <v>LSBUS-600-99T9</v>
          </cell>
          <cell r="B1015" t="str">
            <v>SBU Upgrade 256 Unlimited Slot</v>
          </cell>
          <cell r="C1015">
            <v>13020</v>
          </cell>
          <cell r="D1015" t="str">
            <v>B</v>
          </cell>
        </row>
        <row r="1016">
          <cell r="A1016" t="str">
            <v>LSBV9-600-2021</v>
          </cell>
          <cell r="B1016" t="str">
            <v>5 Client Connections</v>
          </cell>
          <cell r="C1016">
            <v>2100</v>
          </cell>
          <cell r="D1016" t="str">
            <v>B</v>
          </cell>
        </row>
        <row r="1017">
          <cell r="A1017" t="str">
            <v>LSBVS-600-2115</v>
          </cell>
          <cell r="B1017" t="str">
            <v>SBU Cluster Client Unix Qty 5</v>
          </cell>
          <cell r="C1017">
            <v>15190</v>
          </cell>
          <cell r="D1017" t="str">
            <v>B</v>
          </cell>
        </row>
        <row r="1018">
          <cell r="A1018" t="str">
            <v>LSBVS-600-99T9</v>
          </cell>
          <cell r="B1018" t="str">
            <v>SBU Upgrade 9 to 16 Slot</v>
          </cell>
          <cell r="C1018">
            <v>2940</v>
          </cell>
          <cell r="D1018" t="str">
            <v>B</v>
          </cell>
        </row>
        <row r="1019">
          <cell r="A1019" t="str">
            <v>LSBXS-551-99T9</v>
          </cell>
          <cell r="B1019" t="str">
            <v>Autochanger Upgrade</v>
          </cell>
          <cell r="C1019">
            <v>4760</v>
          </cell>
          <cell r="D1019" t="str">
            <v>B</v>
          </cell>
        </row>
        <row r="1020">
          <cell r="A1020" t="str">
            <v>LSBY9-600-2022</v>
          </cell>
          <cell r="B1020" t="str">
            <v>25 Client Connections</v>
          </cell>
          <cell r="C1020">
            <v>8400</v>
          </cell>
          <cell r="D1020" t="str">
            <v>B</v>
          </cell>
        </row>
        <row r="1021">
          <cell r="A1021" t="str">
            <v>LSBYN-600-2110</v>
          </cell>
          <cell r="B1021" t="str">
            <v>SBU Cluster Client NT Qty 1</v>
          </cell>
          <cell r="C1021">
            <v>1218</v>
          </cell>
          <cell r="D1021" t="str">
            <v>B</v>
          </cell>
        </row>
        <row r="1022">
          <cell r="A1022" t="str">
            <v>LSBYN-600-2111</v>
          </cell>
          <cell r="B1022" t="str">
            <v>SBU Cluster Client NT Qty 5</v>
          </cell>
          <cell r="C1022">
            <v>6090</v>
          </cell>
          <cell r="D1022" t="str">
            <v>B</v>
          </cell>
        </row>
        <row r="1023">
          <cell r="A1023" t="str">
            <v>LSBYS-551-99T9</v>
          </cell>
          <cell r="B1023" t="str">
            <v>Autochanger Upgrade</v>
          </cell>
          <cell r="C1023">
            <v>3920</v>
          </cell>
          <cell r="D1023" t="str">
            <v>B</v>
          </cell>
        </row>
        <row r="1024">
          <cell r="A1024" t="str">
            <v>LSLSO-600-2647</v>
          </cell>
          <cell r="B1024" t="str">
            <v>Library Sharing License-NT</v>
          </cell>
          <cell r="C1024">
            <v>2069</v>
          </cell>
          <cell r="D1024" t="str">
            <v>B</v>
          </cell>
        </row>
        <row r="1025">
          <cell r="A1025" t="str">
            <v>LSLSO-600-2648</v>
          </cell>
          <cell r="B1025" t="str">
            <v>Library Sharing License-UNIX</v>
          </cell>
          <cell r="C1025">
            <v>7305</v>
          </cell>
          <cell r="D1025" t="str">
            <v>B</v>
          </cell>
        </row>
        <row r="1026">
          <cell r="A1026" t="str">
            <v>LU0-9.1-P</v>
          </cell>
          <cell r="B1026" t="str">
            <v>SUNLINK LU0 9.1, CD DOC LI</v>
          </cell>
          <cell r="C1026">
            <v>3894</v>
          </cell>
          <cell r="D1026" t="str">
            <v>B</v>
          </cell>
        </row>
        <row r="1027">
          <cell r="A1027" t="str">
            <v>MCBIS-500-T999</v>
          </cell>
          <cell r="B1027" t="str">
            <v>COBOL 5.0 1RTU CD O/L-DOC 1RT</v>
          </cell>
          <cell r="C1027">
            <v>3500</v>
          </cell>
          <cell r="D1027" t="str">
            <v>B</v>
          </cell>
        </row>
        <row r="1028">
          <cell r="A1028" t="str">
            <v>MCBIS-600-T999</v>
          </cell>
          <cell r="B1028" t="str">
            <v>COBOL 6.0 1RTU CD O/L-DOC 1RT</v>
          </cell>
          <cell r="C1028">
            <v>3500</v>
          </cell>
          <cell r="D1028" t="str">
            <v>B</v>
          </cell>
        </row>
        <row r="1029">
          <cell r="A1029" t="str">
            <v>MCBXS-500-R999</v>
          </cell>
          <cell r="B1029" t="str">
            <v>COBOL 5.0 RT 10RTU CD</v>
          </cell>
          <cell r="C1029">
            <v>1400</v>
          </cell>
          <cell r="D1029" t="str">
            <v>B</v>
          </cell>
        </row>
        <row r="1030">
          <cell r="A1030" t="str">
            <v>MCBXS-600-R999</v>
          </cell>
          <cell r="B1030" t="str">
            <v>COBOL 6.0.1 RT 1 10RTU CD</v>
          </cell>
          <cell r="C1030">
            <v>1400</v>
          </cell>
          <cell r="D1030" t="str">
            <v>B</v>
          </cell>
        </row>
        <row r="1031">
          <cell r="A1031" t="str">
            <v>MCS9S-100-9999</v>
          </cell>
          <cell r="B1031" t="str">
            <v>StorEdge MC Streaming Srve S/W</v>
          </cell>
          <cell r="C1031">
            <v>0</v>
          </cell>
          <cell r="D1031" t="str">
            <v>H</v>
          </cell>
        </row>
        <row r="1032">
          <cell r="A1032" t="str">
            <v>MCSCS-100-9999</v>
          </cell>
          <cell r="B1032" t="str">
            <v>StorEdge MC Streaming Srve S/W</v>
          </cell>
          <cell r="C1032">
            <v>314475</v>
          </cell>
          <cell r="D1032" t="str">
            <v>H</v>
          </cell>
        </row>
        <row r="1033">
          <cell r="A1033" t="str">
            <v>MCSIS-100-9999</v>
          </cell>
          <cell r="B1033" t="str">
            <v>StorEdge MC Streaming Srve S/W</v>
          </cell>
          <cell r="C1033">
            <v>4193</v>
          </cell>
          <cell r="D1033" t="str">
            <v>H</v>
          </cell>
        </row>
        <row r="1034">
          <cell r="A1034" t="str">
            <v>MCSVS-100-9999</v>
          </cell>
          <cell r="B1034" t="str">
            <v>StorEdge MC Streaming Srve S/W</v>
          </cell>
          <cell r="C1034">
            <v>16772</v>
          </cell>
          <cell r="D1034" t="str">
            <v>H</v>
          </cell>
        </row>
        <row r="1035">
          <cell r="A1035" t="str">
            <v>MCSXS-100-9999</v>
          </cell>
          <cell r="B1035" t="str">
            <v>StorEdge MC Streaming Srve S/W</v>
          </cell>
          <cell r="C1035">
            <v>33544</v>
          </cell>
          <cell r="D1035" t="str">
            <v>H</v>
          </cell>
        </row>
        <row r="1036">
          <cell r="A1036" t="str">
            <v>MDT-4.1-P</v>
          </cell>
          <cell r="B1036" t="str">
            <v>COBOL DEV KIT 4.1, CD DOC LI</v>
          </cell>
          <cell r="C1036">
            <v>3290</v>
          </cell>
          <cell r="D1036" t="str">
            <v>B</v>
          </cell>
        </row>
        <row r="1037">
          <cell r="A1037" t="str">
            <v>MDT-4.1-PU</v>
          </cell>
          <cell r="B1037" t="str">
            <v>MFCOBOL 4.1 DEVLPR TOOLKIT UPG</v>
          </cell>
          <cell r="C1037">
            <v>2118</v>
          </cell>
          <cell r="D1037" t="str">
            <v>B</v>
          </cell>
        </row>
        <row r="1038">
          <cell r="A1038" t="str">
            <v>MM-286</v>
          </cell>
          <cell r="B1038" t="str">
            <v>SUNTUTOR:NIS+ ADMINISTRATION</v>
          </cell>
          <cell r="C1038">
            <v>904</v>
          </cell>
          <cell r="D1038" t="str">
            <v>D</v>
          </cell>
        </row>
        <row r="1039">
          <cell r="A1039" t="str">
            <v>MOSX-ADD-4.1-L10</v>
          </cell>
          <cell r="B1039" t="str">
            <v>COBOL OSX ADD 4.1, 10LI</v>
          </cell>
          <cell r="C1039">
            <v>700</v>
          </cell>
          <cell r="D1039" t="str">
            <v>B</v>
          </cell>
        </row>
        <row r="1040">
          <cell r="A1040" t="str">
            <v>MOSX-INI-4.1-S10</v>
          </cell>
          <cell r="B1040" t="str">
            <v>COBOL OSX INIT 4.1, CD 10LI</v>
          </cell>
          <cell r="C1040">
            <v>980</v>
          </cell>
          <cell r="D1040" t="str">
            <v>B</v>
          </cell>
        </row>
        <row r="1041">
          <cell r="A1041" t="str">
            <v>N03-AA</v>
          </cell>
          <cell r="B1041" t="str">
            <v>Netra t 1125, Base part, ATO</v>
          </cell>
          <cell r="C1041">
            <v>5243</v>
          </cell>
          <cell r="D1041" t="str">
            <v>H</v>
          </cell>
        </row>
        <row r="1042">
          <cell r="A1042" t="str">
            <v>N03-ULD1-9S-256AT</v>
          </cell>
          <cell r="B1042" t="str">
            <v>Netra t1125,1x440MHz,256MB,18GB</v>
          </cell>
          <cell r="C1042">
            <v>14993</v>
          </cell>
          <cell r="D1042" t="str">
            <v>H</v>
          </cell>
        </row>
        <row r="1043">
          <cell r="A1043" t="str">
            <v>N03-ULD2-9S-1024AT</v>
          </cell>
          <cell r="B1043" t="str">
            <v>Netra t1125,2x440MHz,1GB,1x18GB</v>
          </cell>
          <cell r="C1043">
            <v>22493</v>
          </cell>
          <cell r="D1043" t="str">
            <v>H</v>
          </cell>
        </row>
        <row r="1044">
          <cell r="A1044" t="str">
            <v>N03-ULD2-9S-2048AT</v>
          </cell>
          <cell r="B1044" t="str">
            <v>Netra t1125,2x440MHz,2GB,2x18GB</v>
          </cell>
          <cell r="C1044">
            <v>37493</v>
          </cell>
          <cell r="D1044" t="str">
            <v>H</v>
          </cell>
        </row>
        <row r="1045">
          <cell r="A1045" t="str">
            <v>N03-ULD2-9S-2048AV</v>
          </cell>
          <cell r="B1045" t="str">
            <v>Netra t1125,2x440MHz,2GB,2x36GB</v>
          </cell>
          <cell r="C1045">
            <v>34493</v>
          </cell>
          <cell r="D1045" t="str">
            <v>H</v>
          </cell>
        </row>
        <row r="1046">
          <cell r="A1046" t="str">
            <v>N03-ULD2-9S-512AT</v>
          </cell>
          <cell r="B1046" t="str">
            <v>Netra t1125,2x440MHz,512MB,18GB</v>
          </cell>
          <cell r="C1046">
            <v>22493</v>
          </cell>
          <cell r="D1046" t="str">
            <v>H</v>
          </cell>
        </row>
        <row r="1047">
          <cell r="A1047" t="str">
            <v>N04-AA</v>
          </cell>
          <cell r="B1047" t="str">
            <v>NETRA T 1120, Base part, ATO</v>
          </cell>
          <cell r="C1047">
            <v>5243</v>
          </cell>
          <cell r="D1047" t="str">
            <v>H</v>
          </cell>
        </row>
        <row r="1048">
          <cell r="A1048" t="str">
            <v>N04-ULD1-9S-256AT</v>
          </cell>
          <cell r="B1048" t="str">
            <v>Netra t1120,1x440MHz,256MB,18GB</v>
          </cell>
          <cell r="C1048">
            <v>14993</v>
          </cell>
          <cell r="D1048" t="str">
            <v>H</v>
          </cell>
        </row>
        <row r="1049">
          <cell r="A1049" t="str">
            <v>N04-ULD2-9S-1024AT</v>
          </cell>
          <cell r="B1049" t="str">
            <v>Netra t1120,2x440MHz,1GB,1x18GB</v>
          </cell>
          <cell r="C1049">
            <v>22493</v>
          </cell>
          <cell r="D1049" t="str">
            <v>H</v>
          </cell>
        </row>
        <row r="1050">
          <cell r="A1050" t="str">
            <v>N04-ULD2-9S-2048AT</v>
          </cell>
          <cell r="B1050" t="str">
            <v>Netra t1120,2x440MHz,2GB,2x8GB</v>
          </cell>
          <cell r="C1050">
            <v>34993</v>
          </cell>
          <cell r="D1050" t="str">
            <v>H</v>
          </cell>
        </row>
        <row r="1051">
          <cell r="A1051" t="str">
            <v>N04-ULD2-9S-2048AV</v>
          </cell>
          <cell r="B1051" t="str">
            <v>Netra t1120,2x440MHz,2GB,2x36GB</v>
          </cell>
          <cell r="C1051">
            <v>34493</v>
          </cell>
          <cell r="D1051" t="str">
            <v>H</v>
          </cell>
        </row>
        <row r="1052">
          <cell r="A1052" t="str">
            <v>N04-ULD2-9S-512AT</v>
          </cell>
          <cell r="B1052" t="str">
            <v>Netra t1120,2x440MHz,512MB,18GB</v>
          </cell>
          <cell r="C1052">
            <v>22493</v>
          </cell>
          <cell r="D1052" t="str">
            <v>H</v>
          </cell>
        </row>
        <row r="1053">
          <cell r="A1053" t="str">
            <v>N06-UGB1-9S064AT1</v>
          </cell>
          <cell r="B1053" t="str">
            <v>Netra t1 AC, 360MHz 64Mb 18Gb</v>
          </cell>
          <cell r="C1053">
            <v>4193</v>
          </cell>
          <cell r="D1053" t="str">
            <v>H</v>
          </cell>
        </row>
        <row r="1054">
          <cell r="A1054" t="str">
            <v>N06-UGB1-9S064AT5</v>
          </cell>
          <cell r="B1054" t="str">
            <v>Netra t1 AC 360MHz 64Mb 18Gb</v>
          </cell>
          <cell r="C1054">
            <v>26565</v>
          </cell>
          <cell r="D1054" t="str">
            <v>A</v>
          </cell>
        </row>
        <row r="1055">
          <cell r="A1055" t="str">
            <v>N06-UGB1-9S512AT1</v>
          </cell>
          <cell r="B1055" t="str">
            <v>Netra t 1 AC,360MHz 512MB,18GB</v>
          </cell>
          <cell r="C1055">
            <v>8393</v>
          </cell>
          <cell r="D1055" t="str">
            <v>H</v>
          </cell>
        </row>
        <row r="1056">
          <cell r="A1056" t="str">
            <v>N06-UGB1-9S512AT5</v>
          </cell>
          <cell r="B1056" t="str">
            <v>Netra t1 AC,360Mz,512M,18G,5pk</v>
          </cell>
          <cell r="C1056">
            <v>46515</v>
          </cell>
          <cell r="D1056" t="str">
            <v>A</v>
          </cell>
        </row>
        <row r="1057">
          <cell r="A1057" t="str">
            <v>N06-UKC1-9S100AT1</v>
          </cell>
          <cell r="B1057" t="str">
            <v>t1 AC,440MHz,1GB,1x18G,1Pk</v>
          </cell>
          <cell r="C1057">
            <v>13153</v>
          </cell>
          <cell r="D1057" t="str">
            <v>H</v>
          </cell>
        </row>
        <row r="1058">
          <cell r="A1058" t="str">
            <v>N06-UKC1-9S256AT1</v>
          </cell>
          <cell r="B1058" t="str">
            <v>Netra t1 AC 440MHz 256Mb 18Gb</v>
          </cell>
          <cell r="C1058">
            <v>7413</v>
          </cell>
          <cell r="D1058" t="str">
            <v>H</v>
          </cell>
        </row>
        <row r="1059">
          <cell r="A1059" t="str">
            <v>N06-UKC1-9S256AT5</v>
          </cell>
          <cell r="B1059" t="str">
            <v>Netra t1 AC 440MHz 256Mb 18Gb</v>
          </cell>
          <cell r="C1059">
            <v>49840</v>
          </cell>
          <cell r="D1059" t="str">
            <v>A</v>
          </cell>
        </row>
        <row r="1060">
          <cell r="A1060" t="str">
            <v>N06-UKC1-9S512AT1</v>
          </cell>
          <cell r="B1060" t="str">
            <v>Netra t1 AC, 440 512MB 18GB 1</v>
          </cell>
          <cell r="C1060">
            <v>10213</v>
          </cell>
          <cell r="D1060" t="str">
            <v>H</v>
          </cell>
        </row>
        <row r="1061">
          <cell r="A1061" t="str">
            <v>N06-UKC1-9S512AT5</v>
          </cell>
          <cell r="B1061" t="str">
            <v>Netra t1 AC, 440 512MB 18GB 5P</v>
          </cell>
          <cell r="C1061">
            <v>66465</v>
          </cell>
          <cell r="D1061" t="str">
            <v>A</v>
          </cell>
        </row>
        <row r="1062">
          <cell r="A1062" t="str">
            <v>N061UGB1-9S064AT1</v>
          </cell>
          <cell r="B1062" t="str">
            <v>Netra t1 AC, 360MHz 64MB 18GB</v>
          </cell>
          <cell r="C1062">
            <v>4193</v>
          </cell>
          <cell r="D1062" t="str">
            <v>H</v>
          </cell>
        </row>
        <row r="1063">
          <cell r="A1063" t="str">
            <v>N061UGB1-9S064AT5</v>
          </cell>
          <cell r="B1063" t="str">
            <v>Netra t1 AC, 360MHz 64MB 18GB</v>
          </cell>
          <cell r="C1063">
            <v>18165</v>
          </cell>
          <cell r="D1063" t="str">
            <v>H</v>
          </cell>
        </row>
        <row r="1064">
          <cell r="A1064" t="str">
            <v>N061UGB1-9S512AT1</v>
          </cell>
          <cell r="B1064" t="str">
            <v>Netra t1 AC, 360MHz 512MB 18GB</v>
          </cell>
          <cell r="C1064">
            <v>8393</v>
          </cell>
          <cell r="D1064" t="str">
            <v>H</v>
          </cell>
        </row>
        <row r="1065">
          <cell r="A1065" t="str">
            <v>N061UKC1-512AT1-SI</v>
          </cell>
          <cell r="B1065" t="str">
            <v>T1 105 440MHz/512MB/18G - FTR</v>
          </cell>
          <cell r="C1065">
            <v>10213</v>
          </cell>
          <cell r="D1065" t="str">
            <v>H</v>
          </cell>
        </row>
        <row r="1066">
          <cell r="A1066" t="str">
            <v>N061UKC1-9S100AT1</v>
          </cell>
          <cell r="B1066" t="str">
            <v>Netra t1 AC, 440MHz,1GB,18GB</v>
          </cell>
          <cell r="C1066">
            <v>13153</v>
          </cell>
          <cell r="D1066" t="str">
            <v>H</v>
          </cell>
        </row>
        <row r="1067">
          <cell r="A1067" t="str">
            <v>N061UKC1-9S100AT5</v>
          </cell>
          <cell r="B1067" t="str">
            <v>Netra t1 AC, 440MHz,1GB,18GB,5PK</v>
          </cell>
          <cell r="C1067">
            <v>62265</v>
          </cell>
          <cell r="D1067" t="str">
            <v>H</v>
          </cell>
        </row>
        <row r="1068">
          <cell r="A1068" t="str">
            <v>N061UKC1-9S256AT1</v>
          </cell>
          <cell r="B1068" t="str">
            <v>Netra t1 AC, 440MHz,256MB,18GB</v>
          </cell>
          <cell r="C1068">
            <v>7413</v>
          </cell>
          <cell r="D1068" t="str">
            <v>H</v>
          </cell>
        </row>
        <row r="1069">
          <cell r="A1069" t="str">
            <v>N061UKC1-9S256AT5</v>
          </cell>
          <cell r="B1069" t="str">
            <v>Netra t1 AC, 440MHz,256MB,18GB</v>
          </cell>
          <cell r="C1069">
            <v>35315</v>
          </cell>
          <cell r="D1069" t="str">
            <v>H</v>
          </cell>
        </row>
        <row r="1070">
          <cell r="A1070" t="str">
            <v>N061UKC1-9S512AT1</v>
          </cell>
          <cell r="B1070" t="str">
            <v>Netra t1 AC, 440MHz,512MB,18GB</v>
          </cell>
          <cell r="C1070">
            <v>10213</v>
          </cell>
          <cell r="D1070" t="str">
            <v>H</v>
          </cell>
        </row>
        <row r="1071">
          <cell r="A1071" t="str">
            <v>N061UKC1-9S512AT5</v>
          </cell>
          <cell r="B1071" t="str">
            <v>Netra t1 AC, 440MHz,512MB,18GB 5PK</v>
          </cell>
          <cell r="C1071">
            <v>48965</v>
          </cell>
          <cell r="D1071" t="str">
            <v>H</v>
          </cell>
        </row>
        <row r="1072">
          <cell r="A1072" t="str">
            <v>N061UKC1-9S512EJ1</v>
          </cell>
          <cell r="B1072" t="str">
            <v>Netra t1 AC, 440MHz,512MB,18GB&amp;CD</v>
          </cell>
          <cell r="C1072">
            <v>11613</v>
          </cell>
          <cell r="D1072" t="str">
            <v>H</v>
          </cell>
        </row>
        <row r="1073">
          <cell r="A1073" t="str">
            <v>N061UKC1-9S512EJ5</v>
          </cell>
          <cell r="B1073" t="str">
            <v>Netra t1 AC, 440MHz,512MB,18GB&amp;CD 5PK</v>
          </cell>
          <cell r="C1073">
            <v>55615</v>
          </cell>
          <cell r="D1073" t="str">
            <v>H</v>
          </cell>
        </row>
        <row r="1074">
          <cell r="A1074" t="str">
            <v>N07-UKC1-9S256AT1</v>
          </cell>
          <cell r="B1074" t="str">
            <v>Netra t1 DC 440MHz 256Mb 18GB</v>
          </cell>
          <cell r="C1074">
            <v>7413</v>
          </cell>
          <cell r="D1074" t="str">
            <v>H</v>
          </cell>
        </row>
        <row r="1075">
          <cell r="A1075" t="str">
            <v>N07-UKC1-9S256AT5</v>
          </cell>
          <cell r="B1075" t="str">
            <v>Netra t1 DC 440MHz 256Mb 18Gb</v>
          </cell>
          <cell r="C1075">
            <v>49840</v>
          </cell>
          <cell r="D1075" t="str">
            <v>A</v>
          </cell>
        </row>
        <row r="1076">
          <cell r="A1076" t="str">
            <v>N07-UKC1-9S512AT1</v>
          </cell>
          <cell r="B1076" t="str">
            <v>Netra t1 DC,440Mz,512M,18G,1Pk</v>
          </cell>
          <cell r="C1076">
            <v>10213</v>
          </cell>
          <cell r="D1076" t="str">
            <v>H</v>
          </cell>
        </row>
        <row r="1077">
          <cell r="A1077" t="str">
            <v>N07-UKC1-9S512AT5</v>
          </cell>
          <cell r="B1077" t="str">
            <v>Netra t1 DC,440Mz,512M,18G,5Pk</v>
          </cell>
          <cell r="C1077">
            <v>66465</v>
          </cell>
          <cell r="D1077" t="str">
            <v>A</v>
          </cell>
        </row>
        <row r="1078">
          <cell r="A1078" t="str">
            <v>N071UKC1-9S256AT1</v>
          </cell>
          <cell r="B1078" t="str">
            <v>Netra t1 DC,440Mz,256MB,18GB</v>
          </cell>
          <cell r="C1078">
            <v>7413</v>
          </cell>
          <cell r="D1078" t="str">
            <v>H</v>
          </cell>
        </row>
        <row r="1079">
          <cell r="A1079" t="str">
            <v>N071UKC1-9S512AT1</v>
          </cell>
          <cell r="B1079" t="str">
            <v>Netra t1 DC,440Mz,512MB,18GB</v>
          </cell>
          <cell r="C1079">
            <v>10213</v>
          </cell>
          <cell r="D1079" t="str">
            <v>H</v>
          </cell>
        </row>
        <row r="1080">
          <cell r="A1080" t="str">
            <v>N14-AA</v>
          </cell>
          <cell r="B1080" t="str">
            <v>Netra t 1405 (AC) Base config</v>
          </cell>
          <cell r="C1080">
            <v>11053</v>
          </cell>
          <cell r="D1080" t="str">
            <v>H</v>
          </cell>
        </row>
        <row r="1081">
          <cell r="A1081" t="str">
            <v>N14-ULD1-9S-256AT</v>
          </cell>
          <cell r="B1081" t="str">
            <v>Netra t1405,1x440MHz,256MB,18GB</v>
          </cell>
          <cell r="C1081">
            <v>19593</v>
          </cell>
          <cell r="D1081" t="str">
            <v>H</v>
          </cell>
        </row>
        <row r="1082">
          <cell r="A1082" t="str">
            <v>N14-ULD2-9S-1024AT</v>
          </cell>
          <cell r="B1082" t="str">
            <v>Netra t1405,2x440MHz,1GB,2*18G</v>
          </cell>
          <cell r="C1082">
            <v>27993</v>
          </cell>
          <cell r="D1082" t="str">
            <v>H</v>
          </cell>
        </row>
        <row r="1083">
          <cell r="A1083" t="str">
            <v>N14-ULD2-9S-2048AV</v>
          </cell>
          <cell r="B1083" t="str">
            <v>Netra t1405,2x440MHz,2GB,2*36GB</v>
          </cell>
          <cell r="C1083">
            <v>34993</v>
          </cell>
          <cell r="D1083" t="str">
            <v>H</v>
          </cell>
        </row>
        <row r="1084">
          <cell r="A1084" t="str">
            <v>N14-ULD2-9S-512AT</v>
          </cell>
          <cell r="B1084" t="str">
            <v>Netra t1405,2x440MHz,512MB,2*18GB</v>
          </cell>
          <cell r="C1084">
            <v>42273</v>
          </cell>
          <cell r="D1084" t="str">
            <v>A</v>
          </cell>
        </row>
        <row r="1085">
          <cell r="A1085" t="str">
            <v>N14-ULD4-9S-1024AT</v>
          </cell>
          <cell r="B1085" t="str">
            <v>Netra t1405,4x440MHz,1GB,2*18GB</v>
          </cell>
          <cell r="C1085">
            <v>62993</v>
          </cell>
          <cell r="D1085" t="str">
            <v>A</v>
          </cell>
        </row>
        <row r="1086">
          <cell r="A1086" t="str">
            <v>N14-ULD4-9S-4096AT</v>
          </cell>
          <cell r="B1086" t="str">
            <v>Netra t1405,4x440MHz,4GB,2*18GB</v>
          </cell>
          <cell r="C1086">
            <v>58793</v>
          </cell>
          <cell r="D1086" t="str">
            <v>H</v>
          </cell>
        </row>
        <row r="1087">
          <cell r="A1087" t="str">
            <v>N14-ULD4-9S-4096AV</v>
          </cell>
          <cell r="B1087" t="str">
            <v>Netra t1405,4x440MHz,4GB,2*36GB</v>
          </cell>
          <cell r="C1087">
            <v>53193</v>
          </cell>
          <cell r="D1087" t="str">
            <v>H</v>
          </cell>
        </row>
        <row r="1088">
          <cell r="A1088" t="str">
            <v>N15-AA</v>
          </cell>
          <cell r="B1088" t="str">
            <v>NETRA T 1400 (DC) Base config</v>
          </cell>
          <cell r="C1088">
            <v>11053</v>
          </cell>
          <cell r="D1088" t="str">
            <v>H</v>
          </cell>
        </row>
        <row r="1089">
          <cell r="A1089" t="str">
            <v>N15-ULD1-9S-256AT</v>
          </cell>
          <cell r="B1089" t="str">
            <v>Netra t1400,1x440MHz,256MB,18GB</v>
          </cell>
          <cell r="C1089">
            <v>19593</v>
          </cell>
          <cell r="D1089" t="str">
            <v>H</v>
          </cell>
        </row>
        <row r="1090">
          <cell r="A1090" t="str">
            <v>N15-ULD2-9S-1024AT</v>
          </cell>
          <cell r="B1090" t="str">
            <v>Netra t1400,2x440MHz,1GB,2*18GB</v>
          </cell>
          <cell r="C1090">
            <v>27993</v>
          </cell>
          <cell r="D1090" t="str">
            <v>H</v>
          </cell>
        </row>
        <row r="1091">
          <cell r="A1091" t="str">
            <v>N15-ULD2-9S-2048AV</v>
          </cell>
          <cell r="B1091" t="str">
            <v>Netra t1400,2x440MHz,2GB,2*36GB</v>
          </cell>
          <cell r="C1091">
            <v>34993</v>
          </cell>
          <cell r="D1091" t="str">
            <v>H</v>
          </cell>
        </row>
        <row r="1092">
          <cell r="A1092" t="str">
            <v>N15-ULD2-9S-512AT</v>
          </cell>
          <cell r="B1092" t="str">
            <v>Netra t1400,2x440MHz,512M,2*18G</v>
          </cell>
          <cell r="C1092">
            <v>42273</v>
          </cell>
          <cell r="D1092" t="str">
            <v>A</v>
          </cell>
        </row>
        <row r="1093">
          <cell r="A1093" t="str">
            <v>N15-ULD4-9S-1024AT</v>
          </cell>
          <cell r="B1093" t="str">
            <v>Netra t1400,4x440MHz,1GB,2*18GB</v>
          </cell>
          <cell r="C1093">
            <v>65167</v>
          </cell>
          <cell r="D1093" t="str">
            <v>A</v>
          </cell>
        </row>
        <row r="1094">
          <cell r="A1094" t="str">
            <v>N15-ULD4-9S-4096AT</v>
          </cell>
          <cell r="B1094" t="str">
            <v>Netra t1400,4x440MHz,4GB,2*18GB</v>
          </cell>
          <cell r="C1094">
            <v>58793</v>
          </cell>
          <cell r="D1094" t="str">
            <v>H</v>
          </cell>
        </row>
        <row r="1095">
          <cell r="A1095" t="str">
            <v>N15-ULD4-9S-4096AV</v>
          </cell>
          <cell r="B1095" t="str">
            <v>Netra t1400,4x440MHz,4GB,2*36GB</v>
          </cell>
          <cell r="C1095">
            <v>53193</v>
          </cell>
          <cell r="D1095" t="str">
            <v>H</v>
          </cell>
        </row>
        <row r="1096">
          <cell r="A1096" t="str">
            <v>N19-UJE1-9S-102AT1</v>
          </cell>
          <cell r="B1096" t="str">
            <v>Netra X1 400Mhz,1GB, 2x20GB</v>
          </cell>
          <cell r="C1096">
            <v>4893</v>
          </cell>
          <cell r="D1096" t="str">
            <v>H</v>
          </cell>
        </row>
        <row r="1097">
          <cell r="A1097" t="str">
            <v>N19-UJE1-9S-128AT1</v>
          </cell>
          <cell r="B1097" t="str">
            <v>Netra X1 400Mhz,128MB,20GB</v>
          </cell>
          <cell r="C1097">
            <v>1582</v>
          </cell>
          <cell r="D1097" t="str">
            <v>H</v>
          </cell>
        </row>
        <row r="1098">
          <cell r="A1098" t="str">
            <v>N19-UJE1-9S-128ATW</v>
          </cell>
          <cell r="B1098" t="str">
            <v>Netra X1 400Mhz,128MB,20GB (Web)</v>
          </cell>
          <cell r="C1098">
            <v>1393</v>
          </cell>
          <cell r="D1098" t="str">
            <v>D</v>
          </cell>
        </row>
        <row r="1099">
          <cell r="A1099" t="str">
            <v>N19-UJE1-9S-512AT1</v>
          </cell>
          <cell r="B1099" t="str">
            <v>Netra X1 400Mhz,512MB,20GB</v>
          </cell>
          <cell r="C1099">
            <v>2793</v>
          </cell>
          <cell r="D1099" t="str">
            <v>H</v>
          </cell>
        </row>
        <row r="1100">
          <cell r="A1100" t="str">
            <v>N21-AA</v>
          </cell>
          <cell r="B1100" t="str">
            <v>Netra t1 200, Base part, CTO</v>
          </cell>
          <cell r="C1100">
            <v>2380</v>
          </cell>
          <cell r="D1100" t="str">
            <v>H</v>
          </cell>
        </row>
        <row r="1101">
          <cell r="A1101" t="str">
            <v>N21AUPE1-9S-102AT1</v>
          </cell>
          <cell r="B1101" t="str">
            <v>Netra t1 AC200 500Mhz,1GB,2x18GB</v>
          </cell>
          <cell r="C1101">
            <v>8393</v>
          </cell>
          <cell r="D1101" t="str">
            <v>H</v>
          </cell>
        </row>
        <row r="1102">
          <cell r="A1102" t="str">
            <v>N21AUPE1-9S-256AT1</v>
          </cell>
          <cell r="B1102" t="str">
            <v>Netra t1 AC200 500Mhz,256MB,18GB</v>
          </cell>
          <cell r="C1102">
            <v>4193</v>
          </cell>
          <cell r="D1102" t="str">
            <v>H</v>
          </cell>
        </row>
        <row r="1103">
          <cell r="A1103" t="str">
            <v>N21AUPE1-9S-512AT1</v>
          </cell>
          <cell r="B1103" t="str">
            <v>Netra t1 AC200 500Mhz,5126MB,18GB</v>
          </cell>
          <cell r="C1103">
            <v>4893</v>
          </cell>
          <cell r="D1103" t="str">
            <v>H</v>
          </cell>
        </row>
        <row r="1104">
          <cell r="A1104" t="str">
            <v>NDAD9-500-9999</v>
          </cell>
          <cell r="B1104" t="str">
            <v>Doc set,netd 5.0</v>
          </cell>
          <cell r="C1104">
            <v>350</v>
          </cell>
          <cell r="D1104" t="str">
            <v>J</v>
          </cell>
        </row>
        <row r="1105">
          <cell r="A1105" t="str">
            <v>NDALS-500-I999</v>
          </cell>
          <cell r="B1105" t="str">
            <v>NetD 5.0 App dev svr,SLRS,25ac</v>
          </cell>
          <cell r="C1105">
            <v>21000</v>
          </cell>
          <cell r="D1105" t="str">
            <v>J</v>
          </cell>
        </row>
        <row r="1106">
          <cell r="A1106" t="str">
            <v>NDR9S-200-9999</v>
          </cell>
          <cell r="B1106" t="str">
            <v>SNDR 2.0 Media Kit</v>
          </cell>
          <cell r="C1106">
            <v>140</v>
          </cell>
          <cell r="D1106" t="str">
            <v>D</v>
          </cell>
        </row>
        <row r="1107">
          <cell r="A1107" t="str">
            <v>NDR9S-999-D999</v>
          </cell>
          <cell r="B1107" t="str">
            <v>SNDR 2.0 Toer 2 License</v>
          </cell>
          <cell r="C1107">
            <v>23800</v>
          </cell>
          <cell r="D1107" t="str">
            <v>B</v>
          </cell>
        </row>
        <row r="1108">
          <cell r="A1108" t="str">
            <v>NDR9S-999-E999</v>
          </cell>
          <cell r="B1108" t="str">
            <v>SNDR 2.0 Toer 3 License</v>
          </cell>
          <cell r="C1108">
            <v>49000</v>
          </cell>
          <cell r="D1108" t="str">
            <v>B</v>
          </cell>
        </row>
        <row r="1109">
          <cell r="A1109" t="str">
            <v>NDR9S-999-S999</v>
          </cell>
          <cell r="B1109" t="str">
            <v>SNDR 2.0 Toer 4 License</v>
          </cell>
          <cell r="C1109">
            <v>100800</v>
          </cell>
          <cell r="D1109" t="str">
            <v>B</v>
          </cell>
        </row>
        <row r="1110">
          <cell r="A1110" t="str">
            <v>NDR9S-999-W999</v>
          </cell>
          <cell r="B1110" t="str">
            <v>SNDR 2.0 Toer 1 License</v>
          </cell>
          <cell r="C1110">
            <v>12600</v>
          </cell>
          <cell r="D1110" t="str">
            <v>B</v>
          </cell>
        </row>
        <row r="1111">
          <cell r="A1111" t="str">
            <v>NDSI9-500-I999</v>
          </cell>
          <cell r="B1111" t="str">
            <v>NetD App Svr Dev Stu Sgl Win nt/98</v>
          </cell>
          <cell r="C1111">
            <v>1253</v>
          </cell>
          <cell r="D1111" t="str">
            <v>J</v>
          </cell>
        </row>
        <row r="1112">
          <cell r="A1112" t="str">
            <v>NDSIN-500-T9D9</v>
          </cell>
          <cell r="B1112" t="str">
            <v>EVAL CD,NETD5.0 WIN NT/98</v>
          </cell>
          <cell r="C1112">
            <v>0</v>
          </cell>
          <cell r="D1112" t="str">
            <v>D</v>
          </cell>
        </row>
        <row r="1113">
          <cell r="A1113" t="str">
            <v>NDSIS-500-T9D9</v>
          </cell>
          <cell r="B1113" t="str">
            <v>EVAL CD,NETD5.0 SLRS/SPARC</v>
          </cell>
          <cell r="C1113">
            <v>0</v>
          </cell>
          <cell r="D1113" t="str">
            <v>D</v>
          </cell>
        </row>
        <row r="1114">
          <cell r="A1114" t="str">
            <v>NDSV9-500-I999</v>
          </cell>
          <cell r="B1114" t="str">
            <v>NetD5.0 App dev svr 5pk nt/98</v>
          </cell>
          <cell r="C1114">
            <v>5593</v>
          </cell>
          <cell r="D1114" t="str">
            <v>J</v>
          </cell>
        </row>
        <row r="1115">
          <cell r="A1115" t="str">
            <v>NFCC9-311-9999</v>
          </cell>
          <cell r="B1115" t="str">
            <v>NFSC 3.1.1, 100LIC</v>
          </cell>
          <cell r="C1115">
            <v>6300</v>
          </cell>
          <cell r="D1115" t="str">
            <v>B</v>
          </cell>
        </row>
        <row r="1116">
          <cell r="A1116" t="str">
            <v>NFCF9-311-9999</v>
          </cell>
          <cell r="B1116" t="str">
            <v>NFSC 3.1.1, 500LIC</v>
          </cell>
          <cell r="C1116">
            <v>28700</v>
          </cell>
          <cell r="D1116" t="str">
            <v>B</v>
          </cell>
        </row>
        <row r="1117">
          <cell r="A1117" t="str">
            <v>NRSIS-100-B9AS</v>
          </cell>
          <cell r="B1117" t="str">
            <v>NETRA N.RES.+R.MEM SW/112x</v>
          </cell>
          <cell r="C1117">
            <v>4193</v>
          </cell>
          <cell r="D1117" t="str">
            <v>B</v>
          </cell>
        </row>
        <row r="1118">
          <cell r="A1118" t="str">
            <v>NRSIS-100-G9AS</v>
          </cell>
          <cell r="B1118" t="str">
            <v>NETRA N.RES.+R.MEM SW/140x</v>
          </cell>
          <cell r="C1118">
            <v>5593</v>
          </cell>
          <cell r="D1118" t="str">
            <v>B</v>
          </cell>
        </row>
        <row r="1119">
          <cell r="A1119" t="str">
            <v>NRSIS-100-I92S</v>
          </cell>
          <cell r="B1119" t="str">
            <v>RTU-NETRA N.RES.+R.MEM SW/ct</v>
          </cell>
          <cell r="C1119">
            <v>2793</v>
          </cell>
          <cell r="D1119" t="str">
            <v>B</v>
          </cell>
        </row>
        <row r="1120">
          <cell r="A1120" t="str">
            <v>NRSIS-100-I9AS</v>
          </cell>
          <cell r="B1120" t="str">
            <v>NETRA N.RES.+R.MEM SW/ct/t1</v>
          </cell>
          <cell r="C1120">
            <v>2793</v>
          </cell>
          <cell r="D1120" t="str">
            <v>B</v>
          </cell>
        </row>
        <row r="1121">
          <cell r="A1121" t="str">
            <v>NS-ARY-A</v>
          </cell>
          <cell r="B1121" t="str">
            <v>Netra st A1000/D1000 fam. CTO</v>
          </cell>
          <cell r="C1121">
            <v>0</v>
          </cell>
          <cell r="D1121" t="str">
            <v>D</v>
          </cell>
        </row>
        <row r="1122">
          <cell r="A1122" t="str">
            <v>NS-ARY-OPTIONS</v>
          </cell>
          <cell r="B1122" t="str">
            <v>Netra st A1000/D1000 opt CTO</v>
          </cell>
          <cell r="C1122">
            <v>0</v>
          </cell>
          <cell r="D1122" t="str">
            <v>D</v>
          </cell>
        </row>
        <row r="1123">
          <cell r="A1123" t="str">
            <v>NS-DSKD130-54GAC</v>
          </cell>
          <cell r="B1123" t="str">
            <v>Netra st D130, 3x18GB, AC, CTO</v>
          </cell>
          <cell r="C1123">
            <v>5093</v>
          </cell>
          <cell r="D1123" t="str">
            <v>H</v>
          </cell>
        </row>
        <row r="1124">
          <cell r="A1124" t="str">
            <v>NS-DSKD130-72GAC</v>
          </cell>
          <cell r="B1124" t="str">
            <v>Netra st D130, 2x36GB, AC, CTO</v>
          </cell>
          <cell r="C1124">
            <v>5093</v>
          </cell>
          <cell r="D1124" t="str">
            <v>H</v>
          </cell>
        </row>
        <row r="1125">
          <cell r="A1125" t="str">
            <v>NS-XARY151A-72GAC</v>
          </cell>
          <cell r="B1125" t="str">
            <v>Netra st A1000, 4x18GB, AC</v>
          </cell>
          <cell r="C1125">
            <v>15690</v>
          </cell>
          <cell r="D1125" t="str">
            <v>H</v>
          </cell>
        </row>
        <row r="1126">
          <cell r="A1126" t="str">
            <v>NS-XARY151A-72GDC</v>
          </cell>
          <cell r="B1126" t="str">
            <v>Netra st A1000, 4x18GB, DC</v>
          </cell>
          <cell r="C1126">
            <v>15690</v>
          </cell>
          <cell r="D1126" t="str">
            <v>H</v>
          </cell>
        </row>
        <row r="1127">
          <cell r="A1127" t="str">
            <v>NS-XARY153A-72GAC</v>
          </cell>
          <cell r="B1127" t="str">
            <v>Netra st D1000, 4x18GB, AC</v>
          </cell>
          <cell r="C1127">
            <v>11940</v>
          </cell>
          <cell r="D1127" t="str">
            <v>H</v>
          </cell>
        </row>
        <row r="1128">
          <cell r="A1128" t="str">
            <v>NS-XARY153A-72GDC</v>
          </cell>
          <cell r="B1128" t="str">
            <v>Netra st D1000, 4x18GB, DC</v>
          </cell>
          <cell r="C1128">
            <v>11940</v>
          </cell>
          <cell r="D1128" t="str">
            <v>H</v>
          </cell>
        </row>
        <row r="1129">
          <cell r="A1129" t="str">
            <v>NS-XARY171A-145GAC</v>
          </cell>
          <cell r="B1129" t="str">
            <v>Netra st A1000, 4x36GB, AC</v>
          </cell>
          <cell r="C1129">
            <v>19470</v>
          </cell>
          <cell r="D1129" t="str">
            <v>H</v>
          </cell>
        </row>
        <row r="1130">
          <cell r="A1130" t="str">
            <v>NS-XARY171A-145GDC</v>
          </cell>
          <cell r="B1130" t="str">
            <v>Netra st A1000, 4x36GB, DC</v>
          </cell>
          <cell r="C1130">
            <v>19470</v>
          </cell>
          <cell r="D1130" t="str">
            <v>H</v>
          </cell>
        </row>
        <row r="1131">
          <cell r="A1131" t="str">
            <v>NS-XARY173A-145GAC</v>
          </cell>
          <cell r="B1131" t="str">
            <v>Netra st D1000, 4x36GB, AC</v>
          </cell>
          <cell r="C1131">
            <v>15720</v>
          </cell>
          <cell r="D1131" t="str">
            <v>H</v>
          </cell>
        </row>
        <row r="1132">
          <cell r="A1132" t="str">
            <v>NS-XARY173A-145GDC</v>
          </cell>
          <cell r="B1132" t="str">
            <v>Netra st D1000, 4x36GB, DC</v>
          </cell>
          <cell r="C1132">
            <v>15720</v>
          </cell>
          <cell r="D1132" t="str">
            <v>H</v>
          </cell>
        </row>
        <row r="1133">
          <cell r="A1133" t="str">
            <v>NS-XDSKD130-0GDC</v>
          </cell>
          <cell r="B1133" t="str">
            <v>Netra st D130, DC (no drives)</v>
          </cell>
          <cell r="C1133">
            <v>2993</v>
          </cell>
          <cell r="D1133" t="str">
            <v>H</v>
          </cell>
        </row>
        <row r="1134">
          <cell r="A1134" t="str">
            <v>NS-XDSKD130-18GAC</v>
          </cell>
          <cell r="B1134" t="str">
            <v>Netra st D130, 1x18GB, AC</v>
          </cell>
          <cell r="C1134">
            <v>2993</v>
          </cell>
          <cell r="D1134" t="str">
            <v>H</v>
          </cell>
        </row>
        <row r="1135">
          <cell r="A1135" t="str">
            <v>NS-XDSKD130-36GAC</v>
          </cell>
          <cell r="B1135" t="str">
            <v>Netra st D130, 2x18GB, AC</v>
          </cell>
          <cell r="C1135">
            <v>3743</v>
          </cell>
          <cell r="D1135" t="str">
            <v>H</v>
          </cell>
        </row>
        <row r="1136">
          <cell r="A1136" t="str">
            <v>NS-XDSKD130-36GDC</v>
          </cell>
          <cell r="B1136" t="str">
            <v>Netra st D130, 2x18GB, DC</v>
          </cell>
          <cell r="C1136">
            <v>3743</v>
          </cell>
          <cell r="D1136" t="str">
            <v>H</v>
          </cell>
        </row>
        <row r="1137">
          <cell r="A1137" t="str">
            <v>NS-XDSKD130-54GAC</v>
          </cell>
          <cell r="B1137" t="str">
            <v>Netra st D130, 3x18GB, AC</v>
          </cell>
          <cell r="C1137">
            <v>5093</v>
          </cell>
          <cell r="D1137" t="str">
            <v>H</v>
          </cell>
        </row>
        <row r="1138">
          <cell r="A1138" t="str">
            <v>NS-XDSKD130-54GDC</v>
          </cell>
          <cell r="B1138" t="str">
            <v>Netra st D130, 3x18GB, DC</v>
          </cell>
          <cell r="C1138">
            <v>5093</v>
          </cell>
          <cell r="D1138" t="str">
            <v>H</v>
          </cell>
        </row>
        <row r="1139">
          <cell r="A1139" t="str">
            <v>NS-XDSKD130-72GAC</v>
          </cell>
          <cell r="B1139" t="str">
            <v>Netra st D130, 2x36GB, AC</v>
          </cell>
          <cell r="C1139">
            <v>5093</v>
          </cell>
          <cell r="D1139" t="str">
            <v>H</v>
          </cell>
        </row>
        <row r="1140">
          <cell r="A1140" t="str">
            <v>NS-XDSKD130-72GDC</v>
          </cell>
          <cell r="B1140" t="str">
            <v>Netra st D130, 2x36GB, DC</v>
          </cell>
          <cell r="C1140">
            <v>5093</v>
          </cell>
          <cell r="D1140" t="str">
            <v>H</v>
          </cell>
        </row>
        <row r="1141">
          <cell r="A1141" t="str">
            <v>NSBIS-100-992S</v>
          </cell>
          <cell r="B1141" t="str">
            <v>RTU-NETRA SMART BOOT SW</v>
          </cell>
          <cell r="C1141">
            <v>413</v>
          </cell>
          <cell r="D1141" t="str">
            <v>B</v>
          </cell>
        </row>
        <row r="1142">
          <cell r="A1142" t="str">
            <v>NSBIS-100-99AS</v>
          </cell>
          <cell r="B1142" t="str">
            <v>NETRA SMART BOOT SW-NETRA SRVR</v>
          </cell>
          <cell r="C1142">
            <v>413</v>
          </cell>
          <cell r="D1142" t="str">
            <v>B</v>
          </cell>
        </row>
        <row r="1143">
          <cell r="A1143" t="str">
            <v>NWS-2.0-L25RU</v>
          </cell>
          <cell r="B1143" t="str">
            <v>UG NW SERVER 2.0, 25LIC</v>
          </cell>
          <cell r="C1143">
            <v>490</v>
          </cell>
          <cell r="D1143" t="str">
            <v>B</v>
          </cell>
        </row>
        <row r="1144">
          <cell r="A1144" t="str">
            <v>ODS-1.0-4-4-21D</v>
          </cell>
          <cell r="B1144" t="str">
            <v>DISKSUITE 1.0 DT, CD DOC LI</v>
          </cell>
          <cell r="C1144">
            <v>1300</v>
          </cell>
          <cell r="D1144" t="str">
            <v>A</v>
          </cell>
        </row>
        <row r="1145">
          <cell r="A1145" t="str">
            <v>OSI-7.0-4-4-21</v>
          </cell>
          <cell r="B1145" t="str">
            <v>SUNLINK OSI 7.0, CD DOC LI</v>
          </cell>
          <cell r="C1145">
            <v>5194</v>
          </cell>
          <cell r="D1145" t="str">
            <v>B</v>
          </cell>
        </row>
        <row r="1146">
          <cell r="A1146" t="str">
            <v>OSI-8.0.1-P</v>
          </cell>
          <cell r="B1146" t="str">
            <v>SUNLINK OSI 8.0.1, CD DOC LI</v>
          </cell>
          <cell r="C1146">
            <v>2594</v>
          </cell>
          <cell r="D1146" t="str">
            <v>B</v>
          </cell>
        </row>
        <row r="1147">
          <cell r="A1147" t="str">
            <v>OSI-8.1-PF</v>
          </cell>
          <cell r="B1147" t="str">
            <v>UG SUNLINK OSI 8.1, CD DOC LI</v>
          </cell>
          <cell r="C1147">
            <v>1037</v>
          </cell>
          <cell r="D1147" t="str">
            <v>B</v>
          </cell>
        </row>
        <row r="1148">
          <cell r="A1148" t="str">
            <v>OSI-8.1.1-CD</v>
          </cell>
          <cell r="B1148" t="str">
            <v>SOLSTICE OSI 8.1.1, CD</v>
          </cell>
          <cell r="C1148">
            <v>130</v>
          </cell>
          <cell r="D1148" t="str">
            <v>D</v>
          </cell>
        </row>
        <row r="1149">
          <cell r="A1149" t="str">
            <v>OSI-8.1.1-D</v>
          </cell>
          <cell r="B1149" t="str">
            <v>SOLSTICE OSI 8.1.1, DOC</v>
          </cell>
          <cell r="C1149">
            <v>195</v>
          </cell>
          <cell r="D1149" t="str">
            <v>D</v>
          </cell>
        </row>
        <row r="1150">
          <cell r="A1150" t="str">
            <v>OSI-8.1.1-S</v>
          </cell>
          <cell r="B1150" t="str">
            <v>SOLSTICE OSI 8.1.1, CD LIC</v>
          </cell>
          <cell r="C1150">
            <v>2405</v>
          </cell>
          <cell r="D1150" t="str">
            <v>B</v>
          </cell>
        </row>
        <row r="1151">
          <cell r="A1151" t="str">
            <v>OSI-8.1.1-SU</v>
          </cell>
          <cell r="B1151" t="str">
            <v>UG SUNLIND OSI 8.1.1, CD LIC</v>
          </cell>
          <cell r="C1151">
            <v>1037</v>
          </cell>
          <cell r="D1151" t="str">
            <v>B</v>
          </cell>
        </row>
        <row r="1152">
          <cell r="A1152" t="str">
            <v>OSIIS-900-T929</v>
          </cell>
          <cell r="B1152" t="str">
            <v>SOLSTICE OSI 9.0 Add. RTU ED</v>
          </cell>
          <cell r="C1152">
            <v>2590</v>
          </cell>
          <cell r="D1152" t="str">
            <v>B</v>
          </cell>
        </row>
        <row r="1153">
          <cell r="A1153" t="str">
            <v>OSIIS-900-T9A9</v>
          </cell>
          <cell r="B1153" t="str">
            <v>SOLSTICE OSI 9.0 CD (SPARC)</v>
          </cell>
          <cell r="C1153">
            <v>2590</v>
          </cell>
          <cell r="D1153" t="str">
            <v>B</v>
          </cell>
        </row>
        <row r="1154">
          <cell r="A1154" t="str">
            <v>OSIIS-900-T9D9</v>
          </cell>
          <cell r="B1154" t="str">
            <v>SOLSTICE OSI 9.0 DOC(SPARC)</v>
          </cell>
          <cell r="C1154">
            <v>210</v>
          </cell>
          <cell r="D1154" t="str">
            <v>D</v>
          </cell>
        </row>
        <row r="1155">
          <cell r="A1155" t="str">
            <v>OSIIS-900-T9E9</v>
          </cell>
          <cell r="B1155" t="str">
            <v>SOLSTICE OSI 9.0 UPGRADE</v>
          </cell>
          <cell r="C1155">
            <v>1117</v>
          </cell>
          <cell r="D1155" t="str">
            <v>B</v>
          </cell>
        </row>
        <row r="1156">
          <cell r="A1156" t="str">
            <v>OSIIS-900-T9H9</v>
          </cell>
          <cell r="B1156" t="str">
            <v>SOLSTICE OSI 9.0 ESD (SPARC)</v>
          </cell>
          <cell r="C1156">
            <v>2590</v>
          </cell>
          <cell r="D1156" t="str">
            <v>B</v>
          </cell>
        </row>
        <row r="1157">
          <cell r="A1157" t="str">
            <v>PDB-ORACLE-SUPP</v>
          </cell>
          <cell r="B1157" t="str">
            <v>ORACLE PDB SUPP BUNDLE 1ST CLS</v>
          </cell>
          <cell r="C1157">
            <v>25300</v>
          </cell>
          <cell r="D1157" t="str">
            <v>D</v>
          </cell>
        </row>
        <row r="1158">
          <cell r="A1158" t="str">
            <v>PMAE9-300-992S</v>
          </cell>
          <cell r="B1158" t="str">
            <v>SUN MC 3.0 (250 IMAGES) PMA</v>
          </cell>
          <cell r="C1158">
            <v>52500</v>
          </cell>
          <cell r="D1158" t="str">
            <v>B</v>
          </cell>
        </row>
        <row r="1159">
          <cell r="A1159" t="str">
            <v>PMAE9-300-99US</v>
          </cell>
          <cell r="B1159" t="str">
            <v>SUN MC 3.0 (250 SOL.IMAGES) PMA UPGR</v>
          </cell>
          <cell r="C1159">
            <v>13125</v>
          </cell>
          <cell r="D1159" t="str">
            <v>B</v>
          </cell>
        </row>
        <row r="1160">
          <cell r="A1160" t="str">
            <v>PMAG9-300-992S</v>
          </cell>
          <cell r="B1160" t="str">
            <v>SUN MC 3.0 (1000 IMAGES) PMA</v>
          </cell>
          <cell r="C1160">
            <v>140000</v>
          </cell>
          <cell r="D1160" t="str">
            <v>B</v>
          </cell>
        </row>
        <row r="1161">
          <cell r="A1161" t="str">
            <v>PMAG9-300-99US</v>
          </cell>
          <cell r="B1161" t="str">
            <v>SUN MC 3.0 (1000 SOL.IMAGES) PMA UPGR</v>
          </cell>
          <cell r="C1161">
            <v>35000</v>
          </cell>
          <cell r="D1161" t="str">
            <v>B</v>
          </cell>
        </row>
        <row r="1162">
          <cell r="A1162" t="str">
            <v>PMAY9-300-992S</v>
          </cell>
          <cell r="B1162" t="str">
            <v>SUN MC 3.0 (25 IMAGES) PMA</v>
          </cell>
          <cell r="C1162">
            <v>7000</v>
          </cell>
          <cell r="D1162" t="str">
            <v>B</v>
          </cell>
        </row>
        <row r="1163">
          <cell r="A1163" t="str">
            <v>PMAY9-300-99US</v>
          </cell>
          <cell r="B1163" t="str">
            <v>SUN MC 3.0 (25 SOL.IMAGES) PMA UPGR</v>
          </cell>
          <cell r="C1163">
            <v>1750</v>
          </cell>
          <cell r="D1163" t="str">
            <v>B</v>
          </cell>
        </row>
        <row r="1164">
          <cell r="A1164" t="str">
            <v>PTP-9.1-P</v>
          </cell>
          <cell r="B1164" t="str">
            <v>SUNLINK PTP 9.1, CD DOC LI</v>
          </cell>
          <cell r="C1164">
            <v>9490</v>
          </cell>
          <cell r="D1164" t="str">
            <v>B</v>
          </cell>
        </row>
        <row r="1165">
          <cell r="A1165" t="str">
            <v>PTR-9.1-S</v>
          </cell>
          <cell r="B1165" t="str">
            <v>SUNLINK PTP 9.1 RT, CD LIC</v>
          </cell>
          <cell r="C1165">
            <v>3634</v>
          </cell>
          <cell r="D1165" t="str">
            <v>B</v>
          </cell>
        </row>
        <row r="1166">
          <cell r="A1166" t="str">
            <v>PWSII-500-T999</v>
          </cell>
          <cell r="B1166" t="str">
            <v>Perf WS Fortran 5.0 Slim 1 Int</v>
          </cell>
          <cell r="C1166">
            <v>9786</v>
          </cell>
          <cell r="D1166" t="str">
            <v>B</v>
          </cell>
        </row>
        <row r="1167">
          <cell r="A1167" t="str">
            <v>PWSIS-500-T999</v>
          </cell>
          <cell r="B1167" t="str">
            <v>Perf WS Fortran 5.0 Slim 1 SP</v>
          </cell>
          <cell r="C1167">
            <v>9786</v>
          </cell>
          <cell r="D1167" t="str">
            <v>B</v>
          </cell>
        </row>
        <row r="1168">
          <cell r="A1168" t="str">
            <v>RJE-9.1-P</v>
          </cell>
          <cell r="B1168" t="str">
            <v>SNA 3770/RJE 9.1, CD DOC</v>
          </cell>
          <cell r="C1168">
            <v>3894</v>
          </cell>
          <cell r="D1168" t="str">
            <v>B</v>
          </cell>
        </row>
        <row r="1169">
          <cell r="A1169" t="str">
            <v>RK-F3800</v>
          </cell>
          <cell r="B1169" t="str">
            <v>Red. Kit for Sun Fire 3800</v>
          </cell>
          <cell r="C1169">
            <v>22500</v>
          </cell>
          <cell r="D1169" t="str">
            <v>A</v>
          </cell>
        </row>
        <row r="1170">
          <cell r="A1170" t="str">
            <v>RK-F4800</v>
          </cell>
          <cell r="B1170" t="str">
            <v>Red. Kit for Sun Fire 4800</v>
          </cell>
          <cell r="C1170">
            <v>23750</v>
          </cell>
          <cell r="D1170" t="str">
            <v>A</v>
          </cell>
        </row>
        <row r="1171">
          <cell r="A1171" t="str">
            <v>RK-F4810</v>
          </cell>
          <cell r="B1171" t="str">
            <v>Red. Kit for Sun Fire 4810</v>
          </cell>
          <cell r="C1171">
            <v>23750</v>
          </cell>
          <cell r="D1171" t="str">
            <v>A</v>
          </cell>
        </row>
        <row r="1172">
          <cell r="A1172" t="str">
            <v>RM-6.22-A</v>
          </cell>
          <cell r="B1172" t="str">
            <v>RAID Mgr. 6.22 CD/Docs</v>
          </cell>
          <cell r="C1172">
            <v>0</v>
          </cell>
          <cell r="D1172" t="str">
            <v>D</v>
          </cell>
        </row>
        <row r="1173">
          <cell r="A1173" t="str">
            <v>S32-9.1-CD</v>
          </cell>
          <cell r="B1173" t="str">
            <v>SNA 9.1, CD DOCS</v>
          </cell>
          <cell r="C1173">
            <v>260</v>
          </cell>
          <cell r="D1173" t="str">
            <v>D</v>
          </cell>
        </row>
        <row r="1174">
          <cell r="A1174" t="str">
            <v>S32-9.1-L128</v>
          </cell>
          <cell r="B1174" t="str">
            <v>SNA 9.1, 128 SESSION LIC</v>
          </cell>
          <cell r="C1174">
            <v>20313</v>
          </cell>
          <cell r="D1174" t="str">
            <v>B</v>
          </cell>
        </row>
        <row r="1175">
          <cell r="A1175" t="str">
            <v>S32-9.1-L256</v>
          </cell>
          <cell r="B1175" t="str">
            <v>SNA 9.1, 256 SESSION LIC</v>
          </cell>
          <cell r="C1175">
            <v>30466</v>
          </cell>
          <cell r="D1175" t="str">
            <v>B</v>
          </cell>
        </row>
        <row r="1176">
          <cell r="A1176" t="str">
            <v>S32-9.1-L64</v>
          </cell>
          <cell r="B1176" t="str">
            <v>SNA 9.1, 64 SESSION LIC</v>
          </cell>
          <cell r="C1176">
            <v>12188</v>
          </cell>
          <cell r="D1176" t="str">
            <v>B</v>
          </cell>
        </row>
        <row r="1177">
          <cell r="A1177" t="str">
            <v>S32-9.1-S</v>
          </cell>
          <cell r="B1177" t="str">
            <v>SNA3270 9.1 GATEWAY, CD LIC</v>
          </cell>
          <cell r="C1177">
            <v>3634</v>
          </cell>
          <cell r="D1177" t="str">
            <v>B</v>
          </cell>
        </row>
        <row r="1178">
          <cell r="A1178" t="str">
            <v>SCMMS-100-9999</v>
          </cell>
          <cell r="B1178" t="str">
            <v>Sun StorEdge Component Manager</v>
          </cell>
          <cell r="C1178">
            <v>2100</v>
          </cell>
          <cell r="D1178" t="str">
            <v>B</v>
          </cell>
        </row>
        <row r="1179">
          <cell r="A1179" t="str">
            <v>SCMMS-100-999M</v>
          </cell>
          <cell r="B1179" t="str">
            <v>Sun StorEdge Component Manager</v>
          </cell>
          <cell r="C1179">
            <v>2100</v>
          </cell>
          <cell r="D1179" t="str">
            <v>B</v>
          </cell>
        </row>
        <row r="1180">
          <cell r="A1180" t="str">
            <v>SCMMS-100-9P9M</v>
          </cell>
          <cell r="B1180" t="str">
            <v>Sun StorEdge Component Manager</v>
          </cell>
          <cell r="C1180">
            <v>0</v>
          </cell>
          <cell r="D1180" t="str">
            <v>D</v>
          </cell>
        </row>
        <row r="1181">
          <cell r="A1181" t="str">
            <v>SCMMS-210-9P99</v>
          </cell>
          <cell r="B1181" t="str">
            <v>Sun StorEdge Component Manager</v>
          </cell>
          <cell r="C1181">
            <v>0</v>
          </cell>
          <cell r="D1181" t="str">
            <v>D</v>
          </cell>
        </row>
        <row r="1182">
          <cell r="A1182" t="str">
            <v>SCMMS-210-R99R</v>
          </cell>
          <cell r="B1182" t="str">
            <v>CM-2.1-Media &amp; Doc-Global vers</v>
          </cell>
          <cell r="C1182">
            <v>0</v>
          </cell>
          <cell r="D1182" t="str">
            <v>D</v>
          </cell>
        </row>
        <row r="1183">
          <cell r="A1183" t="str">
            <v>SCMMS-9999-LIC</v>
          </cell>
          <cell r="B1183" t="str">
            <v>Sun StorEdge Cmpnt Mar Lic</v>
          </cell>
          <cell r="C1183">
            <v>0</v>
          </cell>
          <cell r="D1183" t="str">
            <v>D</v>
          </cell>
        </row>
        <row r="1184">
          <cell r="A1184" t="str">
            <v>SDS-4.1-DOC</v>
          </cell>
          <cell r="B1184" t="str">
            <v>DISKSUITE 4.1 DOCS</v>
          </cell>
          <cell r="C1184">
            <v>210</v>
          </cell>
          <cell r="D1184" t="str">
            <v>B</v>
          </cell>
        </row>
        <row r="1185">
          <cell r="A1185" t="str">
            <v>SDS-4.1-P</v>
          </cell>
          <cell r="B1185" t="str">
            <v>DISKSUITE 4.1, CD DOC LI</v>
          </cell>
          <cell r="C1185">
            <v>1995</v>
          </cell>
          <cell r="D1185" t="str">
            <v>B</v>
          </cell>
        </row>
        <row r="1186">
          <cell r="A1186" t="str">
            <v>SDS-4.1-PU</v>
          </cell>
          <cell r="B1186" t="str">
            <v>UG DISKSUITE 4.1, CD DOC LI</v>
          </cell>
          <cell r="C1186">
            <v>700</v>
          </cell>
          <cell r="D1186" t="str">
            <v>B</v>
          </cell>
        </row>
        <row r="1187">
          <cell r="A1187" t="str">
            <v>SDSC9-310-9999</v>
          </cell>
          <cell r="B1187" t="str">
            <v>SUNDS3.1, 1 RTU 100K ENTRIES</v>
          </cell>
          <cell r="C1187">
            <v>55713</v>
          </cell>
          <cell r="D1187" t="str">
            <v>B</v>
          </cell>
        </row>
        <row r="1188">
          <cell r="A1188" t="str">
            <v>SDSD9-310-9999</v>
          </cell>
          <cell r="B1188" t="str">
            <v>SUNDS3.1, DOCUMENTATION ONLY</v>
          </cell>
          <cell r="C1188">
            <v>195</v>
          </cell>
          <cell r="D1188" t="str">
            <v>B</v>
          </cell>
        </row>
        <row r="1189">
          <cell r="A1189" t="str">
            <v>SDSG9-310-9999</v>
          </cell>
          <cell r="B1189" t="str">
            <v>SUNDS3.1, 1 RTU 1M ENTRIES</v>
          </cell>
          <cell r="C1189">
            <v>349713</v>
          </cell>
          <cell r="D1189" t="str">
            <v>B</v>
          </cell>
        </row>
        <row r="1190">
          <cell r="A1190" t="str">
            <v>SDSX9-310-9999</v>
          </cell>
          <cell r="B1190" t="str">
            <v>SUNDS3.1, 1 RTU 10K ENTRIES</v>
          </cell>
          <cell r="C1190">
            <v>6853</v>
          </cell>
          <cell r="D1190" t="str">
            <v>B</v>
          </cell>
        </row>
        <row r="1191">
          <cell r="A1191" t="str">
            <v>SEAI9-300B999K</v>
          </cell>
          <cell r="B1191" t="str">
            <v>Solaris EZ Acs Srvr 3.0 Asia</v>
          </cell>
          <cell r="C1191">
            <v>833</v>
          </cell>
          <cell r="D1191" t="str">
            <v>A</v>
          </cell>
        </row>
        <row r="1192">
          <cell r="A1192" t="str">
            <v>SF-CAB</v>
          </cell>
          <cell r="B1192" t="str">
            <v>Sun Fire CABINET</v>
          </cell>
          <cell r="C1192">
            <v>13063</v>
          </cell>
          <cell r="D1192" t="str">
            <v>A</v>
          </cell>
        </row>
        <row r="1193">
          <cell r="A1193" t="str">
            <v>SF-CPUBD-227</v>
          </cell>
          <cell r="B1193" t="str">
            <v>CPU/MEM BD BNDL-2CPU@750/2GMEM</v>
          </cell>
          <cell r="C1193">
            <v>85000</v>
          </cell>
          <cell r="D1193" t="str">
            <v>A</v>
          </cell>
        </row>
        <row r="1194">
          <cell r="A1194" t="str">
            <v>SF-CPUBD-447</v>
          </cell>
          <cell r="B1194" t="str">
            <v>CPU/MEM BD BNDL-4CPU@750/4GMEM</v>
          </cell>
          <cell r="C1194">
            <v>166250</v>
          </cell>
          <cell r="D1194" t="str">
            <v>A</v>
          </cell>
        </row>
        <row r="1195">
          <cell r="A1195" t="str">
            <v>SF-CPUBD-487</v>
          </cell>
          <cell r="B1195" t="str">
            <v>CPU/MEM BD BNDL-4CPU@750/8GMEM</v>
          </cell>
          <cell r="C1195">
            <v>198750</v>
          </cell>
          <cell r="D1195" t="str">
            <v>A</v>
          </cell>
        </row>
        <row r="1196">
          <cell r="A1196" t="str">
            <v>SF-XCAB</v>
          </cell>
          <cell r="B1196" t="str">
            <v>Sun Fire CABINET</v>
          </cell>
          <cell r="C1196">
            <v>13063</v>
          </cell>
          <cell r="D1196" t="str">
            <v>A</v>
          </cell>
        </row>
        <row r="1197">
          <cell r="A1197" t="str">
            <v>SF-XCPUBD-227</v>
          </cell>
          <cell r="B1197" t="str">
            <v>CPU/MEM BD BNDL-2CPU@750/2GMEM</v>
          </cell>
          <cell r="C1197">
            <v>85000</v>
          </cell>
          <cell r="D1197" t="str">
            <v>A</v>
          </cell>
        </row>
        <row r="1198">
          <cell r="A1198" t="str">
            <v>SF-XCPUBD-447</v>
          </cell>
          <cell r="B1198" t="str">
            <v>CPU/MEM BD BNDL-4CPU@750/4GMEM</v>
          </cell>
          <cell r="C1198">
            <v>166250</v>
          </cell>
          <cell r="D1198" t="str">
            <v>A</v>
          </cell>
        </row>
        <row r="1199">
          <cell r="A1199" t="str">
            <v>SF-XCPUBD-487</v>
          </cell>
          <cell r="B1199" t="str">
            <v>CPU/MEM BD BNDL-4CPU@750/8GMEM</v>
          </cell>
          <cell r="C1199">
            <v>198750</v>
          </cell>
          <cell r="D1199" t="str">
            <v>A</v>
          </cell>
        </row>
        <row r="1200">
          <cell r="A1200" t="str">
            <v>SFM9S-310-D9HM</v>
          </cell>
          <cell r="B1200" t="str">
            <v>SunForum conferencing software</v>
          </cell>
          <cell r="C1200">
            <v>0</v>
          </cell>
          <cell r="D1200" t="str">
            <v>D</v>
          </cell>
        </row>
        <row r="1201">
          <cell r="A1201" t="str">
            <v>SFM9S-310-D9NM</v>
          </cell>
          <cell r="B1201" t="str">
            <v>SunForum conferencing software</v>
          </cell>
          <cell r="C1201">
            <v>42</v>
          </cell>
          <cell r="D1201" t="str">
            <v>B</v>
          </cell>
        </row>
        <row r="1202">
          <cell r="A1202" t="str">
            <v>SFMMS-300-D999</v>
          </cell>
          <cell r="B1202" t="str">
            <v>SunForum conferencing software</v>
          </cell>
          <cell r="C1202">
            <v>35</v>
          </cell>
          <cell r="D1202" t="str">
            <v>B</v>
          </cell>
        </row>
        <row r="1203">
          <cell r="A1203" t="str">
            <v>SFVOS-ISW2-RCD/DOC</v>
          </cell>
          <cell r="B1203" t="str">
            <v>VOS,C1-SYSTM CD/DOC KT,SOL8RTU</v>
          </cell>
          <cell r="C1203">
            <v>650</v>
          </cell>
          <cell r="D1203" t="str">
            <v>D</v>
          </cell>
        </row>
        <row r="1204">
          <cell r="A1204" t="str">
            <v>SG-ARY002A-0G</v>
          </cell>
          <cell r="B1204" t="str">
            <v>A7000 CONTROLLER, DBL DRAWER</v>
          </cell>
          <cell r="C1204">
            <v>216000</v>
          </cell>
          <cell r="D1204" t="str">
            <v>A</v>
          </cell>
        </row>
        <row r="1205">
          <cell r="A1205" t="str">
            <v>SG-ARY147A-36GR4</v>
          </cell>
          <cell r="B1205" t="str">
            <v>36GB D1000 FOR RACK(10K RPM)</v>
          </cell>
          <cell r="C1205">
            <v>13643</v>
          </cell>
          <cell r="D1205" t="str">
            <v>H</v>
          </cell>
        </row>
        <row r="1206">
          <cell r="A1206" t="str">
            <v>SG-ARY147A-36GR5</v>
          </cell>
          <cell r="B1206" t="str">
            <v>36GB D1000 FOR RACK(10K RPM)</v>
          </cell>
          <cell r="C1206">
            <v>13643</v>
          </cell>
          <cell r="D1206" t="str">
            <v>H</v>
          </cell>
        </row>
        <row r="1207">
          <cell r="A1207" t="str">
            <v>SG-ARY030A</v>
          </cell>
          <cell r="B1207" t="str">
            <v>EMPTY STOREDGE RACK FOR C.T.O</v>
          </cell>
          <cell r="C1207">
            <v>11250</v>
          </cell>
          <cell r="D1207" t="str">
            <v>A</v>
          </cell>
        </row>
        <row r="1208">
          <cell r="A1208" t="str">
            <v>SG-ARY154A-218GR5</v>
          </cell>
          <cell r="B1208" t="str">
            <v>218GB StorEdge D1000</v>
          </cell>
          <cell r="C1208">
            <v>20625</v>
          </cell>
          <cell r="D1208" t="str">
            <v>H</v>
          </cell>
        </row>
        <row r="1209">
          <cell r="A1209" t="str">
            <v>SG-ARY154A-72GR4</v>
          </cell>
          <cell r="B1209" t="str">
            <v>RACKMOUNTABLE D1000 w/ 4-18GB</v>
          </cell>
          <cell r="C1209">
            <v>11940</v>
          </cell>
          <cell r="D1209" t="str">
            <v>H</v>
          </cell>
        </row>
        <row r="1210">
          <cell r="A1210" t="str">
            <v>SG-ARY154A-72GR5</v>
          </cell>
          <cell r="B1210" t="str">
            <v>RACK MOUNTABLE D1000 W/ 4X18GB</v>
          </cell>
          <cell r="C1210">
            <v>11940</v>
          </cell>
          <cell r="D1210" t="str">
            <v>H</v>
          </cell>
        </row>
        <row r="1211">
          <cell r="A1211" t="str">
            <v>SG-ARY155A-218GR5</v>
          </cell>
          <cell r="B1211" t="str">
            <v>218GB StorEdge A1000 Rackmount</v>
          </cell>
          <cell r="C1211">
            <v>23460</v>
          </cell>
          <cell r="D1211" t="str">
            <v>H</v>
          </cell>
        </row>
        <row r="1212">
          <cell r="A1212" t="str">
            <v>SG-ARY155A-72GR5</v>
          </cell>
          <cell r="B1212" t="str">
            <v>72GB StorEdge A1000</v>
          </cell>
          <cell r="C1212">
            <v>15690</v>
          </cell>
          <cell r="D1212" t="str">
            <v>H</v>
          </cell>
        </row>
        <row r="1213">
          <cell r="A1213" t="str">
            <v>SG-ARY164A-145GR4</v>
          </cell>
          <cell r="B1213" t="str">
            <v>145GB D1000 Rackmount</v>
          </cell>
          <cell r="C1213">
            <v>22643</v>
          </cell>
          <cell r="D1213" t="str">
            <v>H</v>
          </cell>
        </row>
        <row r="1214">
          <cell r="A1214" t="str">
            <v>SG-ARY171A-145GR5</v>
          </cell>
          <cell r="B1214" t="str">
            <v>145GB StorEdge A1000</v>
          </cell>
          <cell r="C1214">
            <v>19470</v>
          </cell>
          <cell r="D1214" t="str">
            <v>H</v>
          </cell>
        </row>
        <row r="1215">
          <cell r="A1215" t="str">
            <v>SG-ARY171A-436GR5</v>
          </cell>
          <cell r="B1215" t="str">
            <v>436GB StorEdge A1000</v>
          </cell>
          <cell r="C1215">
            <v>33330</v>
          </cell>
          <cell r="D1215" t="str">
            <v>H</v>
          </cell>
        </row>
        <row r="1216">
          <cell r="A1216" t="str">
            <v>SG-ARY173A-145GR5</v>
          </cell>
          <cell r="B1216" t="str">
            <v>145GB StorEdge D1000</v>
          </cell>
          <cell r="C1216">
            <v>15720</v>
          </cell>
          <cell r="D1216" t="str">
            <v>H</v>
          </cell>
        </row>
        <row r="1217">
          <cell r="A1217" t="str">
            <v>SG-ARY173A-436GR5</v>
          </cell>
          <cell r="B1217" t="str">
            <v>436GB StorEdge A1000</v>
          </cell>
          <cell r="C1217">
            <v>30413</v>
          </cell>
          <cell r="D1217" t="str">
            <v>H</v>
          </cell>
        </row>
        <row r="1218">
          <cell r="A1218" t="str">
            <v>SG-ARY360A4-545G</v>
          </cell>
          <cell r="B1218" t="str">
            <v>545GB A3500 (1x5, max)</v>
          </cell>
          <cell r="C1218">
            <v>234525</v>
          </cell>
          <cell r="D1218" t="str">
            <v>A</v>
          </cell>
        </row>
        <row r="1219">
          <cell r="A1219" t="str">
            <v>SG-ARY360A4-90G</v>
          </cell>
          <cell r="B1219" t="str">
            <v>90GB A3500 (1x5, min)</v>
          </cell>
          <cell r="C1219">
            <v>124275</v>
          </cell>
          <cell r="D1219" t="str">
            <v>A</v>
          </cell>
        </row>
        <row r="1220">
          <cell r="A1220" t="str">
            <v>SG-ARY360B4-545G</v>
          </cell>
          <cell r="B1220" t="str">
            <v>545GB A3500FC (1x5, max)</v>
          </cell>
          <cell r="C1220">
            <v>248025</v>
          </cell>
          <cell r="D1220" t="str">
            <v>A</v>
          </cell>
        </row>
        <row r="1221">
          <cell r="A1221" t="str">
            <v>SG-ARY360B4-90G</v>
          </cell>
          <cell r="B1221" t="str">
            <v>90GB A3500FC (1x5, min)</v>
          </cell>
          <cell r="C1221">
            <v>137775</v>
          </cell>
          <cell r="D1221" t="str">
            <v>A</v>
          </cell>
        </row>
        <row r="1222">
          <cell r="A1222" t="str">
            <v>SG-ARY362A4-180G</v>
          </cell>
          <cell r="B1222" t="str">
            <v>180GB A3500 (2x7, min)</v>
          </cell>
          <cell r="C1222">
            <v>203250</v>
          </cell>
          <cell r="D1222" t="str">
            <v>A</v>
          </cell>
        </row>
        <row r="1223">
          <cell r="A1223" t="str">
            <v>SG-ARY362B4-180G</v>
          </cell>
          <cell r="B1223" t="str">
            <v>180GB A3500 (2x7, min)</v>
          </cell>
          <cell r="C1223">
            <v>230250</v>
          </cell>
          <cell r="D1223" t="str">
            <v>A</v>
          </cell>
        </row>
        <row r="1224">
          <cell r="A1224" t="str">
            <v>SG-ARY370A-91G</v>
          </cell>
          <cell r="B1224" t="str">
            <v>91-GB A3500 (1x5x9-GB)</v>
          </cell>
          <cell r="C1224">
            <v>85050</v>
          </cell>
          <cell r="D1224" t="str">
            <v>A</v>
          </cell>
        </row>
        <row r="1225">
          <cell r="A1225" t="str">
            <v>SG-ARY372A-182G</v>
          </cell>
          <cell r="B1225" t="str">
            <v>182-GB A3500 (2x7x9-GB)</v>
          </cell>
          <cell r="C1225">
            <v>124800</v>
          </cell>
          <cell r="D1225" t="str">
            <v>A</v>
          </cell>
        </row>
        <row r="1226">
          <cell r="A1226" t="str">
            <v>SG-ARY374A-273G</v>
          </cell>
          <cell r="B1226" t="str">
            <v>273-GB A3500 w/(3x15x9-GB)</v>
          </cell>
          <cell r="C1226">
            <v>236400</v>
          </cell>
          <cell r="D1226" t="str">
            <v>A</v>
          </cell>
        </row>
        <row r="1227">
          <cell r="A1227" t="str">
            <v>SG-ARY374A4-273G</v>
          </cell>
          <cell r="B1227" t="str">
            <v>180GB A3500 (2x7, min)</v>
          </cell>
          <cell r="C1227">
            <v>354075</v>
          </cell>
          <cell r="D1227" t="str">
            <v>A</v>
          </cell>
        </row>
        <row r="1228">
          <cell r="A1228" t="str">
            <v>SG-ARY374B4-273G</v>
          </cell>
          <cell r="B1228" t="str">
            <v>273GB A3500FC (3x15, min)</v>
          </cell>
          <cell r="C1228">
            <v>394575</v>
          </cell>
          <cell r="D1228" t="str">
            <v>A</v>
          </cell>
        </row>
        <row r="1229">
          <cell r="A1229" t="str">
            <v>SG-ARY380A-182G</v>
          </cell>
          <cell r="B1229" t="str">
            <v>182-GB A3500 (1x5x18-GB)</v>
          </cell>
          <cell r="C1229">
            <v>91800</v>
          </cell>
          <cell r="D1229" t="str">
            <v>A</v>
          </cell>
        </row>
        <row r="1230">
          <cell r="A1230" t="str">
            <v>SG-ARY380A4-1092G</v>
          </cell>
          <cell r="B1230" t="str">
            <v>1092GB A3500 (1x5, max)</v>
          </cell>
          <cell r="C1230">
            <v>275025</v>
          </cell>
          <cell r="D1230" t="str">
            <v>A</v>
          </cell>
        </row>
        <row r="1231">
          <cell r="A1231" t="str">
            <v>SG-ARY380A4-182G</v>
          </cell>
          <cell r="B1231" t="str">
            <v>182GB A3500 (1x5, min)</v>
          </cell>
          <cell r="C1231">
            <v>131025</v>
          </cell>
          <cell r="D1231" t="str">
            <v>A</v>
          </cell>
        </row>
        <row r="1232">
          <cell r="A1232" t="str">
            <v>SG-ARY380B4-1092G</v>
          </cell>
          <cell r="B1232" t="str">
            <v>1092GB A3500FC (1x5, max)</v>
          </cell>
          <cell r="C1232">
            <v>288525</v>
          </cell>
          <cell r="D1232" t="str">
            <v>A</v>
          </cell>
        </row>
        <row r="1233">
          <cell r="A1233" t="str">
            <v>SG-ARY380B4-182G</v>
          </cell>
          <cell r="B1233" t="str">
            <v>182GB A3500FC (1x5, min)</v>
          </cell>
          <cell r="C1233">
            <v>144525</v>
          </cell>
          <cell r="D1233" t="str">
            <v>A</v>
          </cell>
        </row>
        <row r="1234">
          <cell r="A1234" t="str">
            <v>SG-ARY381A-364G</v>
          </cell>
          <cell r="B1234" t="str">
            <v>364-GB A3500 (1x5x36-GB)</v>
          </cell>
          <cell r="C1234">
            <v>114000</v>
          </cell>
          <cell r="D1234" t="str">
            <v>A</v>
          </cell>
        </row>
        <row r="1235">
          <cell r="A1235" t="str">
            <v>SG-ARY381A4-1456G</v>
          </cell>
          <cell r="B1235" t="str">
            <v>1456GB A3500 (1x5, max)</v>
          </cell>
          <cell r="C1235">
            <v>306225</v>
          </cell>
          <cell r="D1235" t="str">
            <v>A</v>
          </cell>
        </row>
        <row r="1236">
          <cell r="A1236" t="str">
            <v>SG-ARY381A4-364G</v>
          </cell>
          <cell r="B1236" t="str">
            <v>364GB A3500 (1x5, min)</v>
          </cell>
          <cell r="C1236">
            <v>153225</v>
          </cell>
          <cell r="D1236" t="str">
            <v>A</v>
          </cell>
        </row>
        <row r="1237">
          <cell r="A1237" t="str">
            <v>SG-ARY381B4-1456G</v>
          </cell>
          <cell r="B1237" t="str">
            <v>1456GB A3500FC (1x5, max)</v>
          </cell>
          <cell r="C1237">
            <v>319725</v>
          </cell>
          <cell r="D1237" t="str">
            <v>A</v>
          </cell>
        </row>
        <row r="1238">
          <cell r="A1238" t="str">
            <v>SG-ARY381B4-364G</v>
          </cell>
          <cell r="B1238" t="str">
            <v>364GB A3500FC (1x5, min)</v>
          </cell>
          <cell r="C1238">
            <v>166725</v>
          </cell>
          <cell r="D1238" t="str">
            <v>A</v>
          </cell>
        </row>
        <row r="1239">
          <cell r="A1239" t="str">
            <v>SG-ARY382A-364G</v>
          </cell>
          <cell r="B1239" t="str">
            <v>364-GB A3500 (2x7x18-GB)</v>
          </cell>
          <cell r="C1239">
            <v>138300</v>
          </cell>
          <cell r="D1239" t="str">
            <v>A</v>
          </cell>
        </row>
        <row r="1240">
          <cell r="A1240" t="str">
            <v>SG-ARY382A4-364G</v>
          </cell>
          <cell r="B1240" t="str">
            <v>364GB A3500 (2x7, min)</v>
          </cell>
          <cell r="C1240">
            <v>216750</v>
          </cell>
          <cell r="D1240" t="str">
            <v>A</v>
          </cell>
        </row>
        <row r="1241">
          <cell r="A1241" t="str">
            <v>SG-ARY382B4-364G</v>
          </cell>
          <cell r="B1241" t="str">
            <v>364GB A3500FC (2x7, min)</v>
          </cell>
          <cell r="C1241">
            <v>243750</v>
          </cell>
          <cell r="D1241" t="str">
            <v>A</v>
          </cell>
        </row>
        <row r="1242">
          <cell r="A1242" t="str">
            <v>SG-ARY383A-728G</v>
          </cell>
          <cell r="B1242" t="str">
            <v>728-GB A3500 (2X7X36-GB)</v>
          </cell>
          <cell r="C1242">
            <v>182700</v>
          </cell>
          <cell r="D1242" t="str">
            <v>A</v>
          </cell>
        </row>
        <row r="1243">
          <cell r="A1243" t="str">
            <v>SG-ARY383A4-728G</v>
          </cell>
          <cell r="B1243" t="str">
            <v>728GB A3500 (2x7, min)</v>
          </cell>
          <cell r="C1243">
            <v>261150</v>
          </cell>
          <cell r="D1243" t="str">
            <v>A</v>
          </cell>
        </row>
        <row r="1244">
          <cell r="A1244" t="str">
            <v>SG-ARY383B4-728G</v>
          </cell>
          <cell r="B1244" t="str">
            <v>728GB A3500FC (2x7, min)</v>
          </cell>
          <cell r="C1244">
            <v>288150</v>
          </cell>
          <cell r="D1244" t="str">
            <v>A</v>
          </cell>
        </row>
        <row r="1245">
          <cell r="A1245" t="str">
            <v>SG-ARY384A-546G</v>
          </cell>
          <cell r="B1245" t="str">
            <v>546-GB A3500 (3x15x18-GB)</v>
          </cell>
          <cell r="C1245">
            <v>256650</v>
          </cell>
          <cell r="D1245" t="str">
            <v>A</v>
          </cell>
        </row>
        <row r="1246">
          <cell r="A1246" t="str">
            <v>SG-ARY384A4-546G</v>
          </cell>
          <cell r="B1246" t="str">
            <v>546GB A3500 (3x15, min)</v>
          </cell>
          <cell r="C1246">
            <v>374325</v>
          </cell>
          <cell r="D1246" t="str">
            <v>A</v>
          </cell>
        </row>
        <row r="1247">
          <cell r="A1247" t="str">
            <v>SG-ARY384B4-546G</v>
          </cell>
          <cell r="B1247" t="str">
            <v>546GB A3500FC (3x15, min)</v>
          </cell>
          <cell r="C1247">
            <v>414825</v>
          </cell>
          <cell r="D1247" t="str">
            <v>A</v>
          </cell>
        </row>
        <row r="1248">
          <cell r="A1248" t="str">
            <v>SG-ARY385A-1092G</v>
          </cell>
          <cell r="B1248" t="str">
            <v>1092-GB A3500 (3x15x36-GB)</v>
          </cell>
          <cell r="C1248">
            <v>323250</v>
          </cell>
          <cell r="D1248" t="str">
            <v>A</v>
          </cell>
        </row>
        <row r="1249">
          <cell r="A1249" t="str">
            <v>SG-ARY385A4-1092G</v>
          </cell>
          <cell r="B1249" t="str">
            <v>1092GB A3500 (3x15, min)</v>
          </cell>
          <cell r="C1249">
            <v>440925</v>
          </cell>
          <cell r="D1249" t="str">
            <v>A</v>
          </cell>
        </row>
        <row r="1250">
          <cell r="A1250" t="str">
            <v>SG-ARY385B4-1092G</v>
          </cell>
          <cell r="B1250" t="str">
            <v>1092GB A3500FC (3x15, min)</v>
          </cell>
          <cell r="C1250">
            <v>481425</v>
          </cell>
          <cell r="D1250" t="str">
            <v>A</v>
          </cell>
        </row>
        <row r="1251">
          <cell r="A1251" t="str">
            <v>SG-ARY386A-145GR5</v>
          </cell>
          <cell r="B1251" t="str">
            <v>145GB A3500-Light</v>
          </cell>
          <cell r="C1251">
            <v>87675</v>
          </cell>
          <cell r="D1251" t="str">
            <v>A</v>
          </cell>
        </row>
        <row r="1252">
          <cell r="A1252" t="str">
            <v>SG-ARY390A4-2184G</v>
          </cell>
          <cell r="B1252" t="str">
            <v>A3500, 1x5x36GB 10K, (Max)</v>
          </cell>
          <cell r="C1252">
            <v>357587</v>
          </cell>
          <cell r="D1252" t="str">
            <v>A</v>
          </cell>
        </row>
        <row r="1253">
          <cell r="A1253" t="str">
            <v>SG-ARY390B4-2184G</v>
          </cell>
          <cell r="B1253" t="str">
            <v>A3500FC, 1x5x36GB 10K, (Max)</v>
          </cell>
          <cell r="C1253">
            <v>373112</v>
          </cell>
          <cell r="D1253" t="str">
            <v>A</v>
          </cell>
        </row>
        <row r="1254">
          <cell r="A1254" t="str">
            <v>SG-ARY391A-364G</v>
          </cell>
          <cell r="B1254" t="str">
            <v>FCTY, A3500 1x5x36GB 10K, (Min)</v>
          </cell>
          <cell r="C1254">
            <v>94334</v>
          </cell>
          <cell r="D1254" t="str">
            <v>A</v>
          </cell>
        </row>
        <row r="1255">
          <cell r="A1255" t="str">
            <v>SG-ARY391A4-364G</v>
          </cell>
          <cell r="B1255" t="str">
            <v>A3500 1x5x36GB 10K, (Min)</v>
          </cell>
          <cell r="C1255">
            <v>135512</v>
          </cell>
          <cell r="D1255" t="str">
            <v>A</v>
          </cell>
        </row>
        <row r="1256">
          <cell r="A1256" t="str">
            <v>SG-ARY391B4-364G</v>
          </cell>
          <cell r="B1256" t="str">
            <v>A3500FC, 1x5x36GB 10K, (Min)</v>
          </cell>
          <cell r="C1256">
            <v>151037</v>
          </cell>
          <cell r="D1256" t="str">
            <v>A</v>
          </cell>
        </row>
        <row r="1257">
          <cell r="A1257" t="str">
            <v>SG-ARY393A-728G</v>
          </cell>
          <cell r="B1257" t="str">
            <v>A3500, 2x7x36GB 10K, (Min)</v>
          </cell>
          <cell r="C1257">
            <v>154475</v>
          </cell>
          <cell r="D1257" t="str">
            <v>A</v>
          </cell>
        </row>
        <row r="1258">
          <cell r="A1258" t="str">
            <v>SG-ARY393A4-728G</v>
          </cell>
          <cell r="B1258" t="str">
            <v>A3500, 2x7x36GB 10K, (Min)</v>
          </cell>
          <cell r="C1258">
            <v>238256</v>
          </cell>
          <cell r="D1258" t="str">
            <v>A</v>
          </cell>
        </row>
        <row r="1259">
          <cell r="A1259" t="str">
            <v>SG-ARY393B4-728G</v>
          </cell>
          <cell r="B1259" t="str">
            <v>A3500FC, 2x7x36GB 10K, (Min)</v>
          </cell>
          <cell r="C1259">
            <v>269306</v>
          </cell>
          <cell r="D1259" t="str">
            <v>A</v>
          </cell>
        </row>
        <row r="1260">
          <cell r="A1260" t="str">
            <v>SG-ARY395A-1092G</v>
          </cell>
          <cell r="B1260" t="str">
            <v>A3500, 3x15x36GB 10K, (Min)</v>
          </cell>
          <cell r="C1260">
            <v>269502</v>
          </cell>
          <cell r="D1260" t="str">
            <v>A</v>
          </cell>
        </row>
        <row r="1261">
          <cell r="A1261" t="str">
            <v>SG-ARY395A4-1092G</v>
          </cell>
          <cell r="B1261" t="str">
            <v>A3500, 3x15x36GB 10K, (Min)</v>
          </cell>
          <cell r="C1261">
            <v>393599</v>
          </cell>
          <cell r="D1261" t="str">
            <v>A</v>
          </cell>
        </row>
        <row r="1262">
          <cell r="A1262" t="str">
            <v>SG-ARY395B4-1092G</v>
          </cell>
          <cell r="B1262" t="str">
            <v>A3500FC, 3x15x36GB 10K, (Min)</v>
          </cell>
          <cell r="C1262">
            <v>440174</v>
          </cell>
          <cell r="D1262" t="str">
            <v>A</v>
          </cell>
        </row>
        <row r="1263">
          <cell r="A1263" t="str">
            <v>SG-ARY511A-127G</v>
          </cell>
          <cell r="B1263" t="str">
            <v>127GB SUN STOREDGE A5000</v>
          </cell>
          <cell r="C1263">
            <v>88200</v>
          </cell>
          <cell r="D1263" t="str">
            <v>A</v>
          </cell>
        </row>
        <row r="1264">
          <cell r="A1264" t="str">
            <v>SG-ARY522A-200G</v>
          </cell>
          <cell r="B1264" t="str">
            <v>200GB Sun StorEdge A5200</v>
          </cell>
          <cell r="C1264">
            <v>132300</v>
          </cell>
          <cell r="D1264" t="str">
            <v>A</v>
          </cell>
        </row>
        <row r="1265">
          <cell r="A1265" t="str">
            <v>SG-ARY523A-200G</v>
          </cell>
          <cell r="B1265" t="str">
            <v>200GB Sun StorEdge A5200</v>
          </cell>
          <cell r="C1265">
            <v>159075</v>
          </cell>
          <cell r="D1265" t="str">
            <v>A</v>
          </cell>
        </row>
        <row r="1266">
          <cell r="A1266" t="str">
            <v>SG-ARY541A-400G</v>
          </cell>
          <cell r="B1266" t="str">
            <v>400GB Sun StorEdge A5200</v>
          </cell>
          <cell r="C1266">
            <v>89400</v>
          </cell>
          <cell r="D1266" t="str">
            <v>A</v>
          </cell>
        </row>
        <row r="1267">
          <cell r="A1267" t="str">
            <v>SG-ARY541A-400GR5</v>
          </cell>
          <cell r="B1267" t="str">
            <v>400GB Sun StorEdge A5200</v>
          </cell>
          <cell r="C1267">
            <v>89400</v>
          </cell>
          <cell r="D1267" t="str">
            <v>A</v>
          </cell>
        </row>
        <row r="1268">
          <cell r="A1268" t="str">
            <v>SG-ARY542A-400GR4</v>
          </cell>
          <cell r="B1268" t="str">
            <v>400GB Sun StorEdge A5200</v>
          </cell>
          <cell r="C1268">
            <v>89400</v>
          </cell>
          <cell r="D1268" t="str">
            <v>A</v>
          </cell>
        </row>
        <row r="1269">
          <cell r="A1269" t="str">
            <v>SG-ARY543A-2400G</v>
          </cell>
          <cell r="B1269" t="str">
            <v>2400GB Sun StorEdge A5200</v>
          </cell>
          <cell r="C1269">
            <v>465750</v>
          </cell>
          <cell r="D1269" t="str">
            <v>A</v>
          </cell>
        </row>
        <row r="1270">
          <cell r="A1270" t="str">
            <v>SG-ARY543A-400G</v>
          </cell>
          <cell r="B1270" t="str">
            <v>400GB Sun StorEdge A5200</v>
          </cell>
          <cell r="C1270">
            <v>94200</v>
          </cell>
          <cell r="D1270" t="str">
            <v>A</v>
          </cell>
        </row>
        <row r="1271">
          <cell r="A1271" t="str">
            <v>SG-ARY543A-800G</v>
          </cell>
          <cell r="B1271" t="str">
            <v>800GB Sun StorEdge A5200</v>
          </cell>
          <cell r="C1271">
            <v>182775</v>
          </cell>
          <cell r="D1271" t="str">
            <v>A</v>
          </cell>
        </row>
        <row r="1272">
          <cell r="A1272" t="str">
            <v>SG-ARY553A-509G</v>
          </cell>
          <cell r="B1272" t="str">
            <v>509GB Sun StorEdge A5100</v>
          </cell>
          <cell r="C1272">
            <v>111075</v>
          </cell>
          <cell r="D1272" t="str">
            <v>A</v>
          </cell>
        </row>
        <row r="1273">
          <cell r="A1273" t="str">
            <v>SG-ARY561A-800GR5</v>
          </cell>
          <cell r="B1273" t="str">
            <v>800GB Sun StorEdge A5200</v>
          </cell>
          <cell r="C1273">
            <v>112500</v>
          </cell>
          <cell r="D1273" t="str">
            <v>A</v>
          </cell>
        </row>
        <row r="1274">
          <cell r="A1274" t="str">
            <v>SG-ARY563A-1601G</v>
          </cell>
          <cell r="B1274" t="str">
            <v>1601GB Sun StorEdge A5200 Cab</v>
          </cell>
          <cell r="C1274">
            <v>228975</v>
          </cell>
          <cell r="D1274" t="str">
            <v>A</v>
          </cell>
        </row>
        <row r="1275">
          <cell r="A1275" t="str">
            <v>SG-ARY563A-4804G</v>
          </cell>
          <cell r="B1275" t="str">
            <v>4804GB Sun StorEdge A5200 Cab</v>
          </cell>
          <cell r="C1275">
            <v>590490</v>
          </cell>
          <cell r="D1275" t="str">
            <v>A</v>
          </cell>
        </row>
        <row r="1276">
          <cell r="A1276" t="str">
            <v>SG-ARY563A-800G</v>
          </cell>
          <cell r="B1276" t="str">
            <v>800GB Sun StorEdge A5200</v>
          </cell>
          <cell r="C1276">
            <v>117300</v>
          </cell>
          <cell r="D1276" t="str">
            <v>A</v>
          </cell>
        </row>
        <row r="1277">
          <cell r="A1277" t="str">
            <v>SG-CARY153A-218G</v>
          </cell>
          <cell r="B1277" t="str">
            <v>218GB STOREDGE D1000 SI</v>
          </cell>
          <cell r="C1277">
            <v>22395</v>
          </cell>
          <cell r="D1277" t="str">
            <v>H</v>
          </cell>
        </row>
        <row r="1278">
          <cell r="A1278" t="str">
            <v>SG-DSK010C-9G</v>
          </cell>
          <cell r="B1278" t="str">
            <v>9.1GB/10k RPM Disk UniPack</v>
          </cell>
          <cell r="C1278">
            <v>1872</v>
          </cell>
          <cell r="D1278" t="str">
            <v>H</v>
          </cell>
        </row>
        <row r="1279">
          <cell r="A1279" t="str">
            <v>SG-FLRN8000-1027</v>
          </cell>
          <cell r="B1279" t="str">
            <v>StorEdge N8000 filer Array</v>
          </cell>
          <cell r="C1279">
            <v>116553</v>
          </cell>
          <cell r="D1279" t="str">
            <v>A</v>
          </cell>
        </row>
        <row r="1280">
          <cell r="A1280" t="str">
            <v>SG-FLRN8000-1027R5</v>
          </cell>
          <cell r="B1280" t="str">
            <v>StorEdge N8000 filer Rack-Mntd</v>
          </cell>
          <cell r="C1280">
            <v>116553</v>
          </cell>
          <cell r="D1280" t="str">
            <v>A</v>
          </cell>
        </row>
        <row r="1281">
          <cell r="A1281" t="str">
            <v>SG-FLRN8200-200G</v>
          </cell>
          <cell r="B1281" t="str">
            <v>StorEdge N8200 filer</v>
          </cell>
          <cell r="C1281">
            <v>80700</v>
          </cell>
          <cell r="D1281" t="str">
            <v>H</v>
          </cell>
        </row>
        <row r="1282">
          <cell r="A1282" t="str">
            <v>SG-FLRN8200-400G</v>
          </cell>
          <cell r="B1282" t="str">
            <v>StorEdge N8200 filer</v>
          </cell>
          <cell r="C1282">
            <v>111300</v>
          </cell>
          <cell r="D1282" t="str">
            <v>H</v>
          </cell>
        </row>
        <row r="1283">
          <cell r="A1283" t="str">
            <v>SG-FLRN8200E-200G</v>
          </cell>
          <cell r="B1283" t="str">
            <v>StorEdge N8200 filer</v>
          </cell>
          <cell r="C1283">
            <v>41475</v>
          </cell>
          <cell r="D1283" t="str">
            <v>H</v>
          </cell>
        </row>
        <row r="1284">
          <cell r="A1284" t="str">
            <v>SG-FLRN8400</v>
          </cell>
          <cell r="B1284" t="str">
            <v>StorEdge N8400 filer</v>
          </cell>
          <cell r="C1284">
            <v>11250</v>
          </cell>
          <cell r="D1284" t="str">
            <v>A</v>
          </cell>
        </row>
        <row r="1285">
          <cell r="A1285" t="str">
            <v>SG-FLRN8600</v>
          </cell>
          <cell r="B1285" t="str">
            <v>StorEdge N8600 filer</v>
          </cell>
          <cell r="C1285">
            <v>11250</v>
          </cell>
          <cell r="D1285" t="str">
            <v>A</v>
          </cell>
        </row>
        <row r="1286">
          <cell r="A1286" t="str">
            <v>SG-MC250-L</v>
          </cell>
          <cell r="B1286" t="str">
            <v>StorEdge MC /E250/A1000-Large</v>
          </cell>
          <cell r="C1286">
            <v>215820</v>
          </cell>
          <cell r="D1286" t="str">
            <v>H</v>
          </cell>
        </row>
        <row r="1287">
          <cell r="A1287" t="str">
            <v>SG-MC250-L-NR</v>
          </cell>
          <cell r="B1287" t="str">
            <v>StorEdge MC /E250/A1000-Large</v>
          </cell>
          <cell r="C1287">
            <v>204488</v>
          </cell>
          <cell r="D1287" t="str">
            <v>H</v>
          </cell>
        </row>
        <row r="1288">
          <cell r="A1288" t="str">
            <v>SG-MC250-M</v>
          </cell>
          <cell r="B1288" t="str">
            <v>StorEdge MC /E250/A1000-Medium</v>
          </cell>
          <cell r="C1288">
            <v>141735</v>
          </cell>
          <cell r="D1288" t="str">
            <v>H</v>
          </cell>
        </row>
        <row r="1289">
          <cell r="A1289" t="str">
            <v>SG-MC250-M-NR</v>
          </cell>
          <cell r="B1289" t="str">
            <v>StorEdge MC /E250/A1000-Medium</v>
          </cell>
          <cell r="C1289">
            <v>130403</v>
          </cell>
          <cell r="D1289" t="str">
            <v>H</v>
          </cell>
        </row>
        <row r="1290">
          <cell r="A1290" t="str">
            <v>SG-MC250-S</v>
          </cell>
          <cell r="B1290" t="str">
            <v>StorEdge MC /E250/A1000-Small</v>
          </cell>
          <cell r="C1290">
            <v>104693</v>
          </cell>
          <cell r="D1290" t="str">
            <v>H</v>
          </cell>
        </row>
        <row r="1291">
          <cell r="A1291" t="str">
            <v>SG-MC250-S-NR</v>
          </cell>
          <cell r="B1291" t="str">
            <v>StorEdge MC /E250/A1000-Small</v>
          </cell>
          <cell r="C1291">
            <v>93360</v>
          </cell>
          <cell r="D1291" t="str">
            <v>H</v>
          </cell>
        </row>
        <row r="1292">
          <cell r="A1292" t="str">
            <v>SG-MC450-L</v>
          </cell>
          <cell r="B1292" t="str">
            <v>StorEdge MC /E450/A1000-Large</v>
          </cell>
          <cell r="C1292">
            <v>437438</v>
          </cell>
          <cell r="D1292" t="str">
            <v>H</v>
          </cell>
        </row>
        <row r="1293">
          <cell r="A1293" t="str">
            <v>SG-MC450-L-NR</v>
          </cell>
          <cell r="B1293" t="str">
            <v>StorEdge MC E450/A1000-Large</v>
          </cell>
          <cell r="C1293">
            <v>412988</v>
          </cell>
          <cell r="D1293" t="str">
            <v>H</v>
          </cell>
        </row>
        <row r="1294">
          <cell r="A1294" t="str">
            <v>SG-MC450-M</v>
          </cell>
          <cell r="B1294" t="str">
            <v>StorEdge MC E450/A1000-Medium</v>
          </cell>
          <cell r="C1294">
            <v>274883</v>
          </cell>
          <cell r="D1294" t="str">
            <v>H</v>
          </cell>
        </row>
        <row r="1295">
          <cell r="A1295" t="str">
            <v>SG-MC450-M-NR</v>
          </cell>
          <cell r="B1295" t="str">
            <v>StorEdge MC E450/A1000-Medium</v>
          </cell>
          <cell r="C1295">
            <v>262658</v>
          </cell>
          <cell r="D1295" t="str">
            <v>H</v>
          </cell>
        </row>
        <row r="1296">
          <cell r="A1296" t="str">
            <v>SG-MC450-S</v>
          </cell>
          <cell r="B1296" t="str">
            <v>StorEdge MC /E450/A1000-Small</v>
          </cell>
          <cell r="C1296">
            <v>200798</v>
          </cell>
          <cell r="D1296" t="str">
            <v>H</v>
          </cell>
        </row>
        <row r="1297">
          <cell r="A1297" t="str">
            <v>SG-MC450-S-NR</v>
          </cell>
          <cell r="B1297" t="str">
            <v>StorEdge MC E450/A1000 - Small</v>
          </cell>
          <cell r="C1297">
            <v>188573</v>
          </cell>
          <cell r="D1297" t="str">
            <v>H</v>
          </cell>
        </row>
        <row r="1298">
          <cell r="A1298" t="str">
            <v>SG-MT1-H2D1T1</v>
          </cell>
          <cell r="B1298" t="str">
            <v>MediaTray HD2,DVD1,TP1</v>
          </cell>
          <cell r="C1298">
            <v>8700</v>
          </cell>
          <cell r="D1298" t="str">
            <v>H</v>
          </cell>
        </row>
        <row r="1299">
          <cell r="A1299" t="str">
            <v>SG-MT1-H2T2</v>
          </cell>
          <cell r="B1299" t="str">
            <v>MediaTray HD2,TP2</v>
          </cell>
          <cell r="C1299">
            <v>10200</v>
          </cell>
          <cell r="D1299" t="str">
            <v>H</v>
          </cell>
        </row>
        <row r="1300">
          <cell r="A1300" t="str">
            <v>SG-MT1-H4</v>
          </cell>
          <cell r="B1300" t="str">
            <v>MediaTray HD4</v>
          </cell>
          <cell r="C1300">
            <v>9000</v>
          </cell>
          <cell r="D1300" t="str">
            <v>H</v>
          </cell>
        </row>
        <row r="1301">
          <cell r="A1301" t="str">
            <v>SG-XARY030A</v>
          </cell>
          <cell r="B1301" t="str">
            <v>72" STOREDGE EXPANSION RACK</v>
          </cell>
          <cell r="C1301">
            <v>10500</v>
          </cell>
          <cell r="D1301" t="str">
            <v>A</v>
          </cell>
        </row>
        <row r="1302">
          <cell r="A1302" t="str">
            <v>SG-XARY150A-218G</v>
          </cell>
          <cell r="B1302" t="str">
            <v>218GB StorEdge A1000</v>
          </cell>
          <cell r="C1302">
            <v>23460</v>
          </cell>
          <cell r="D1302" t="str">
            <v>H</v>
          </cell>
        </row>
        <row r="1303">
          <cell r="A1303" t="str">
            <v>SG-XARY150A-72G</v>
          </cell>
          <cell r="B1303" t="str">
            <v>72GB StorEdge A1000</v>
          </cell>
          <cell r="C1303">
            <v>15690</v>
          </cell>
          <cell r="D1303" t="str">
            <v>H</v>
          </cell>
        </row>
        <row r="1304">
          <cell r="A1304" t="str">
            <v>SG-XARY153A-218G</v>
          </cell>
          <cell r="B1304" t="str">
            <v>218GB STOREDGE D1000</v>
          </cell>
          <cell r="C1304">
            <v>20625</v>
          </cell>
          <cell r="D1304" t="str">
            <v>H</v>
          </cell>
        </row>
        <row r="1305">
          <cell r="A1305" t="str">
            <v>SG-XARY153A-72G</v>
          </cell>
          <cell r="B1305" t="str">
            <v>72GB STOREDGE D1000</v>
          </cell>
          <cell r="C1305">
            <v>11940</v>
          </cell>
          <cell r="D1305" t="str">
            <v>H</v>
          </cell>
        </row>
        <row r="1306">
          <cell r="A1306" t="str">
            <v>SG-XARY154A-218G</v>
          </cell>
          <cell r="B1306" t="str">
            <v>218GB STOREDGE D1000 Rkmntable</v>
          </cell>
          <cell r="C1306">
            <v>20625</v>
          </cell>
          <cell r="D1306" t="str">
            <v>H</v>
          </cell>
        </row>
        <row r="1307">
          <cell r="A1307" t="str">
            <v>SG-XARY154A-72G</v>
          </cell>
          <cell r="B1307" t="str">
            <v>72GB STOREDGE D1000 FOR RACK</v>
          </cell>
          <cell r="C1307">
            <v>11940</v>
          </cell>
          <cell r="D1307" t="str">
            <v>H</v>
          </cell>
        </row>
        <row r="1308">
          <cell r="A1308" t="str">
            <v>SG-XARY155A-218G</v>
          </cell>
          <cell r="B1308" t="str">
            <v>128GB StorEdge A1000 Rackmount</v>
          </cell>
          <cell r="C1308">
            <v>23460</v>
          </cell>
          <cell r="D1308" t="str">
            <v>H</v>
          </cell>
        </row>
        <row r="1309">
          <cell r="A1309" t="str">
            <v>SG-XARY155A-72G</v>
          </cell>
          <cell r="B1309" t="str">
            <v>72GB StorEdge A1000 Rackmount</v>
          </cell>
          <cell r="C1309">
            <v>15690</v>
          </cell>
          <cell r="D1309" t="str">
            <v>H</v>
          </cell>
        </row>
        <row r="1310">
          <cell r="A1310" t="str">
            <v>SG-XARY170A-145G</v>
          </cell>
          <cell r="B1310" t="str">
            <v>145GB A1000 Tabletop</v>
          </cell>
          <cell r="C1310">
            <v>19470</v>
          </cell>
          <cell r="D1310" t="str">
            <v>H</v>
          </cell>
        </row>
        <row r="1311">
          <cell r="A1311" t="str">
            <v>SG-XARY170A-436G</v>
          </cell>
          <cell r="B1311" t="str">
            <v>436GB StorEdge A1000 Tabletop</v>
          </cell>
          <cell r="C1311">
            <v>33330</v>
          </cell>
          <cell r="D1311" t="str">
            <v>H</v>
          </cell>
        </row>
        <row r="1312">
          <cell r="A1312" t="str">
            <v>SG-XARY171A-145G</v>
          </cell>
          <cell r="B1312" t="str">
            <v>145GB A1000 Rackmountable</v>
          </cell>
          <cell r="C1312">
            <v>19470</v>
          </cell>
          <cell r="D1312" t="str">
            <v>H</v>
          </cell>
        </row>
        <row r="1313">
          <cell r="A1313" t="str">
            <v>SG-XARY171A-436G</v>
          </cell>
          <cell r="B1313" t="str">
            <v>436GB A1000 Rackmountable</v>
          </cell>
          <cell r="C1313">
            <v>33330</v>
          </cell>
          <cell r="D1313" t="str">
            <v>H</v>
          </cell>
        </row>
        <row r="1314">
          <cell r="A1314" t="str">
            <v>SG-XARY172A-145G</v>
          </cell>
          <cell r="B1314" t="str">
            <v>145GB D1000 Tabletop</v>
          </cell>
          <cell r="C1314">
            <v>15720</v>
          </cell>
          <cell r="D1314" t="str">
            <v>H</v>
          </cell>
        </row>
        <row r="1315">
          <cell r="A1315" t="str">
            <v>SG-XARY172A-436G</v>
          </cell>
          <cell r="B1315" t="str">
            <v>436GB D1000 Tabletop</v>
          </cell>
          <cell r="C1315">
            <v>30413</v>
          </cell>
          <cell r="D1315" t="str">
            <v>H</v>
          </cell>
        </row>
        <row r="1316">
          <cell r="A1316" t="str">
            <v>SG-XARY173A-145G</v>
          </cell>
          <cell r="B1316" t="str">
            <v>145GB D1000 Rackmountable</v>
          </cell>
          <cell r="C1316">
            <v>15720</v>
          </cell>
          <cell r="D1316" t="str">
            <v>H</v>
          </cell>
        </row>
        <row r="1317">
          <cell r="A1317" t="str">
            <v>SG-XARY173A-436G</v>
          </cell>
          <cell r="B1317" t="str">
            <v>436GB D1000 Rackmountable</v>
          </cell>
          <cell r="C1317">
            <v>30413</v>
          </cell>
          <cell r="D1317" t="str">
            <v>H</v>
          </cell>
        </row>
        <row r="1318">
          <cell r="A1318" t="str">
            <v>SG-XARY380B-1092G</v>
          </cell>
          <cell r="B1318" t="str">
            <v>1092-GB A3500 (1x5x18-GB)</v>
          </cell>
          <cell r="C1318">
            <v>288525</v>
          </cell>
          <cell r="D1318" t="str">
            <v>A</v>
          </cell>
        </row>
        <row r="1319">
          <cell r="A1319" t="str">
            <v>SG-XARY390A-2184G</v>
          </cell>
          <cell r="B1319" t="str">
            <v>A3500, 1x5x36GB 10K, (Max)</v>
          </cell>
          <cell r="C1319">
            <v>321828</v>
          </cell>
          <cell r="D1319" t="str">
            <v>A</v>
          </cell>
        </row>
        <row r="1320">
          <cell r="A1320" t="str">
            <v>SG-XARY390B-2184G</v>
          </cell>
          <cell r="B1320" t="str">
            <v>A3500FC, 1x5x36GB 10K, (Max)</v>
          </cell>
          <cell r="C1320">
            <v>335801</v>
          </cell>
          <cell r="D1320" t="str">
            <v>A</v>
          </cell>
        </row>
        <row r="1321">
          <cell r="A1321" t="str">
            <v>SG-XARY540A-127G</v>
          </cell>
          <cell r="B1321" t="str">
            <v>127GB Sun StorEdge A5200</v>
          </cell>
          <cell r="C1321">
            <v>53025</v>
          </cell>
          <cell r="D1321" t="str">
            <v>A</v>
          </cell>
        </row>
        <row r="1322">
          <cell r="A1322" t="str">
            <v>SG-XARY540A-400G</v>
          </cell>
          <cell r="B1322" t="str">
            <v>400GB Sun StorEdge A5200 TT</v>
          </cell>
          <cell r="C1322">
            <v>89025</v>
          </cell>
          <cell r="D1322" t="str">
            <v>A</v>
          </cell>
        </row>
        <row r="1323">
          <cell r="A1323" t="str">
            <v>SG-XARY541A-400G</v>
          </cell>
          <cell r="B1323" t="str">
            <v>400GB Sun StorEdge A5200</v>
          </cell>
          <cell r="C1323">
            <v>89400</v>
          </cell>
          <cell r="D1323" t="str">
            <v>A</v>
          </cell>
        </row>
        <row r="1324">
          <cell r="A1324" t="str">
            <v>SG-XARY542A-400G</v>
          </cell>
          <cell r="B1324" t="str">
            <v>400GB Sun StorEdge A5200</v>
          </cell>
          <cell r="C1324">
            <v>89400</v>
          </cell>
          <cell r="D1324" t="str">
            <v>A</v>
          </cell>
        </row>
        <row r="1325">
          <cell r="A1325" t="str">
            <v>SG-XARY543A-2400G</v>
          </cell>
          <cell r="B1325" t="str">
            <v>2400GB Sun StorEdge A5200</v>
          </cell>
          <cell r="C1325">
            <v>465750</v>
          </cell>
          <cell r="D1325" t="str">
            <v>A</v>
          </cell>
        </row>
        <row r="1326">
          <cell r="A1326" t="str">
            <v>SG-XARY543A-800G</v>
          </cell>
          <cell r="B1326" t="str">
            <v>800GB Sun StorEdge A5200 Cab</v>
          </cell>
          <cell r="C1326">
            <v>182775</v>
          </cell>
          <cell r="D1326" t="str">
            <v>A</v>
          </cell>
        </row>
        <row r="1327">
          <cell r="A1327" t="str">
            <v>SG-XARY560A-254G</v>
          </cell>
          <cell r="B1327" t="str">
            <v>254GB Sun StorEdge A5200 TT</v>
          </cell>
          <cell r="C1327">
            <v>60375</v>
          </cell>
          <cell r="D1327" t="str">
            <v>A</v>
          </cell>
        </row>
        <row r="1328">
          <cell r="A1328" t="str">
            <v>SG-XARY560A-800G</v>
          </cell>
          <cell r="B1328" t="str">
            <v>800GB Sun StorEdge A5200 TT</v>
          </cell>
          <cell r="C1328">
            <v>112125</v>
          </cell>
          <cell r="D1328" t="str">
            <v>A</v>
          </cell>
        </row>
        <row r="1329">
          <cell r="A1329" t="str">
            <v>SG-XARY561A-800G</v>
          </cell>
          <cell r="B1329" t="str">
            <v>800GB Sun StorEdge A5200 R</v>
          </cell>
          <cell r="C1329">
            <v>112500</v>
          </cell>
          <cell r="D1329" t="str">
            <v>A</v>
          </cell>
        </row>
        <row r="1330">
          <cell r="A1330" t="str">
            <v>SG-XARY562A-800G</v>
          </cell>
          <cell r="B1330" t="str">
            <v>800GB Sun StorEdge A5200 R</v>
          </cell>
          <cell r="C1330">
            <v>112500</v>
          </cell>
          <cell r="D1330" t="str">
            <v>A</v>
          </cell>
        </row>
        <row r="1331">
          <cell r="A1331" t="str">
            <v>SG-XARY563A-1601G</v>
          </cell>
          <cell r="B1331" t="str">
            <v>1601GB Sun StorEdge A5200 Cab</v>
          </cell>
          <cell r="C1331">
            <v>228975</v>
          </cell>
          <cell r="D1331" t="str">
            <v>A</v>
          </cell>
        </row>
        <row r="1332">
          <cell r="A1332" t="str">
            <v>SG-XARY563A-4804G</v>
          </cell>
          <cell r="B1332" t="str">
            <v>4804GB Sun StorEdge A5200 Cab</v>
          </cell>
          <cell r="C1332">
            <v>590490</v>
          </cell>
          <cell r="D1332" t="str">
            <v>A</v>
          </cell>
        </row>
        <row r="1333">
          <cell r="A1333" t="str">
            <v>SG-XAUTODLT8D-L9</v>
          </cell>
          <cell r="B1333" t="str">
            <v>StorEdge L9 Autoloader</v>
          </cell>
          <cell r="C1333">
            <v>14099</v>
          </cell>
          <cell r="D1333" t="str">
            <v>H</v>
          </cell>
        </row>
        <row r="1334">
          <cell r="A1334" t="str">
            <v>SG-XAUTODNBU-L9</v>
          </cell>
          <cell r="B1334" t="str">
            <v>L9 Veritas Bundle</v>
          </cell>
          <cell r="C1334">
            <v>14190</v>
          </cell>
          <cell r="D1334" t="str">
            <v>H</v>
          </cell>
        </row>
        <row r="1335">
          <cell r="A1335" t="str">
            <v>SG-XCTXP100A-L180</v>
          </cell>
          <cell r="B1335" t="str">
            <v>L180 Cartridge Expansion</v>
          </cell>
          <cell r="C1335">
            <v>34130</v>
          </cell>
          <cell r="D1335" t="str">
            <v>A</v>
          </cell>
        </row>
        <row r="1336">
          <cell r="A1336" t="str">
            <v>SG-XCTXP180A-L700</v>
          </cell>
          <cell r="B1336" t="str">
            <v>L700 Cartridge Expansion</v>
          </cell>
          <cell r="C1336">
            <v>9888</v>
          </cell>
          <cell r="D1336" t="str">
            <v>A</v>
          </cell>
        </row>
        <row r="1337">
          <cell r="A1337" t="str">
            <v>SG-XDSK010C-18G</v>
          </cell>
          <cell r="B1337" t="str">
            <v>18.2GB/10k RPM Disk UniPack</v>
          </cell>
          <cell r="C1337">
            <v>1800</v>
          </cell>
          <cell r="D1337" t="str">
            <v>H</v>
          </cell>
        </row>
        <row r="1338">
          <cell r="A1338" t="str">
            <v>SG-XDSK010C-36G</v>
          </cell>
          <cell r="B1338" t="str">
            <v>36B/10k RPM Disk UNIPACK</v>
          </cell>
          <cell r="C1338">
            <v>2625</v>
          </cell>
          <cell r="D1338" t="str">
            <v>H</v>
          </cell>
        </row>
        <row r="1339">
          <cell r="A1339" t="str">
            <v>SG-XDSK020C-36G</v>
          </cell>
          <cell r="B1339" t="str">
            <v>36.4GB/10k RPM Disk MultiPack</v>
          </cell>
          <cell r="C1339">
            <v>4200</v>
          </cell>
          <cell r="D1339" t="str">
            <v>H</v>
          </cell>
        </row>
        <row r="1340">
          <cell r="A1340" t="str">
            <v>SG-XDSK020C-72G</v>
          </cell>
          <cell r="B1340" t="str">
            <v>72.8GB/10k RPM Disk MULTIPACK</v>
          </cell>
          <cell r="C1340">
            <v>6450</v>
          </cell>
          <cell r="D1340" t="str">
            <v>H</v>
          </cell>
        </row>
        <row r="1341">
          <cell r="A1341" t="str">
            <v>SG-XDSK060C-109G</v>
          </cell>
          <cell r="B1341" t="str">
            <v>109.2GB/10k RPM Disk MultiPack</v>
          </cell>
          <cell r="C1341">
            <v>8475</v>
          </cell>
          <cell r="D1341" t="str">
            <v>H</v>
          </cell>
        </row>
        <row r="1342">
          <cell r="A1342" t="str">
            <v>SG-XDSK060C-218G</v>
          </cell>
          <cell r="B1342" t="str">
            <v>218.4GB/10k RPM Disk MultiPack</v>
          </cell>
          <cell r="C1342">
            <v>14175</v>
          </cell>
          <cell r="D1342" t="str">
            <v>H</v>
          </cell>
        </row>
        <row r="1343">
          <cell r="A1343" t="str">
            <v>SG-XFDSK020C-36G</v>
          </cell>
          <cell r="B1343" t="str">
            <v>36GB MulitPack Fibre Channel</v>
          </cell>
          <cell r="C1343">
            <v>4920</v>
          </cell>
          <cell r="D1343" t="str">
            <v>H</v>
          </cell>
        </row>
        <row r="1344">
          <cell r="A1344" t="str">
            <v>SG-XFDSK020E-72G</v>
          </cell>
          <cell r="B1344" t="str">
            <v>72GB MulitPack Fibre Channel</v>
          </cell>
          <cell r="C1344">
            <v>7350</v>
          </cell>
          <cell r="D1344" t="str">
            <v>H</v>
          </cell>
        </row>
        <row r="1345">
          <cell r="A1345" t="str">
            <v>SG-XFDSK060C-109G</v>
          </cell>
          <cell r="B1345" t="str">
            <v>109GB MulitPack Fibre Channel</v>
          </cell>
          <cell r="C1345">
            <v>10845</v>
          </cell>
          <cell r="D1345" t="str">
            <v>H</v>
          </cell>
        </row>
        <row r="1346">
          <cell r="A1346" t="str">
            <v>SG-XFDSK060E-218G</v>
          </cell>
          <cell r="B1346" t="str">
            <v>218GB MulitPack Fibre Channel</v>
          </cell>
          <cell r="C1346">
            <v>16245</v>
          </cell>
          <cell r="D1346" t="str">
            <v>H</v>
          </cell>
        </row>
        <row r="1347">
          <cell r="A1347" t="str">
            <v>SG-XLIB9840-DRV</v>
          </cell>
          <cell r="B1347" t="str">
            <v>StorEdge 9840 20GB tape drive</v>
          </cell>
          <cell r="C1347">
            <v>50250</v>
          </cell>
          <cell r="D1347" t="str">
            <v>A</v>
          </cell>
        </row>
        <row r="1348">
          <cell r="A1348" t="str">
            <v>SG-XLIBDLT1-1TB-2</v>
          </cell>
          <cell r="B1348" t="str">
            <v>STOREDGE L1000 1 TAPE DESKSIDE</v>
          </cell>
          <cell r="C1348">
            <v>42000</v>
          </cell>
          <cell r="D1348" t="str">
            <v>A</v>
          </cell>
        </row>
        <row r="1349">
          <cell r="A1349" t="str">
            <v>SG-XLIBDLT1-1TB-4</v>
          </cell>
          <cell r="B1349" t="str">
            <v>STOREDGE L1000 PACKAGE</v>
          </cell>
          <cell r="C1349">
            <v>75525</v>
          </cell>
          <cell r="D1349" t="str">
            <v>A</v>
          </cell>
        </row>
        <row r="1350">
          <cell r="A1350" t="str">
            <v>SG-XLIBDLT1-1TB-5</v>
          </cell>
          <cell r="B1350" t="str">
            <v>STOREDGE L1000 PACKAGE</v>
          </cell>
          <cell r="C1350">
            <v>79380</v>
          </cell>
          <cell r="D1350" t="str">
            <v>A</v>
          </cell>
        </row>
        <row r="1351">
          <cell r="A1351" t="str">
            <v>SG-XLIBDLT1-1TB-7</v>
          </cell>
          <cell r="B1351" t="str">
            <v>STOREDGE L1000 PACKAGE</v>
          </cell>
          <cell r="C1351">
            <v>69750</v>
          </cell>
          <cell r="D1351" t="str">
            <v>A</v>
          </cell>
        </row>
        <row r="1352">
          <cell r="A1352" t="str">
            <v>SG-XLIBDLT1-1TB2P</v>
          </cell>
          <cell r="B1352" t="str">
            <v>STOREDGE L1000 1 TAPE PROMO</v>
          </cell>
          <cell r="C1352">
            <v>35700</v>
          </cell>
          <cell r="D1352" t="str">
            <v>A</v>
          </cell>
        </row>
        <row r="1353">
          <cell r="A1353" t="str">
            <v>SG-XLIBDLT1R-1TB-2</v>
          </cell>
          <cell r="B1353" t="str">
            <v>STOREDGE L1000 1 TB/1DR RACKMNT</v>
          </cell>
          <cell r="C1353">
            <v>42000</v>
          </cell>
          <cell r="D1353" t="str">
            <v>A</v>
          </cell>
        </row>
        <row r="1354">
          <cell r="A1354" t="str">
            <v>SG-XLIBDLT1R-1TB-4</v>
          </cell>
          <cell r="B1354" t="str">
            <v>STOREDGE L1000  PACKAGE</v>
          </cell>
          <cell r="C1354">
            <v>75525</v>
          </cell>
          <cell r="D1354" t="str">
            <v>A</v>
          </cell>
        </row>
        <row r="1355">
          <cell r="A1355" t="str">
            <v>SG-XLIBDLT1R-1TB-5</v>
          </cell>
          <cell r="B1355" t="str">
            <v>STOREDGE L1000  PACKAGE</v>
          </cell>
          <cell r="C1355">
            <v>79380</v>
          </cell>
          <cell r="D1355" t="str">
            <v>A</v>
          </cell>
        </row>
        <row r="1356">
          <cell r="A1356" t="str">
            <v>SG-XLIBDLT1R-1TB-7</v>
          </cell>
          <cell r="B1356" t="str">
            <v>STOREDGE L1000  PACKAGE</v>
          </cell>
          <cell r="C1356">
            <v>69750</v>
          </cell>
          <cell r="D1356" t="str">
            <v>A</v>
          </cell>
        </row>
        <row r="1357">
          <cell r="A1357" t="str">
            <v>SG-XLIBDLT1R-1TB2P</v>
          </cell>
          <cell r="B1357" t="str">
            <v>STOREDGE L1000 1 TB/1DR PROMO</v>
          </cell>
          <cell r="C1357">
            <v>35700</v>
          </cell>
          <cell r="D1357" t="str">
            <v>A</v>
          </cell>
        </row>
        <row r="1358">
          <cell r="A1358" t="str">
            <v>SG-XLIBDLT4-1TB-2</v>
          </cell>
          <cell r="B1358" t="str">
            <v>STOREDGE L1000 1TB/4DR DESKTOP</v>
          </cell>
          <cell r="C1358">
            <v>75600</v>
          </cell>
          <cell r="D1358" t="str">
            <v>A</v>
          </cell>
        </row>
        <row r="1359">
          <cell r="A1359" t="str">
            <v>SG-XLIBDLT4-1TB2-P</v>
          </cell>
          <cell r="B1359" t="str">
            <v>STOREDGE L1000 1TB/4DR PROMO</v>
          </cell>
          <cell r="C1359">
            <v>64200</v>
          </cell>
          <cell r="D1359" t="str">
            <v>A</v>
          </cell>
        </row>
        <row r="1360">
          <cell r="A1360" t="str">
            <v>SG-XLIBDLT4R-1TB-2</v>
          </cell>
          <cell r="B1360" t="str">
            <v>STOREDGE L1000 1TB/4DR RACKMNT</v>
          </cell>
          <cell r="C1360">
            <v>75600</v>
          </cell>
          <cell r="D1360" t="str">
            <v>A</v>
          </cell>
        </row>
        <row r="1361">
          <cell r="A1361" t="str">
            <v>SG-XLIBDLT4R-1TB2P</v>
          </cell>
          <cell r="B1361" t="str">
            <v>STOREDGE L1000 1TB/4DR PROMO</v>
          </cell>
          <cell r="C1361">
            <v>64200</v>
          </cell>
          <cell r="D1361" t="str">
            <v>A</v>
          </cell>
        </row>
        <row r="1362">
          <cell r="A1362" t="str">
            <v>SG-XLIBDLT71-L20</v>
          </cell>
          <cell r="B1362" t="str">
            <v>DLT7000 LIB 1DR/20CART/DESK</v>
          </cell>
          <cell r="C1362">
            <v>33750</v>
          </cell>
          <cell r="D1362" t="str">
            <v>A</v>
          </cell>
        </row>
        <row r="1363">
          <cell r="A1363" t="str">
            <v>SG-XLIBDLT71R-L20</v>
          </cell>
          <cell r="B1363" t="str">
            <v>DLT7000 LIB 1DR/20CART/RACK</v>
          </cell>
          <cell r="C1363">
            <v>33750</v>
          </cell>
          <cell r="D1363" t="str">
            <v>A</v>
          </cell>
        </row>
        <row r="1364">
          <cell r="A1364" t="str">
            <v>SG-XLIBDLT72-L20</v>
          </cell>
          <cell r="B1364" t="str">
            <v>DLT7000 LIB 2DR/20CART/DESK</v>
          </cell>
          <cell r="C1364">
            <v>39000</v>
          </cell>
          <cell r="D1364" t="str">
            <v>A</v>
          </cell>
        </row>
        <row r="1365">
          <cell r="A1365" t="str">
            <v>SG-XLIBDLT72-L40</v>
          </cell>
          <cell r="B1365" t="str">
            <v>DLT7000 LIB 2DR/40CART/DESK</v>
          </cell>
          <cell r="C1365">
            <v>54000</v>
          </cell>
          <cell r="D1365" t="str">
            <v>A</v>
          </cell>
        </row>
        <row r="1366">
          <cell r="A1366" t="str">
            <v>SG-XLIBDLT72R-L20</v>
          </cell>
          <cell r="B1366" t="str">
            <v>DLT7000 LIB 2DR/20CART/RACK</v>
          </cell>
          <cell r="C1366">
            <v>39000</v>
          </cell>
          <cell r="D1366" t="str">
            <v>A</v>
          </cell>
        </row>
        <row r="1367">
          <cell r="A1367" t="str">
            <v>SG-XLIBDLT72R-L40</v>
          </cell>
          <cell r="B1367" t="str">
            <v>DLT7000 LIB 2DR/40CART/RACK</v>
          </cell>
          <cell r="C1367">
            <v>60000</v>
          </cell>
          <cell r="D1367" t="str">
            <v>A</v>
          </cell>
        </row>
        <row r="1368">
          <cell r="A1368" t="str">
            <v>SG-XLIBDLT74R-L60</v>
          </cell>
          <cell r="B1368" t="str">
            <v>DLT7000 LIB 4DR/60CART/RACK</v>
          </cell>
          <cell r="C1368">
            <v>100050</v>
          </cell>
          <cell r="D1368" t="str">
            <v>A</v>
          </cell>
        </row>
        <row r="1369">
          <cell r="A1369" t="str">
            <v>SG-XLIBDLT81-L20</v>
          </cell>
          <cell r="B1369" t="str">
            <v>DLT8000 LIB 1DR/20CART/DESK</v>
          </cell>
          <cell r="C1369">
            <v>30375</v>
          </cell>
          <cell r="D1369" t="str">
            <v>A</v>
          </cell>
        </row>
        <row r="1370">
          <cell r="A1370" t="str">
            <v>SG-XLIBDLT81R-L20</v>
          </cell>
          <cell r="B1370" t="str">
            <v>DLT8000 LIB 1DR/20CART/RACK</v>
          </cell>
          <cell r="C1370">
            <v>30375</v>
          </cell>
          <cell r="D1370" t="str">
            <v>A</v>
          </cell>
        </row>
        <row r="1371">
          <cell r="A1371" t="str">
            <v>SG-XLIBDLT82-L20</v>
          </cell>
          <cell r="B1371" t="str">
            <v>DLT8000 LIB 2DR/20CART/DESK</v>
          </cell>
          <cell r="C1371">
            <v>35100</v>
          </cell>
          <cell r="D1371" t="str">
            <v>A</v>
          </cell>
        </row>
        <row r="1372">
          <cell r="A1372" t="str">
            <v>SG-XLIBDLT82-L40</v>
          </cell>
          <cell r="B1372" t="str">
            <v>DLT8000 LIB 2DR/40CART/DESK</v>
          </cell>
          <cell r="C1372">
            <v>48600</v>
          </cell>
          <cell r="D1372" t="str">
            <v>A</v>
          </cell>
        </row>
        <row r="1373">
          <cell r="A1373" t="str">
            <v>SG-XLIBDLT82R-L20</v>
          </cell>
          <cell r="B1373" t="str">
            <v>DLT8000 LIB 2DR/20CART/RACK</v>
          </cell>
          <cell r="C1373">
            <v>35100</v>
          </cell>
          <cell r="D1373" t="str">
            <v>A</v>
          </cell>
        </row>
        <row r="1374">
          <cell r="A1374" t="str">
            <v>SG-XLIBDLT82R-L40</v>
          </cell>
          <cell r="B1374" t="str">
            <v>DLT8000 LIB 2DR/40CART/RACK</v>
          </cell>
          <cell r="C1374">
            <v>54000</v>
          </cell>
          <cell r="D1374" t="str">
            <v>A</v>
          </cell>
        </row>
        <row r="1375">
          <cell r="A1375" t="str">
            <v>SG-XLIBDLT84R-L60</v>
          </cell>
          <cell r="B1375" t="str">
            <v>DLT8000 LIB 4DR/60CART/RACK</v>
          </cell>
          <cell r="C1375">
            <v>90045</v>
          </cell>
          <cell r="D1375" t="str">
            <v>A</v>
          </cell>
        </row>
        <row r="1376">
          <cell r="A1376" t="str">
            <v>SG-XLIBL180-2POWER</v>
          </cell>
          <cell r="B1376" t="str">
            <v>StorEdge L180 2nd Power Supply</v>
          </cell>
          <cell r="C1376">
            <v>8093</v>
          </cell>
          <cell r="D1376" t="str">
            <v>A</v>
          </cell>
        </row>
        <row r="1377">
          <cell r="A1377" t="str">
            <v>SG-XLIBL180-BASE</v>
          </cell>
          <cell r="B1377" t="str">
            <v>Sun storEdge L180 base config.</v>
          </cell>
          <cell r="C1377">
            <v>99675</v>
          </cell>
          <cell r="D1377" t="str">
            <v>A</v>
          </cell>
        </row>
        <row r="1378">
          <cell r="A1378" t="str">
            <v>SG-XLIBL180-BASE2</v>
          </cell>
          <cell r="B1378" t="str">
            <v>Sun storEdge L180 Library Base</v>
          </cell>
          <cell r="C1378">
            <v>70125</v>
          </cell>
          <cell r="D1378" t="str">
            <v>A</v>
          </cell>
        </row>
        <row r="1379">
          <cell r="A1379" t="str">
            <v>SG-XLIBL700-2POWER</v>
          </cell>
          <cell r="B1379" t="str">
            <v>StorEdge L700 2nd pwr/drv twr</v>
          </cell>
          <cell r="C1379">
            <v>26850</v>
          </cell>
          <cell r="D1379" t="str">
            <v>A</v>
          </cell>
        </row>
        <row r="1380">
          <cell r="A1380" t="str">
            <v>SG-XLIBL700-BASE2</v>
          </cell>
          <cell r="B1380" t="str">
            <v>StorEdge L700 library base</v>
          </cell>
          <cell r="C1380">
            <v>162041</v>
          </cell>
          <cell r="D1380" t="str">
            <v>A</v>
          </cell>
        </row>
        <row r="1381">
          <cell r="A1381" t="str">
            <v>SG-XLIBL700-BASE3</v>
          </cell>
          <cell r="B1381" t="str">
            <v>L700 library 288 slots</v>
          </cell>
          <cell r="C1381">
            <v>125925</v>
          </cell>
          <cell r="D1381" t="str">
            <v>A</v>
          </cell>
        </row>
        <row r="1382">
          <cell r="A1382" t="str">
            <v>SG-XLIBL700-CAP</v>
          </cell>
          <cell r="B1382" t="str">
            <v>StorEdge L700 20-cartrdge cap</v>
          </cell>
          <cell r="C1382">
            <v>7500</v>
          </cell>
          <cell r="D1382" t="str">
            <v>A</v>
          </cell>
        </row>
        <row r="1383">
          <cell r="A1383" t="str">
            <v>SG-XLIBL700-DOOR</v>
          </cell>
          <cell r="B1383" t="str">
            <v>StorEdge L700 Expansion Door</v>
          </cell>
          <cell r="C1383">
            <v>19500</v>
          </cell>
          <cell r="D1383" t="str">
            <v>A</v>
          </cell>
        </row>
        <row r="1384">
          <cell r="A1384" t="str">
            <v>SG-XLIBNBU2R-L20</v>
          </cell>
          <cell r="B1384" t="str">
            <v>L20 Veritas Bundle</v>
          </cell>
          <cell r="C1384">
            <v>37350</v>
          </cell>
          <cell r="D1384" t="str">
            <v>A</v>
          </cell>
        </row>
        <row r="1385">
          <cell r="A1385" t="str">
            <v>SG-XMED4MMCL-10</v>
          </cell>
          <cell r="B1385" t="str">
            <v>4MM DDS CLEANING TAPES-10 PACK</v>
          </cell>
          <cell r="C1385">
            <v>168</v>
          </cell>
          <cell r="D1385" t="str">
            <v>H</v>
          </cell>
        </row>
        <row r="1386">
          <cell r="A1386" t="str">
            <v>SG-XMED4MMDDS210</v>
          </cell>
          <cell r="B1386" t="str">
            <v>4MM 120M DDS2 TAPES - 10 PACK</v>
          </cell>
          <cell r="C1386">
            <v>210</v>
          </cell>
          <cell r="D1386" t="str">
            <v>H</v>
          </cell>
        </row>
        <row r="1387">
          <cell r="A1387" t="str">
            <v>SG-XMED4MMDDS310</v>
          </cell>
          <cell r="B1387" t="str">
            <v>4MM 125M DDS3 TAPES - 10 PACK</v>
          </cell>
          <cell r="C1387">
            <v>336</v>
          </cell>
          <cell r="D1387" t="str">
            <v>H</v>
          </cell>
        </row>
        <row r="1388">
          <cell r="A1388" t="str">
            <v>SG-XMED4MMDDS410</v>
          </cell>
          <cell r="B1388" t="str">
            <v>4MM 150M DDS3 TAPES - 10 PACK</v>
          </cell>
          <cell r="C1388">
            <v>675</v>
          </cell>
          <cell r="D1388" t="str">
            <v>H</v>
          </cell>
        </row>
        <row r="1389">
          <cell r="A1389" t="str">
            <v>SG-XMED8MMAME-10</v>
          </cell>
          <cell r="B1389" t="str">
            <v>8MM 170M AME TAPE-PACK OF 10</v>
          </cell>
          <cell r="C1389">
            <v>1085</v>
          </cell>
          <cell r="D1389" t="str">
            <v>H</v>
          </cell>
        </row>
        <row r="1390">
          <cell r="A1390" t="str">
            <v>SG-XMED8MMAME-PK</v>
          </cell>
          <cell r="B1390" t="str">
            <v>8MM AME EXAPAK</v>
          </cell>
          <cell r="C1390">
            <v>1155</v>
          </cell>
          <cell r="D1390" t="str">
            <v>H</v>
          </cell>
        </row>
        <row r="1391">
          <cell r="A1391" t="str">
            <v>SG-XMED8MMAMEC10</v>
          </cell>
          <cell r="B1391" t="str">
            <v>8MM AME CLEANING TAPES-10 PACK</v>
          </cell>
          <cell r="C1391">
            <v>371</v>
          </cell>
          <cell r="D1391" t="str">
            <v>H</v>
          </cell>
        </row>
        <row r="1392">
          <cell r="A1392" t="str">
            <v>SG-XMED8MMXL-10</v>
          </cell>
          <cell r="B1392" t="str">
            <v>8MM 160M XL TAPES - 10 PACK</v>
          </cell>
          <cell r="C1392">
            <v>210</v>
          </cell>
          <cell r="D1392" t="str">
            <v>H</v>
          </cell>
        </row>
        <row r="1393">
          <cell r="A1393" t="str">
            <v>SG-XMED8MMXL-PK</v>
          </cell>
          <cell r="B1393" t="str">
            <v>8MM 160M EXAPACK</v>
          </cell>
          <cell r="C1393">
            <v>259</v>
          </cell>
          <cell r="D1393" t="str">
            <v>H</v>
          </cell>
        </row>
        <row r="1394">
          <cell r="A1394" t="str">
            <v>SG-XMED8MMXLCL10</v>
          </cell>
          <cell r="B1394" t="str">
            <v>8MM XL CLEANING TAPES- 10 PACK</v>
          </cell>
          <cell r="C1394">
            <v>280</v>
          </cell>
          <cell r="D1394" t="str">
            <v>H</v>
          </cell>
        </row>
        <row r="1395">
          <cell r="A1395" t="str">
            <v>SG-XMED9840-20</v>
          </cell>
          <cell r="B1395" t="str">
            <v>9840 media - package of 20</v>
          </cell>
          <cell r="C1395">
            <v>4500</v>
          </cell>
          <cell r="D1395" t="str">
            <v>H</v>
          </cell>
        </row>
        <row r="1396">
          <cell r="A1396" t="str">
            <v>SG-XMED9840-STRKIT</v>
          </cell>
          <cell r="B1396" t="str">
            <v>9840 media starter kit</v>
          </cell>
          <cell r="C1396">
            <v>16500</v>
          </cell>
          <cell r="D1396" t="str">
            <v>H</v>
          </cell>
        </row>
        <row r="1397">
          <cell r="A1397" t="str">
            <v>SG-XMED9840CL-5</v>
          </cell>
          <cell r="B1397" t="str">
            <v>9840 cleaning carts-pkg of 5</v>
          </cell>
          <cell r="C1397">
            <v>900</v>
          </cell>
          <cell r="D1397" t="str">
            <v>H</v>
          </cell>
        </row>
        <row r="1398">
          <cell r="A1398" t="str">
            <v>SG-XMEDCART-1MAG</v>
          </cell>
          <cell r="B1398" t="str">
            <v>Media magazine</v>
          </cell>
          <cell r="C1398">
            <v>225</v>
          </cell>
          <cell r="D1398" t="str">
            <v>H</v>
          </cell>
        </row>
        <row r="1399">
          <cell r="A1399" t="str">
            <v>SG-XMEDDLTCIV-10</v>
          </cell>
          <cell r="B1399" t="str">
            <v>DLT COMPACT IV TAPE, 10 PACK</v>
          </cell>
          <cell r="C1399">
            <v>1190</v>
          </cell>
          <cell r="D1399" t="str">
            <v>H</v>
          </cell>
        </row>
        <row r="1400">
          <cell r="A1400" t="str">
            <v>SG-XMEDDLTCL-10</v>
          </cell>
          <cell r="B1400" t="str">
            <v>DLT CLEANING TAPES-10 PACK</v>
          </cell>
          <cell r="C1400">
            <v>700</v>
          </cell>
          <cell r="D1400" t="str">
            <v>H</v>
          </cell>
        </row>
        <row r="1401">
          <cell r="A1401" t="str">
            <v>SG-XMONLIBSW1</v>
          </cell>
          <cell r="B1401" t="str">
            <v>Horizon Monitoring Software</v>
          </cell>
          <cell r="C1401">
            <v>0</v>
          </cell>
          <cell r="D1401" t="str">
            <v>D</v>
          </cell>
        </row>
        <row r="1402">
          <cell r="A1402" t="str">
            <v>SG-XMONLIBSWL700</v>
          </cell>
          <cell r="B1402" t="str">
            <v>L700 Horizon Monitoring Software</v>
          </cell>
          <cell r="C1402">
            <v>4423</v>
          </cell>
          <cell r="D1402" t="str">
            <v>D</v>
          </cell>
        </row>
        <row r="1403">
          <cell r="A1403" t="str">
            <v>SG-XMT1-H2D1T1</v>
          </cell>
          <cell r="B1403" t="str">
            <v>MediaTray HD2,DVD1,TP1</v>
          </cell>
          <cell r="C1403">
            <v>8700</v>
          </cell>
          <cell r="D1403" t="str">
            <v>H</v>
          </cell>
        </row>
        <row r="1404">
          <cell r="A1404" t="str">
            <v>SG-XMT1-H2T2</v>
          </cell>
          <cell r="B1404" t="str">
            <v>MediaTray HD2,TP2</v>
          </cell>
          <cell r="C1404">
            <v>10200</v>
          </cell>
          <cell r="D1404" t="str">
            <v>H</v>
          </cell>
        </row>
        <row r="1405">
          <cell r="A1405" t="str">
            <v>SG-XMT1-H4</v>
          </cell>
          <cell r="B1405" t="str">
            <v>MediaTray HD4</v>
          </cell>
          <cell r="C1405">
            <v>9000</v>
          </cell>
          <cell r="D1405" t="str">
            <v>H</v>
          </cell>
        </row>
        <row r="1406">
          <cell r="A1406" t="str">
            <v>SG-XMTST1-H2D1T1</v>
          </cell>
          <cell r="B1406" t="str">
            <v>MediaTray  SrvrTop,HD2,DVD1,TP1</v>
          </cell>
          <cell r="C1406">
            <v>8700</v>
          </cell>
          <cell r="D1406" t="str">
            <v>H</v>
          </cell>
        </row>
        <row r="1407">
          <cell r="A1407" t="str">
            <v>SG-XMTST1-H2T2</v>
          </cell>
          <cell r="B1407" t="str">
            <v>MediaTray Server Top,HD2,TP2</v>
          </cell>
          <cell r="C1407">
            <v>10200</v>
          </cell>
          <cell r="D1407" t="str">
            <v>H</v>
          </cell>
        </row>
        <row r="1408">
          <cell r="A1408" t="str">
            <v>SG-XMTST1-H4</v>
          </cell>
          <cell r="B1408" t="str">
            <v>MediaTray Server Top,HD4</v>
          </cell>
          <cell r="C1408">
            <v>9000</v>
          </cell>
          <cell r="D1408" t="str">
            <v>H</v>
          </cell>
        </row>
        <row r="1409">
          <cell r="A1409" t="str">
            <v>SG-XRACKIT-L9</v>
          </cell>
          <cell r="B1409" t="str">
            <v>L9 Autoloader Rackmount Kit</v>
          </cell>
          <cell r="C1409">
            <v>750</v>
          </cell>
          <cell r="D1409" t="str">
            <v>H</v>
          </cell>
        </row>
        <row r="1410">
          <cell r="A1410" t="str">
            <v>SG-XSW16-32P</v>
          </cell>
          <cell r="B1410" t="str">
            <v>Network FC switch-16</v>
          </cell>
          <cell r="C1410">
            <v>113000</v>
          </cell>
          <cell r="D1410" t="str">
            <v>A</v>
          </cell>
        </row>
        <row r="1411">
          <cell r="A1411" t="str">
            <v>SG-XTAP4MM-011A</v>
          </cell>
          <cell r="B1411" t="str">
            <v>TAPE 12GB 4MM DDS-3 UNIPACK</v>
          </cell>
          <cell r="C1411">
            <v>1820</v>
          </cell>
          <cell r="D1411" t="str">
            <v>H</v>
          </cell>
        </row>
        <row r="1412">
          <cell r="A1412" t="str">
            <v>SG-XTAP4MM-012A</v>
          </cell>
          <cell r="B1412" t="str">
            <v>TAPE 20GB 4MM DDS-4 UNIPACK</v>
          </cell>
          <cell r="C1412">
            <v>2625</v>
          </cell>
          <cell r="D1412" t="str">
            <v>H</v>
          </cell>
        </row>
        <row r="1413">
          <cell r="A1413" t="str">
            <v>SG-XTAP4MM-021A</v>
          </cell>
          <cell r="B1413" t="str">
            <v>TAPE 12GB 4MM DDS-3 FLEXIPK</v>
          </cell>
          <cell r="C1413">
            <v>2170</v>
          </cell>
          <cell r="D1413" t="str">
            <v>H</v>
          </cell>
        </row>
        <row r="1414">
          <cell r="A1414" t="str">
            <v>SG-XTAP4MM-031A</v>
          </cell>
          <cell r="B1414" t="str">
            <v>72GB 4MM DDS-3 AUTOLOADER</v>
          </cell>
          <cell r="C1414">
            <v>4270</v>
          </cell>
          <cell r="D1414" t="str">
            <v>H</v>
          </cell>
        </row>
        <row r="1415">
          <cell r="A1415" t="str">
            <v>SG-XTAP8MM-011A</v>
          </cell>
          <cell r="B1415" t="str">
            <v>TAPE 20GB 8MM UNIPACK</v>
          </cell>
          <cell r="C1415">
            <v>4658</v>
          </cell>
          <cell r="D1415" t="str">
            <v>H</v>
          </cell>
        </row>
        <row r="1416">
          <cell r="A1416" t="str">
            <v>SG-XTAP8MM-021A</v>
          </cell>
          <cell r="B1416" t="str">
            <v>TAPE 20GB 8MM FLEXIPACK</v>
          </cell>
          <cell r="C1416">
            <v>4995</v>
          </cell>
          <cell r="D1416" t="str">
            <v>H</v>
          </cell>
        </row>
        <row r="1417">
          <cell r="A1417" t="str">
            <v>SG-XTAP8MM-400G</v>
          </cell>
          <cell r="B1417" t="str">
            <v>STOREDGE L400 TAPE DRIVE</v>
          </cell>
          <cell r="C1417">
            <v>4860</v>
          </cell>
          <cell r="D1417" t="str">
            <v>H</v>
          </cell>
        </row>
        <row r="1418">
          <cell r="A1418" t="str">
            <v>SG-XTAPDLT-021A</v>
          </cell>
          <cell r="B1418" t="str">
            <v>TAPE 35GB DLT7000 FLEXIPACK</v>
          </cell>
          <cell r="C1418">
            <v>10640</v>
          </cell>
          <cell r="D1418" t="str">
            <v>H</v>
          </cell>
        </row>
        <row r="1419">
          <cell r="A1419" t="str">
            <v>SG-XTAPDLT-022A</v>
          </cell>
          <cell r="B1419" t="str">
            <v>TAPE 35GB DLT8000 FLEXIPACK</v>
          </cell>
          <cell r="C1419">
            <v>9225</v>
          </cell>
          <cell r="D1419" t="str">
            <v>H</v>
          </cell>
        </row>
        <row r="1420">
          <cell r="A1420" t="str">
            <v>SG-XTAPDLT1-1TB</v>
          </cell>
          <cell r="B1420" t="str">
            <v>DLT7000 TAPE DRIVE</v>
          </cell>
          <cell r="C1420">
            <v>13300</v>
          </cell>
          <cell r="D1420" t="str">
            <v>A</v>
          </cell>
        </row>
        <row r="1421">
          <cell r="A1421" t="str">
            <v>SG-XTAPDLT1-1TB-P</v>
          </cell>
          <cell r="B1421" t="str">
            <v>DLT7000 TAPE DRIVE PROMO</v>
          </cell>
          <cell r="C1421">
            <v>12113</v>
          </cell>
          <cell r="D1421" t="str">
            <v>A</v>
          </cell>
        </row>
        <row r="1422">
          <cell r="A1422" t="str">
            <v>SG-XTAPDL7-DRV</v>
          </cell>
          <cell r="B1422" t="str">
            <v>DLT7000 DRIVE OPTION</v>
          </cell>
          <cell r="C1422">
            <v>18000</v>
          </cell>
          <cell r="D1422" t="str">
            <v>A</v>
          </cell>
        </row>
        <row r="1423">
          <cell r="A1423" t="str">
            <v>SG-XTAPDL7-L20</v>
          </cell>
          <cell r="B1423" t="str">
            <v>DLT7000 Drive - L20 Library</v>
          </cell>
          <cell r="C1423">
            <v>13500</v>
          </cell>
          <cell r="D1423" t="str">
            <v>A</v>
          </cell>
        </row>
        <row r="1424">
          <cell r="A1424" t="str">
            <v>SG-XTAPDL7-L700</v>
          </cell>
          <cell r="B1424" t="str">
            <v>DLT7000 DRIVE OPTION</v>
          </cell>
          <cell r="C1424">
            <v>18000</v>
          </cell>
          <cell r="D1424" t="str">
            <v>A</v>
          </cell>
        </row>
        <row r="1425">
          <cell r="A1425" t="str">
            <v>SG-XTAPDLT8-DRV</v>
          </cell>
          <cell r="B1425" t="str">
            <v>DLT8000 DRIVE OPTION</v>
          </cell>
          <cell r="C1425">
            <v>18000</v>
          </cell>
          <cell r="D1425" t="str">
            <v>A</v>
          </cell>
        </row>
        <row r="1426">
          <cell r="A1426" t="str">
            <v>SG-XTAPDLT8-L20</v>
          </cell>
          <cell r="B1426" t="str">
            <v>DLT8000 drive-L20 series</v>
          </cell>
          <cell r="C1426">
            <v>12150</v>
          </cell>
          <cell r="D1426" t="str">
            <v>A</v>
          </cell>
        </row>
        <row r="1427">
          <cell r="A1427" t="str">
            <v>SIMS-2.0-P1</v>
          </cell>
          <cell r="B1427" t="str">
            <v>SOLSTICE INTERNT MAIL SRVR 2.0</v>
          </cell>
          <cell r="C1427">
            <v>693</v>
          </cell>
          <cell r="D1427" t="str">
            <v>B</v>
          </cell>
        </row>
        <row r="1428">
          <cell r="A1428" t="str">
            <v>SKIP-1.1G-B</v>
          </cell>
          <cell r="B1428" t="str">
            <v>SKIP 1.1 GLOBAL, CD DOC LIC</v>
          </cell>
          <cell r="C1428">
            <v>139</v>
          </cell>
          <cell r="D1428" t="str">
            <v>B</v>
          </cell>
        </row>
        <row r="1429">
          <cell r="A1429" t="str">
            <v>SKPIS-150ED999</v>
          </cell>
          <cell r="B1429" t="str">
            <v>SunScreen SKIP 1.5 Export</v>
          </cell>
          <cell r="C1429">
            <v>181</v>
          </cell>
          <cell r="D1429" t="str">
            <v>B</v>
          </cell>
        </row>
        <row r="1430">
          <cell r="A1430" t="str">
            <v>SKPIS-150ND999</v>
          </cell>
          <cell r="B1430" t="str">
            <v>SunScreen SKIP 1.5 US &amp; CANADA</v>
          </cell>
          <cell r="C1430">
            <v>209</v>
          </cell>
          <cell r="D1430" t="str">
            <v>B</v>
          </cell>
        </row>
        <row r="1431">
          <cell r="A1431" t="str">
            <v>SKPIS-151ED999</v>
          </cell>
          <cell r="B1431" t="str">
            <v>SunScreen SKIP 1.5,1,56 bit</v>
          </cell>
          <cell r="C1431">
            <v>181</v>
          </cell>
          <cell r="D1431" t="str">
            <v>B</v>
          </cell>
        </row>
        <row r="1432">
          <cell r="A1432" t="str">
            <v>SKPIS-151ND999</v>
          </cell>
          <cell r="B1432" t="str">
            <v>SunScreen SKIP 1.5 .1,128 bit</v>
          </cell>
          <cell r="C1432">
            <v>209</v>
          </cell>
          <cell r="D1432" t="str">
            <v>B</v>
          </cell>
        </row>
        <row r="1433">
          <cell r="A1433" t="str">
            <v>SKPIW-307A9999</v>
          </cell>
          <cell r="B1433" t="str">
            <v>SKIP 3.0.7, Med/Doc NT Global40</v>
          </cell>
          <cell r="C1433">
            <v>139</v>
          </cell>
          <cell r="D1433" t="str">
            <v>B</v>
          </cell>
        </row>
        <row r="1434">
          <cell r="A1434" t="str">
            <v>SKPIW-307B9999</v>
          </cell>
          <cell r="B1434" t="str">
            <v>SKIP 3.0.7, Med/Doc NT Global56</v>
          </cell>
          <cell r="C1434">
            <v>181</v>
          </cell>
          <cell r="D1434" t="str">
            <v>B</v>
          </cell>
        </row>
        <row r="1435">
          <cell r="A1435" t="str">
            <v>SKPIW-307C9999</v>
          </cell>
          <cell r="B1435" t="str">
            <v>SKIP 3.0.7, Med/Doc NT Dom-128</v>
          </cell>
          <cell r="C1435">
            <v>209</v>
          </cell>
          <cell r="D1435" t="str">
            <v>B</v>
          </cell>
        </row>
        <row r="1436">
          <cell r="A1436" t="str">
            <v>SLS9S-100-999M</v>
          </cell>
          <cell r="B1436" t="str">
            <v>PC NetLink E4X00, E5X00, E6X00</v>
          </cell>
          <cell r="C1436">
            <v>8393</v>
          </cell>
          <cell r="D1436" t="str">
            <v>B</v>
          </cell>
        </row>
        <row r="1437">
          <cell r="A1437" t="str">
            <v>SLS9S-100-99UM</v>
          </cell>
          <cell r="B1437" t="str">
            <v>Upgrade from TAS to PC Netlink</v>
          </cell>
          <cell r="C1437">
            <v>0</v>
          </cell>
          <cell r="D1437" t="str">
            <v>D</v>
          </cell>
        </row>
        <row r="1438">
          <cell r="A1438" t="str">
            <v>SLS9S-100-E9UM</v>
          </cell>
          <cell r="B1438" t="str">
            <v>PC NetLink Inst. Base 3x00</v>
          </cell>
          <cell r="C1438">
            <v>4193</v>
          </cell>
          <cell r="D1438" t="str">
            <v>B</v>
          </cell>
        </row>
        <row r="1439">
          <cell r="A1439" t="str">
            <v>SLS9S-100-S99M</v>
          </cell>
          <cell r="B1439" t="str">
            <v>PC NetLink for E10K</v>
          </cell>
          <cell r="C1439">
            <v>13993</v>
          </cell>
          <cell r="D1439" t="str">
            <v>B</v>
          </cell>
        </row>
        <row r="1440">
          <cell r="A1440" t="str">
            <v>SLS9S-100-W99M</v>
          </cell>
          <cell r="B1440" t="str">
            <v>Solaris PC NetLink New E5-3500</v>
          </cell>
          <cell r="C1440">
            <v>0</v>
          </cell>
          <cell r="D1440" t="str">
            <v>D</v>
          </cell>
        </row>
        <row r="1441">
          <cell r="A1441" t="str">
            <v>SLS9S-100-W9UM</v>
          </cell>
          <cell r="B1441" t="str">
            <v>PC NetLink Inst Base E5-E450</v>
          </cell>
          <cell r="C1441">
            <v>2093</v>
          </cell>
          <cell r="D1441" t="str">
            <v>B</v>
          </cell>
        </row>
        <row r="1442">
          <cell r="A1442" t="str">
            <v>SLS9S-120-99UM</v>
          </cell>
          <cell r="B1442" t="str">
            <v>Solaris PC NetLink Upgrade</v>
          </cell>
          <cell r="C1442">
            <v>0</v>
          </cell>
          <cell r="D1442" t="str">
            <v>D</v>
          </cell>
        </row>
        <row r="1443">
          <cell r="A1443" t="str">
            <v>SLS9S-120-W9UM</v>
          </cell>
          <cell r="B1443" t="str">
            <v>Solaris PC NetLink Installed b</v>
          </cell>
          <cell r="C1443">
            <v>0</v>
          </cell>
          <cell r="D1443" t="str">
            <v>D</v>
          </cell>
        </row>
        <row r="1444">
          <cell r="A1444" t="str">
            <v>SLS9S-120-W9YM</v>
          </cell>
          <cell r="B1444" t="str">
            <v>Solaris PC NetLink New Enterpr</v>
          </cell>
          <cell r="C1444">
            <v>0</v>
          </cell>
          <cell r="D1444" t="str">
            <v>D</v>
          </cell>
        </row>
        <row r="1445">
          <cell r="A1445" t="str">
            <v>SLSII-110-9999</v>
          </cell>
          <cell r="B1445" t="str">
            <v>PC NetLink RTU Intel 9-32 CPU</v>
          </cell>
          <cell r="C1445">
            <v>8393</v>
          </cell>
          <cell r="D1445" t="str">
            <v>B</v>
          </cell>
        </row>
        <row r="1446">
          <cell r="A1446" t="str">
            <v>SLSII-110-C999</v>
          </cell>
          <cell r="B1446" t="str">
            <v>PC NetLink RTU Intel 33+ CPU</v>
          </cell>
          <cell r="C1446">
            <v>13993</v>
          </cell>
          <cell r="D1446" t="str">
            <v>B</v>
          </cell>
        </row>
        <row r="1447">
          <cell r="A1447" t="str">
            <v>SLSII-110-I999</v>
          </cell>
          <cell r="B1447" t="str">
            <v>PC NetLink RTU SS UC Intel 1-4</v>
          </cell>
          <cell r="C1447">
            <v>2093</v>
          </cell>
          <cell r="D1447" t="str">
            <v>B</v>
          </cell>
        </row>
        <row r="1448">
          <cell r="A1448" t="str">
            <v>SLSII-110-X999</v>
          </cell>
          <cell r="B1448" t="str">
            <v>PC NetLink RTU SS UC Intel 5-8</v>
          </cell>
          <cell r="C1448">
            <v>4193</v>
          </cell>
          <cell r="D1448" t="str">
            <v>B</v>
          </cell>
        </row>
        <row r="1449">
          <cell r="A1449" t="str">
            <v>SLSIS-110-9999</v>
          </cell>
          <cell r="B1449" t="str">
            <v>PC NetLink RTU SS UC E4x00-E60</v>
          </cell>
          <cell r="C1449">
            <v>8393</v>
          </cell>
          <cell r="D1449" t="str">
            <v>B</v>
          </cell>
        </row>
        <row r="1450">
          <cell r="A1450" t="str">
            <v>SLSIS-110-E999</v>
          </cell>
          <cell r="B1450" t="str">
            <v>PC NetLink RTU SS UC E3X00</v>
          </cell>
          <cell r="C1450">
            <v>4193</v>
          </cell>
          <cell r="D1450" t="str">
            <v>B</v>
          </cell>
        </row>
        <row r="1451">
          <cell r="A1451" t="str">
            <v>SLSIS-110-S999</v>
          </cell>
          <cell r="B1451" t="str">
            <v>PC NetLink RTU SS UC E10K</v>
          </cell>
          <cell r="C1451">
            <v>13993</v>
          </cell>
          <cell r="D1451" t="str">
            <v>B</v>
          </cell>
        </row>
        <row r="1452">
          <cell r="A1452" t="str">
            <v>SLSIS-110-W999</v>
          </cell>
          <cell r="B1452" t="str">
            <v>PC NetLink RTU SS UC E5S-E450</v>
          </cell>
          <cell r="C1452">
            <v>2093</v>
          </cell>
          <cell r="D1452" t="str">
            <v>B</v>
          </cell>
        </row>
        <row r="1453">
          <cell r="A1453" t="str">
            <v>SLSIX-110-W999</v>
          </cell>
          <cell r="B1453" t="str">
            <v>PC NetLink RTU SS UC E5S-E3500</v>
          </cell>
          <cell r="C1453">
            <v>0</v>
          </cell>
          <cell r="D1453" t="str">
            <v>D</v>
          </cell>
        </row>
        <row r="1454">
          <cell r="A1454" t="str">
            <v>SLSXS-100-99U9</v>
          </cell>
          <cell r="B1454" t="str">
            <v>Upgrade SLPC/PCNL RTU only UC</v>
          </cell>
          <cell r="C1454">
            <v>0</v>
          </cell>
          <cell r="D1454" t="str">
            <v>D</v>
          </cell>
        </row>
        <row r="1455">
          <cell r="A1455" t="str">
            <v>SMC9S-101-999M</v>
          </cell>
          <cell r="B1455" t="str">
            <v>Sun StorEdge Mgmt Console</v>
          </cell>
          <cell r="C1455">
            <v>29400</v>
          </cell>
          <cell r="D1455" t="str">
            <v>B</v>
          </cell>
        </row>
        <row r="1456">
          <cell r="A1456" t="str">
            <v>SMC9S-101-9P9M</v>
          </cell>
          <cell r="B1456" t="str">
            <v>Sun StorEdge Mgmt Console</v>
          </cell>
          <cell r="C1456">
            <v>0</v>
          </cell>
          <cell r="D1456" t="str">
            <v>D</v>
          </cell>
        </row>
        <row r="1457">
          <cell r="A1457" t="str">
            <v>SNCC9-311-9999</v>
          </cell>
          <cell r="B1457" t="str">
            <v>SNC 3.1.1, 100LIC</v>
          </cell>
          <cell r="C1457">
            <v>22400</v>
          </cell>
          <cell r="D1457" t="str">
            <v>B</v>
          </cell>
        </row>
        <row r="1458">
          <cell r="A1458" t="str">
            <v>SNCC9-311-99U9</v>
          </cell>
          <cell r="B1458" t="str">
            <v>UG SNC 3.1.1, 100LIC</v>
          </cell>
          <cell r="C1458">
            <v>4060</v>
          </cell>
          <cell r="D1458" t="str">
            <v>B</v>
          </cell>
        </row>
        <row r="1459">
          <cell r="A1459" t="str">
            <v>SNCF9-311-9999</v>
          </cell>
          <cell r="B1459" t="str">
            <v>SNC 3.1.1, 500LIC</v>
          </cell>
          <cell r="C1459">
            <v>84000</v>
          </cell>
          <cell r="D1459" t="str">
            <v>B</v>
          </cell>
        </row>
        <row r="1460">
          <cell r="A1460" t="str">
            <v>SNCX9-311-99U9</v>
          </cell>
          <cell r="B1460" t="str">
            <v>UG SNC 3.1.1, 10LIC</v>
          </cell>
          <cell r="C1460">
            <v>581</v>
          </cell>
          <cell r="D1460" t="str">
            <v>B</v>
          </cell>
        </row>
        <row r="1461">
          <cell r="A1461" t="str">
            <v>SNM-2.3-D</v>
          </cell>
          <cell r="B1461" t="str">
            <v>DOMAIN MANAGER 2.3 DOCS</v>
          </cell>
          <cell r="C1461">
            <v>195</v>
          </cell>
          <cell r="D1461" t="str">
            <v>D</v>
          </cell>
        </row>
        <row r="1462">
          <cell r="A1462" t="str">
            <v>SNM-DM-2.3-P</v>
          </cell>
          <cell r="B1462" t="str">
            <v>DOMAIN MGR 2.3 SOL 2,CD DOC LI</v>
          </cell>
          <cell r="C1462">
            <v>13993</v>
          </cell>
          <cell r="D1462" t="str">
            <v>B</v>
          </cell>
        </row>
        <row r="1463">
          <cell r="A1463" t="str">
            <v>SNM-DM-2.3-PU</v>
          </cell>
          <cell r="B1463" t="str">
            <v>UG DOMAIN MGR 2.3, CD DOC LI</v>
          </cell>
          <cell r="C1463">
            <v>5593</v>
          </cell>
          <cell r="D1463" t="str">
            <v>B</v>
          </cell>
        </row>
        <row r="1464">
          <cell r="A1464" t="str">
            <v>SNM-NM-2.3-P</v>
          </cell>
          <cell r="B1464" t="str">
            <v>SUNNET MGR 2.3 SOL 2,CD DOC LI</v>
          </cell>
          <cell r="C1464">
            <v>9793</v>
          </cell>
          <cell r="D1464" t="str">
            <v>B</v>
          </cell>
        </row>
        <row r="1465">
          <cell r="A1465" t="str">
            <v>SNM-SM-2.3-P</v>
          </cell>
          <cell r="B1465" t="str">
            <v>SITE MGR. 2.3 SOL 2, CD DOC LI</v>
          </cell>
          <cell r="C1465">
            <v>2793</v>
          </cell>
          <cell r="D1465" t="str">
            <v>B</v>
          </cell>
        </row>
        <row r="1466">
          <cell r="A1466" t="str">
            <v>SNM-SM-2.3-PU</v>
          </cell>
          <cell r="B1466" t="str">
            <v>UG SITE MGR 2.3 SOL2,CD DOC LI</v>
          </cell>
          <cell r="C1466">
            <v>1113</v>
          </cell>
          <cell r="D1466" t="str">
            <v>B</v>
          </cell>
        </row>
        <row r="1467">
          <cell r="A1467" t="str">
            <v>SNV-9.1-P</v>
          </cell>
          <cell r="B1467" t="str">
            <v>SUNLINK SNA/SNM 9.1, CD DOC LI</v>
          </cell>
          <cell r="C1467">
            <v>12994</v>
          </cell>
          <cell r="D1467" t="str">
            <v>B</v>
          </cell>
        </row>
        <row r="1468">
          <cell r="A1468" t="str">
            <v>SOL-2.6-45-ED</v>
          </cell>
          <cell r="B1468" t="str">
            <v>SOLARIS 2.6 KOREAN USERDOCS</v>
          </cell>
          <cell r="C1468">
            <v>325</v>
          </cell>
          <cell r="D1468" t="str">
            <v>B</v>
          </cell>
        </row>
        <row r="1469">
          <cell r="A1469" t="str">
            <v>SOL-2.6-D</v>
          </cell>
          <cell r="B1469" t="str">
            <v>SOLARIS 2.6 US FULL DOCS</v>
          </cell>
          <cell r="C1469">
            <v>1944</v>
          </cell>
          <cell r="D1469" t="str">
            <v>B</v>
          </cell>
        </row>
        <row r="1470">
          <cell r="A1470" t="str">
            <v>SOL-2.6-ED</v>
          </cell>
          <cell r="B1470" t="str">
            <v>SOLARIS 2.6 US USERDOCS</v>
          </cell>
          <cell r="C1470">
            <v>130</v>
          </cell>
          <cell r="D1470" t="str">
            <v>B</v>
          </cell>
        </row>
        <row r="1471">
          <cell r="A1471" t="str">
            <v>SOL-BT-2X-P20-D</v>
          </cell>
          <cell r="B1471" t="str">
            <v>ENG OPENBOOT 2.X REFGUIDE 20PK</v>
          </cell>
          <cell r="C1471">
            <v>72</v>
          </cell>
          <cell r="D1471" t="str">
            <v>B</v>
          </cell>
        </row>
        <row r="1472">
          <cell r="A1472" t="str">
            <v>SOL-BT-3X-P20-D</v>
          </cell>
          <cell r="B1472" t="str">
            <v>ENG OPENBOOT 3.X REFGUIDE 20PK</v>
          </cell>
          <cell r="C1472">
            <v>72</v>
          </cell>
          <cell r="D1472" t="str">
            <v>B</v>
          </cell>
        </row>
        <row r="1473">
          <cell r="A1473" t="str">
            <v>SOL-DTWG-LU</v>
          </cell>
          <cell r="B1473" t="str">
            <v>SOL DT TO WG SVR UPGD</v>
          </cell>
          <cell r="C1473">
            <v>519</v>
          </cell>
          <cell r="D1473" t="str">
            <v>A</v>
          </cell>
        </row>
        <row r="1474">
          <cell r="A1474" t="str">
            <v>SOL-E450-D</v>
          </cell>
          <cell r="B1474" t="str">
            <v>E450 SOLARIS MEDIA KIT SUPP</v>
          </cell>
          <cell r="C1474">
            <v>0</v>
          </cell>
          <cell r="D1474" t="str">
            <v>D</v>
          </cell>
        </row>
        <row r="1475">
          <cell r="A1475" t="str">
            <v>SOL99-080-F9D9</v>
          </cell>
          <cell r="B1475" t="str">
            <v>Solaris 8 SA Docs - English</v>
          </cell>
          <cell r="C1475">
            <v>384</v>
          </cell>
          <cell r="D1475" t="str">
            <v>B</v>
          </cell>
        </row>
        <row r="1476">
          <cell r="A1476" t="str">
            <v>SOL99-080-MAD9</v>
          </cell>
          <cell r="B1476" t="str">
            <v>Solaris 8 EN Full Manual Set</v>
          </cell>
          <cell r="C1476">
            <v>1944</v>
          </cell>
          <cell r="D1476" t="str">
            <v>B</v>
          </cell>
        </row>
        <row r="1477">
          <cell r="A1477" t="str">
            <v>SOL99-080-R9DH</v>
          </cell>
          <cell r="B1477" t="str">
            <v>Solaris 8 User Docs, Korean</v>
          </cell>
          <cell r="C1477">
            <v>260</v>
          </cell>
          <cell r="D1477" t="str">
            <v>B</v>
          </cell>
        </row>
        <row r="1478">
          <cell r="A1478" t="str">
            <v>SOL99-080-T9D9</v>
          </cell>
          <cell r="B1478" t="str">
            <v>Solaris 8 Dev Docs - English</v>
          </cell>
          <cell r="C1478">
            <v>644</v>
          </cell>
          <cell r="D1478" t="str">
            <v>B</v>
          </cell>
        </row>
        <row r="1479">
          <cell r="A1479" t="str">
            <v>SOL9S-999WC9U9</v>
          </cell>
          <cell r="B1479" t="str">
            <v>SOLARIS 33-64CPU SRV LIC UPG</v>
          </cell>
          <cell r="C1479">
            <v>117000</v>
          </cell>
          <cell r="D1479" t="str">
            <v>A</v>
          </cell>
        </row>
        <row r="1480">
          <cell r="A1480" t="str">
            <v>SOL9S-999WD9U9</v>
          </cell>
          <cell r="B1480" t="str">
            <v>SOLARIS DESKTOP UPGRADE - 1RTU</v>
          </cell>
          <cell r="C1480">
            <v>319</v>
          </cell>
          <cell r="D1480" t="str">
            <v>A</v>
          </cell>
        </row>
        <row r="1481">
          <cell r="A1481" t="str">
            <v>SOL9S-999WI9U9</v>
          </cell>
          <cell r="B1481" t="str">
            <v>SOLARIS WG SERVER UPGRADE 1RTU</v>
          </cell>
          <cell r="C1481">
            <v>3192</v>
          </cell>
          <cell r="D1481" t="str">
            <v>A</v>
          </cell>
        </row>
        <row r="1482">
          <cell r="A1482" t="str">
            <v>SOL9S-999WL9U9</v>
          </cell>
          <cell r="B1482" t="str">
            <v>SOLARIS 17-32CPU SRV LIC UPG</v>
          </cell>
          <cell r="C1482">
            <v>42120</v>
          </cell>
          <cell r="D1482" t="str">
            <v>A</v>
          </cell>
        </row>
        <row r="1483">
          <cell r="A1483" t="str">
            <v>SOL9S-999WX9U9</v>
          </cell>
          <cell r="B1483" t="str">
            <v>SOLARIS 5-8CPU SRV LIC UPGRADE</v>
          </cell>
          <cell r="C1483">
            <v>4680</v>
          </cell>
          <cell r="D1483" t="str">
            <v>A</v>
          </cell>
        </row>
        <row r="1484">
          <cell r="A1484" t="str">
            <v>SOL9S-999WY9U9</v>
          </cell>
          <cell r="B1484" t="str">
            <v>SOLARIS 9-16CPU SRV LIC B232UPG</v>
          </cell>
          <cell r="C1484">
            <v>16510</v>
          </cell>
          <cell r="D1484" t="str">
            <v>A</v>
          </cell>
        </row>
        <row r="1485">
          <cell r="A1485" t="str">
            <v>SOLC8-070-D8UM</v>
          </cell>
          <cell r="B1485" t="str">
            <v>S7 OE 100 DESKTOP UPDATE</v>
          </cell>
          <cell r="C1485">
            <v>12870</v>
          </cell>
          <cell r="D1485" t="str">
            <v>A</v>
          </cell>
        </row>
        <row r="1486">
          <cell r="A1486" t="str">
            <v>SOLC9-999-D99M</v>
          </cell>
          <cell r="B1486" t="str">
            <v>SOLARIS DESKTOP 100 RTU's</v>
          </cell>
          <cell r="C1486">
            <v>12870</v>
          </cell>
          <cell r="D1486" t="str">
            <v>A</v>
          </cell>
        </row>
        <row r="1487">
          <cell r="A1487" t="str">
            <v>SOLD-2.6MAR98-45</v>
          </cell>
          <cell r="B1487" t="str">
            <v>SOL 2.6 HW3/98 KOREAN DT</v>
          </cell>
          <cell r="C1487">
            <v>350</v>
          </cell>
          <cell r="D1487" t="str">
            <v>A</v>
          </cell>
        </row>
        <row r="1488">
          <cell r="A1488" t="str">
            <v>SOLD9-070-9999</v>
          </cell>
          <cell r="B1488" t="str">
            <v>SOLARIS 7 FULL DOC SET</v>
          </cell>
          <cell r="C1488">
            <v>1944</v>
          </cell>
          <cell r="D1488" t="str">
            <v>B</v>
          </cell>
        </row>
        <row r="1489">
          <cell r="A1489" t="str">
            <v>SOLD9-070-R99H</v>
          </cell>
          <cell r="B1489" t="str">
            <v>SOLARIS 7 END USER DOC, KOREA</v>
          </cell>
          <cell r="C1489">
            <v>325</v>
          </cell>
          <cell r="D1489" t="str">
            <v>B</v>
          </cell>
        </row>
        <row r="1490">
          <cell r="A1490" t="str">
            <v>SOLDS-070-T99C</v>
          </cell>
          <cell r="B1490" t="str">
            <v>SOLARIS 7 DEVELOPER DOC JAPAN</v>
          </cell>
          <cell r="C1490">
            <v>774</v>
          </cell>
          <cell r="D1490" t="str">
            <v>B</v>
          </cell>
        </row>
        <row r="1491">
          <cell r="A1491" t="str">
            <v>SOLE-2.6-P</v>
          </cell>
          <cell r="B1491" t="str">
            <v>SOLARIS 2.6 ENCRYPTION KIT</v>
          </cell>
          <cell r="C1491">
            <v>130</v>
          </cell>
          <cell r="D1491" t="str">
            <v>B</v>
          </cell>
        </row>
        <row r="1492">
          <cell r="A1492" t="str">
            <v>SOLII-080-C9U9</v>
          </cell>
          <cell r="B1492" t="str">
            <v>S8, 33-64 CPUs RTU Upgr, Intel</v>
          </cell>
          <cell r="C1492">
            <v>195000</v>
          </cell>
          <cell r="D1492" t="str">
            <v>A</v>
          </cell>
        </row>
        <row r="1493">
          <cell r="A1493" t="str">
            <v>SOLII-080-F9U9</v>
          </cell>
          <cell r="B1493" t="str">
            <v>S8, 65-128 CPUs RTU Upgr, Intel</v>
          </cell>
          <cell r="C1493">
            <v>468000</v>
          </cell>
          <cell r="D1493" t="str">
            <v>A</v>
          </cell>
        </row>
        <row r="1494">
          <cell r="A1494" t="str">
            <v>SOLII-080-L9U9</v>
          </cell>
          <cell r="B1494" t="str">
            <v>S8, 17-32 CPUs RTU Upgr, Intel</v>
          </cell>
          <cell r="C1494">
            <v>78000</v>
          </cell>
          <cell r="D1494" t="str">
            <v>A</v>
          </cell>
        </row>
        <row r="1495">
          <cell r="A1495" t="str">
            <v>SOLII-080-Y9U9</v>
          </cell>
          <cell r="B1495" t="str">
            <v>S8, 9-16 CPUs RTU Upgr, Intel</v>
          </cell>
          <cell r="C1495">
            <v>16250</v>
          </cell>
          <cell r="D1495" t="str">
            <v>A</v>
          </cell>
        </row>
        <row r="1496">
          <cell r="A1496" t="str">
            <v>SOLIS-080-C9U9</v>
          </cell>
          <cell r="B1496" t="str">
            <v>S8, 33-64 CPUs RTU Upgr, SPARC</v>
          </cell>
          <cell r="C1496">
            <v>195000</v>
          </cell>
          <cell r="D1496" t="str">
            <v>A</v>
          </cell>
        </row>
        <row r="1497">
          <cell r="A1497" t="str">
            <v>SOLIS-080-F9U9</v>
          </cell>
          <cell r="B1497" t="str">
            <v>S8, 65-128 CPUs RTU Upgr, SPARC</v>
          </cell>
          <cell r="C1497">
            <v>468000</v>
          </cell>
          <cell r="D1497" t="str">
            <v>A</v>
          </cell>
        </row>
        <row r="1498">
          <cell r="A1498" t="str">
            <v>SOLIS-080-L9U9</v>
          </cell>
          <cell r="B1498" t="str">
            <v>S8, 17-32 CPUs RTU, SPARC</v>
          </cell>
          <cell r="C1498">
            <v>78000</v>
          </cell>
          <cell r="D1498" t="str">
            <v>A</v>
          </cell>
        </row>
        <row r="1499">
          <cell r="A1499" t="str">
            <v>SOLIS-080-Y9U9</v>
          </cell>
          <cell r="B1499" t="str">
            <v>S8, 9-16 CPUs RTU Upgr, SPARC</v>
          </cell>
          <cell r="C1499">
            <v>16250</v>
          </cell>
          <cell r="D1499" t="str">
            <v>A</v>
          </cell>
        </row>
        <row r="1500">
          <cell r="A1500" t="str">
            <v>SOLIS-92D-W9UM</v>
          </cell>
          <cell r="B1500" t="str">
            <v>SOLARIS 2YR SUBSW/UPG WGSV 4</v>
          </cell>
          <cell r="C1500">
            <v>3764</v>
          </cell>
          <cell r="D1500" t="str">
            <v>B</v>
          </cell>
        </row>
        <row r="1501">
          <cell r="A1501" t="str">
            <v>SOLL8-070-888M</v>
          </cell>
          <cell r="B1501" t="str">
            <v>solaris 7 50 user license</v>
          </cell>
          <cell r="C1501">
            <v>975</v>
          </cell>
          <cell r="D1501" t="str">
            <v>A</v>
          </cell>
        </row>
        <row r="1502">
          <cell r="A1502" t="str">
            <v>SOLL8-070-D8UM</v>
          </cell>
          <cell r="B1502" t="str">
            <v>S7 OE 50 DESKTOP UPDATE</v>
          </cell>
          <cell r="C1502">
            <v>7534</v>
          </cell>
          <cell r="D1502" t="str">
            <v>A</v>
          </cell>
        </row>
        <row r="1503">
          <cell r="A1503" t="str">
            <v>SOLL9-999-D99M</v>
          </cell>
          <cell r="B1503" t="str">
            <v>SOLARIS DESKTOP 50RTU's</v>
          </cell>
          <cell r="C1503">
            <v>7534</v>
          </cell>
          <cell r="D1503" t="str">
            <v>A</v>
          </cell>
        </row>
        <row r="1504">
          <cell r="A1504" t="str">
            <v>SOLM9-070N9999</v>
          </cell>
          <cell r="B1504" t="str">
            <v>SOLARIS 7 ENCRYPTION KIT</v>
          </cell>
          <cell r="C1504">
            <v>130</v>
          </cell>
          <cell r="D1504" t="str">
            <v>B</v>
          </cell>
        </row>
        <row r="1505">
          <cell r="A1505" t="str">
            <v>SOLMI-070WD88H</v>
          </cell>
          <cell r="B1505" t="str">
            <v>SOL 7 DT INTEL KOREAN</v>
          </cell>
          <cell r="C1505">
            <v>585</v>
          </cell>
          <cell r="D1505" t="str">
            <v>A</v>
          </cell>
        </row>
        <row r="1506">
          <cell r="A1506" t="str">
            <v>SOLMI-070WD8UH</v>
          </cell>
          <cell r="B1506" t="str">
            <v>SOL 7 DT UPG INTEL KOREAN</v>
          </cell>
          <cell r="C1506">
            <v>455</v>
          </cell>
          <cell r="D1506" t="str">
            <v>A</v>
          </cell>
        </row>
        <row r="1507">
          <cell r="A1507" t="str">
            <v>SOLMI-070WI88H</v>
          </cell>
          <cell r="B1507" t="str">
            <v>SOL 7 SVR INTEL KOREAN 1-4 CPU</v>
          </cell>
          <cell r="C1507">
            <v>904</v>
          </cell>
          <cell r="D1507" t="str">
            <v>A</v>
          </cell>
        </row>
        <row r="1508">
          <cell r="A1508" t="str">
            <v>SOLMI-070WI8UH</v>
          </cell>
          <cell r="B1508" t="str">
            <v>S7 SERVER 1-4 CPUS, INTEL</v>
          </cell>
          <cell r="C1508">
            <v>598</v>
          </cell>
          <cell r="D1508" t="str">
            <v>A</v>
          </cell>
        </row>
        <row r="1509">
          <cell r="A1509" t="str">
            <v>SOLMI-S02WD88H</v>
          </cell>
          <cell r="B1509" t="str">
            <v>2YR SLRS IN DSKTP SUB-KOREAN</v>
          </cell>
          <cell r="C1509">
            <v>319</v>
          </cell>
          <cell r="D1509" t="str">
            <v>A</v>
          </cell>
        </row>
        <row r="1510">
          <cell r="A1510" t="str">
            <v>SOLMI-S02WI88H</v>
          </cell>
          <cell r="B1510" t="str">
            <v>2YR SLRS IN SVR SUB-KOREAN</v>
          </cell>
          <cell r="C1510">
            <v>546</v>
          </cell>
          <cell r="D1510" t="str">
            <v>A</v>
          </cell>
        </row>
        <row r="1511">
          <cell r="A1511" t="str">
            <v>SOLMS-070W9999</v>
          </cell>
          <cell r="B1511" t="str">
            <v>SOLARIS 7 STD ENGLISH SVR</v>
          </cell>
          <cell r="C1511">
            <v>140</v>
          </cell>
          <cell r="D1511" t="str">
            <v>A</v>
          </cell>
        </row>
        <row r="1512">
          <cell r="A1512" t="str">
            <v>SOLMS-070W999H</v>
          </cell>
          <cell r="B1512" t="str">
            <v>SOLARIS 7 STD KOREAN SRVR</v>
          </cell>
          <cell r="C1512">
            <v>397</v>
          </cell>
          <cell r="D1512" t="str">
            <v>A</v>
          </cell>
        </row>
        <row r="1513">
          <cell r="A1513" t="str">
            <v>SOLMS-070WD99H</v>
          </cell>
          <cell r="B1513" t="str">
            <v>SOLARIS 7 STANDARD KOREAN DT</v>
          </cell>
          <cell r="C1513">
            <v>325</v>
          </cell>
          <cell r="D1513" t="str">
            <v>A</v>
          </cell>
        </row>
        <row r="1514">
          <cell r="A1514" t="str">
            <v>SOLMS-07AW999H</v>
          </cell>
          <cell r="B1514" t="str">
            <v>SOLARIS 7 10/98 KOREAN SRVR</v>
          </cell>
          <cell r="C1514">
            <v>397</v>
          </cell>
          <cell r="D1514" t="str">
            <v>A</v>
          </cell>
        </row>
        <row r="1515">
          <cell r="A1515" t="str">
            <v>SOLMS-07AWD99H</v>
          </cell>
          <cell r="B1515" t="str">
            <v>SOLARIS 7 10/98 KOREAN DT</v>
          </cell>
          <cell r="C1515">
            <v>325</v>
          </cell>
          <cell r="D1515" t="str">
            <v>A</v>
          </cell>
        </row>
        <row r="1516">
          <cell r="A1516" t="str">
            <v>SOLMS-07BW999H</v>
          </cell>
          <cell r="B1516" t="str">
            <v>Solaris 7 3/99 Korean Srvr</v>
          </cell>
          <cell r="C1516">
            <v>397</v>
          </cell>
          <cell r="D1516" t="str">
            <v>A</v>
          </cell>
        </row>
        <row r="1517">
          <cell r="A1517" t="str">
            <v>SOLMS-07BWD99H</v>
          </cell>
          <cell r="B1517" t="str">
            <v>Solaris 7 3/99 Korean DT</v>
          </cell>
          <cell r="C1517">
            <v>325</v>
          </cell>
          <cell r="D1517" t="str">
            <v>A</v>
          </cell>
        </row>
        <row r="1518">
          <cell r="A1518" t="str">
            <v>SOLMS-07CW999H</v>
          </cell>
          <cell r="B1518" t="str">
            <v>Solaris 7 5/99 Korean Srvr</v>
          </cell>
          <cell r="C1518">
            <v>397</v>
          </cell>
          <cell r="D1518" t="str">
            <v>A</v>
          </cell>
        </row>
        <row r="1519">
          <cell r="A1519" t="str">
            <v>SOLMS-07CWD99H</v>
          </cell>
          <cell r="B1519" t="str">
            <v>Solaris 7 5/99 Korean DT</v>
          </cell>
          <cell r="C1519">
            <v>325</v>
          </cell>
          <cell r="D1519" t="str">
            <v>A</v>
          </cell>
        </row>
        <row r="1520">
          <cell r="A1520" t="str">
            <v>SOLMS-07DW999H</v>
          </cell>
          <cell r="B1520" t="str">
            <v>Solaris 7 8/99 Korean Srvr</v>
          </cell>
          <cell r="C1520">
            <v>397</v>
          </cell>
          <cell r="D1520" t="str">
            <v>A</v>
          </cell>
        </row>
        <row r="1521">
          <cell r="A1521" t="str">
            <v>SOLMS-07DWD99H</v>
          </cell>
          <cell r="B1521" t="str">
            <v>Solaris 7 8/99 Korean DT</v>
          </cell>
          <cell r="C1521">
            <v>325</v>
          </cell>
          <cell r="D1521" t="str">
            <v>A</v>
          </cell>
        </row>
        <row r="1522">
          <cell r="A1522" t="str">
            <v>SOLMS-07EW999H</v>
          </cell>
          <cell r="B1522" t="str">
            <v>Solaris 7 11/99 Korean Srvr</v>
          </cell>
          <cell r="C1522">
            <v>397</v>
          </cell>
          <cell r="D1522" t="str">
            <v>A</v>
          </cell>
        </row>
        <row r="1523">
          <cell r="A1523" t="str">
            <v>SOLMS-07EWD99H</v>
          </cell>
          <cell r="B1523" t="str">
            <v>Solaris 7 11/99 Korean DT</v>
          </cell>
          <cell r="C1523">
            <v>325</v>
          </cell>
          <cell r="D1523" t="str">
            <v>A</v>
          </cell>
        </row>
        <row r="1524">
          <cell r="A1524" t="str">
            <v>SOLMS-260W999H</v>
          </cell>
          <cell r="B1524" t="str">
            <v>SOLARIS 2.6 STD KOREAN SRVR</v>
          </cell>
          <cell r="C1524">
            <v>397</v>
          </cell>
          <cell r="D1524" t="str">
            <v>A</v>
          </cell>
        </row>
        <row r="1525">
          <cell r="A1525" t="str">
            <v>SOLMS-260WD99H</v>
          </cell>
          <cell r="B1525" t="str">
            <v>SOLARIS 2.6 STANDARD KOREAN DT</v>
          </cell>
          <cell r="C1525">
            <v>325</v>
          </cell>
          <cell r="D1525" t="str">
            <v>A</v>
          </cell>
        </row>
        <row r="1526">
          <cell r="A1526" t="str">
            <v>SOLMS-26EW999H</v>
          </cell>
          <cell r="B1526" t="str">
            <v>SOLARIS 2.6 5/98 KOREAN SRVR</v>
          </cell>
          <cell r="C1526">
            <v>397</v>
          </cell>
          <cell r="D1526" t="str">
            <v>A</v>
          </cell>
        </row>
        <row r="1527">
          <cell r="A1527" t="str">
            <v>SOLMS-26EWD99H</v>
          </cell>
          <cell r="B1527" t="str">
            <v>SOLARIS 2.6 5/98 KOREAN DT</v>
          </cell>
          <cell r="C1527">
            <v>325</v>
          </cell>
          <cell r="D1527" t="str">
            <v>A</v>
          </cell>
        </row>
        <row r="1528">
          <cell r="A1528" t="str">
            <v>SOLMS-26ZW999H</v>
          </cell>
          <cell r="B1528" t="str">
            <v>SOL 2.6 BASE 08/97 KOREAN SVR</v>
          </cell>
          <cell r="C1528">
            <v>397</v>
          </cell>
          <cell r="D1528" t="str">
            <v>A</v>
          </cell>
        </row>
        <row r="1529">
          <cell r="A1529" t="str">
            <v>SOLMS-26ZWD99H</v>
          </cell>
          <cell r="B1529" t="str">
            <v>SOL 2.6 BASE 08/97 KOREAN DT</v>
          </cell>
          <cell r="C1529">
            <v>325</v>
          </cell>
          <cell r="D1529" t="str">
            <v>A</v>
          </cell>
        </row>
        <row r="1530">
          <cell r="A1530" t="str">
            <v>SOLS-2.6MAR98</v>
          </cell>
          <cell r="B1530" t="str">
            <v>SOL 2.6 HW 3/98 ENG SVR</v>
          </cell>
          <cell r="C1530">
            <v>130</v>
          </cell>
          <cell r="D1530" t="str">
            <v>A</v>
          </cell>
        </row>
        <row r="1531">
          <cell r="A1531" t="str">
            <v>SOLS-2.6MAR98-45</v>
          </cell>
          <cell r="B1531" t="str">
            <v>SOL 2.6 HW 3/98 KOREAN SVR</v>
          </cell>
          <cell r="C1531">
            <v>397</v>
          </cell>
          <cell r="D1531" t="str">
            <v>A</v>
          </cell>
        </row>
        <row r="1532">
          <cell r="A1532" t="str">
            <v>SOLS8-070-888M</v>
          </cell>
          <cell r="B1532" t="str">
            <v>solaris 7 unlmtd user license</v>
          </cell>
          <cell r="C1532">
            <v>1950</v>
          </cell>
          <cell r="D1532" t="str">
            <v>A</v>
          </cell>
        </row>
        <row r="1533">
          <cell r="A1533" t="str">
            <v>SOLSA-2.6-P</v>
          </cell>
          <cell r="B1533" t="str">
            <v>SOLARIS 2.6 US ADMINDOCS</v>
          </cell>
          <cell r="C1533">
            <v>293</v>
          </cell>
          <cell r="D1533" t="str">
            <v>A</v>
          </cell>
        </row>
        <row r="1534">
          <cell r="A1534" t="str">
            <v>SOLSI-999-99U9</v>
          </cell>
          <cell r="B1534" t="str">
            <v>intel sol unlmtd usr upg</v>
          </cell>
          <cell r="C1534">
            <v>1684</v>
          </cell>
          <cell r="D1534" t="str">
            <v>D</v>
          </cell>
        </row>
        <row r="1535">
          <cell r="A1535" t="str">
            <v>SOLSIE-1.0-D</v>
          </cell>
          <cell r="B1535" t="str">
            <v>SOLARIS SV INTRANET EXT US DOC</v>
          </cell>
          <cell r="C1535">
            <v>390</v>
          </cell>
          <cell r="D1535" t="str">
            <v>B</v>
          </cell>
        </row>
        <row r="1536">
          <cell r="A1536" t="str">
            <v>SOLSIE-1.0-LE</v>
          </cell>
          <cell r="B1536" t="str">
            <v>SOLARIS SV INTRANET EXT LE EXP</v>
          </cell>
          <cell r="C1536">
            <v>774</v>
          </cell>
          <cell r="D1536" t="str">
            <v>A</v>
          </cell>
        </row>
        <row r="1537">
          <cell r="A1537" t="str">
            <v>SOLSIE-1.0-P</v>
          </cell>
          <cell r="B1537" t="str">
            <v>SOLARIS SV INTRANET EXT US</v>
          </cell>
          <cell r="C1537">
            <v>774</v>
          </cell>
          <cell r="D1537" t="str">
            <v>A</v>
          </cell>
        </row>
        <row r="1538">
          <cell r="A1538" t="str">
            <v>SOLSUB-DH</v>
          </cell>
          <cell r="B1538" t="str">
            <v>SOLARIS 1YR. SUBS DT HIGH</v>
          </cell>
          <cell r="C1538">
            <v>693</v>
          </cell>
          <cell r="D1538" t="str">
            <v>B</v>
          </cell>
        </row>
        <row r="1539">
          <cell r="A1539" t="str">
            <v>SOLSUB-DHU</v>
          </cell>
          <cell r="B1539" t="str">
            <v>SOLARIS 2YR SUBSW/UPG, DT HIGH</v>
          </cell>
          <cell r="C1539">
            <v>1155</v>
          </cell>
          <cell r="D1539" t="str">
            <v>B</v>
          </cell>
        </row>
        <row r="1540">
          <cell r="A1540" t="str">
            <v>SOLSUB-DHU-R10</v>
          </cell>
          <cell r="B1540" t="str">
            <v>10RTU SOLARIS SUBSW/UPG, DT HG</v>
          </cell>
          <cell r="C1540">
            <v>10150</v>
          </cell>
          <cell r="D1540" t="str">
            <v>B</v>
          </cell>
        </row>
        <row r="1541">
          <cell r="A1541" t="str">
            <v>SOLSUB-DHU-R100</v>
          </cell>
          <cell r="B1541" t="str">
            <v>100RTU SOLARIS SUBSW/UPG, DT HG</v>
          </cell>
          <cell r="C1541">
            <v>64400</v>
          </cell>
          <cell r="D1541" t="str">
            <v>B</v>
          </cell>
        </row>
        <row r="1542">
          <cell r="A1542" t="str">
            <v>SOLSUB-DHU-R50</v>
          </cell>
          <cell r="B1542" t="str">
            <v>50RTU SOLARIS SUBSW/UPG, DT HG</v>
          </cell>
          <cell r="C1542">
            <v>42000</v>
          </cell>
          <cell r="D1542" t="str">
            <v>B</v>
          </cell>
        </row>
        <row r="1543">
          <cell r="A1543" t="str">
            <v>SOLSUB-DT</v>
          </cell>
          <cell r="B1543" t="str">
            <v>SOLARIS 1YR. SUBS DT LOW</v>
          </cell>
          <cell r="C1543">
            <v>511</v>
          </cell>
          <cell r="D1543" t="str">
            <v>B</v>
          </cell>
        </row>
        <row r="1544">
          <cell r="A1544" t="str">
            <v>SOLSUB-DTU</v>
          </cell>
          <cell r="B1544" t="str">
            <v>SOLARIS 2YR SUBS W/UPG, DT LOW</v>
          </cell>
          <cell r="C1544">
            <v>693</v>
          </cell>
          <cell r="D1544" t="str">
            <v>B</v>
          </cell>
        </row>
        <row r="1545">
          <cell r="A1545" t="str">
            <v>SOLSUB-DTU-R10</v>
          </cell>
          <cell r="B1545" t="str">
            <v>10RTU SOLARIS SUBSW/UPG, DT LW</v>
          </cell>
          <cell r="C1545">
            <v>3150</v>
          </cell>
          <cell r="D1545" t="str">
            <v>B</v>
          </cell>
        </row>
        <row r="1546">
          <cell r="A1546" t="str">
            <v>SOLSUB-DTU-R100</v>
          </cell>
          <cell r="B1546" t="str">
            <v>100RTU SOLARIS SUBSW/UPG, DTLW</v>
          </cell>
          <cell r="C1546">
            <v>18060</v>
          </cell>
          <cell r="D1546" t="str">
            <v>B</v>
          </cell>
        </row>
        <row r="1547">
          <cell r="A1547" t="str">
            <v>SOLSUB-DTU-R50</v>
          </cell>
          <cell r="B1547" t="str">
            <v>50RTU SOLARIS SUBSW/UPG, DT LW</v>
          </cell>
          <cell r="C1547">
            <v>12250</v>
          </cell>
          <cell r="D1547" t="str">
            <v>B</v>
          </cell>
        </row>
        <row r="1548">
          <cell r="A1548" t="str">
            <v>SOLSUB-S8U-R10</v>
          </cell>
          <cell r="B1548" t="str">
            <v>10RTU SOLARIS 8WSV SUBS W/UPGD</v>
          </cell>
          <cell r="C1548">
            <v>33530</v>
          </cell>
          <cell r="D1548" t="str">
            <v>B</v>
          </cell>
        </row>
        <row r="1549">
          <cell r="A1549" t="str">
            <v>SOLSUB-SV-16</v>
          </cell>
          <cell r="B1549" t="str">
            <v>SOLARIS 1YR SUBS, 16CPU SERVER</v>
          </cell>
          <cell r="C1549">
            <v>14280</v>
          </cell>
          <cell r="D1549" t="str">
            <v>B</v>
          </cell>
        </row>
        <row r="1550">
          <cell r="A1550" t="str">
            <v>SOLSUB-SV-32</v>
          </cell>
          <cell r="B1550" t="str">
            <v>SOLARIS 1YR SUBS, 32CPU SERVER</v>
          </cell>
          <cell r="C1550">
            <v>29260</v>
          </cell>
          <cell r="D1550" t="str">
            <v>B</v>
          </cell>
        </row>
        <row r="1551">
          <cell r="A1551" t="str">
            <v>SOLSUB-SV-4</v>
          </cell>
          <cell r="B1551" t="str">
            <v>SOLARIS 1YR SUBS, 4CPU SERVER</v>
          </cell>
          <cell r="C1551">
            <v>2303</v>
          </cell>
          <cell r="D1551" t="str">
            <v>B</v>
          </cell>
        </row>
        <row r="1552">
          <cell r="A1552" t="str">
            <v>SOLSUB-SV-8</v>
          </cell>
          <cell r="B1552" t="str">
            <v>SOLARIS 1YR SUBS, 8CPU SERVER</v>
          </cell>
          <cell r="C1552">
            <v>5593</v>
          </cell>
          <cell r="D1552" t="str">
            <v>B</v>
          </cell>
        </row>
        <row r="1553">
          <cell r="A1553" t="str">
            <v>SOLSUB-SVU-16</v>
          </cell>
          <cell r="B1553" t="str">
            <v>SOLARIS 2YR SUBSW/UPG ENTSV 16</v>
          </cell>
          <cell r="C1553">
            <v>25200</v>
          </cell>
          <cell r="D1553" t="str">
            <v>B</v>
          </cell>
        </row>
        <row r="1554">
          <cell r="A1554" t="str">
            <v>SOLSUB-SVU-8</v>
          </cell>
          <cell r="B1554" t="str">
            <v>SOLARIS 2YR SUBSW/UPG ENTSV 8</v>
          </cell>
          <cell r="C1554">
            <v>9793</v>
          </cell>
          <cell r="D1554" t="str">
            <v>B</v>
          </cell>
        </row>
        <row r="1555">
          <cell r="A1555" t="str">
            <v>SOLX8-070-888M</v>
          </cell>
          <cell r="B1555" t="str">
            <v>solaris 7 10 user license</v>
          </cell>
          <cell r="C1555">
            <v>325</v>
          </cell>
          <cell r="D1555" t="str">
            <v>A</v>
          </cell>
        </row>
        <row r="1556">
          <cell r="A1556" t="str">
            <v>SOLX8-070-D8UM</v>
          </cell>
          <cell r="B1556" t="str">
            <v>S7 10 DESKTOP UPDATE LICENSE</v>
          </cell>
          <cell r="C1556">
            <v>2210</v>
          </cell>
          <cell r="D1556" t="str">
            <v>A</v>
          </cell>
        </row>
        <row r="1557">
          <cell r="A1557" t="str">
            <v>SOLX9-999-D99M</v>
          </cell>
          <cell r="B1557" t="str">
            <v>SOLARIS DESKTOP 10RTU's</v>
          </cell>
          <cell r="C1557">
            <v>2210</v>
          </cell>
          <cell r="D1557" t="str">
            <v>A</v>
          </cell>
        </row>
        <row r="1558">
          <cell r="A1558" t="str">
            <v>SOLXS-08DB9AY9</v>
          </cell>
          <cell r="B1558" t="str">
            <v>ENGLISH MEDIA, 10 PACK</v>
          </cell>
          <cell r="C1558">
            <v>520</v>
          </cell>
          <cell r="D1558" t="str">
            <v>A</v>
          </cell>
        </row>
        <row r="1559">
          <cell r="A1559" t="str">
            <v>SOLXS-92D-W9UM</v>
          </cell>
          <cell r="B1559" t="str">
            <v>10RTU SOLARIS WGSV SUBS W/UPGD</v>
          </cell>
          <cell r="C1559">
            <v>12935</v>
          </cell>
          <cell r="D1559" t="str">
            <v>B</v>
          </cell>
        </row>
        <row r="1560">
          <cell r="A1560" t="str">
            <v>SOLY8-070-888M</v>
          </cell>
          <cell r="B1560" t="str">
            <v>solaris 7 25 user license</v>
          </cell>
          <cell r="C1560">
            <v>650</v>
          </cell>
          <cell r="D1560" t="str">
            <v>A</v>
          </cell>
        </row>
        <row r="1561">
          <cell r="A1561" t="str">
            <v>SOLZ9-080N999</v>
          </cell>
          <cell r="B1561" t="str">
            <v>Solaris 8DES</v>
          </cell>
          <cell r="C1561">
            <v>130</v>
          </cell>
          <cell r="D1561" t="str">
            <v>D</v>
          </cell>
        </row>
        <row r="1562">
          <cell r="A1562" t="str">
            <v>SOLZI-080B99YM</v>
          </cell>
          <cell r="B1562" t="str">
            <v>SW,SLRS8 media kit,INTL, ML</v>
          </cell>
          <cell r="C1562">
            <v>98</v>
          </cell>
          <cell r="D1562" t="str">
            <v>A</v>
          </cell>
        </row>
        <row r="1563">
          <cell r="A1563" t="str">
            <v>SOLZI-08AB9AYS</v>
          </cell>
          <cell r="B1563" t="str">
            <v>Sol. 8 2/00 Media, Intel</v>
          </cell>
          <cell r="C1563">
            <v>98</v>
          </cell>
          <cell r="D1563" t="str">
            <v>A</v>
          </cell>
        </row>
        <row r="1564">
          <cell r="A1564" t="str">
            <v>SOLZS-080B99YM</v>
          </cell>
          <cell r="B1564" t="str">
            <v>SW,SLRS8 media kit,SPARC, ML</v>
          </cell>
          <cell r="C1564">
            <v>98</v>
          </cell>
          <cell r="D1564" t="str">
            <v>A</v>
          </cell>
        </row>
        <row r="1565">
          <cell r="A1565" t="str">
            <v>SOLZS-080B9AYH</v>
          </cell>
          <cell r="B1565" t="str">
            <v>Solaris 8 Std Korean Media</v>
          </cell>
          <cell r="C1565">
            <v>397</v>
          </cell>
          <cell r="D1565" t="str">
            <v>A</v>
          </cell>
        </row>
        <row r="1566">
          <cell r="A1566" t="str">
            <v>SOLZS-08AB9AYS</v>
          </cell>
          <cell r="B1566" t="str">
            <v>Sol. 8 2/00  Media</v>
          </cell>
          <cell r="C1566">
            <v>98</v>
          </cell>
          <cell r="D1566" t="str">
            <v>A</v>
          </cell>
        </row>
        <row r="1567">
          <cell r="A1567" t="str">
            <v>SOLZS-08BB9AYH</v>
          </cell>
          <cell r="B1567" t="str">
            <v>Solaris 8 6/00 Korean Media</v>
          </cell>
          <cell r="C1567">
            <v>397</v>
          </cell>
          <cell r="D1567" t="str">
            <v>A</v>
          </cell>
        </row>
        <row r="1568">
          <cell r="A1568" t="str">
            <v>SOLZS-08BB9AYM</v>
          </cell>
          <cell r="B1568" t="str">
            <v>Sol. 8 6/00 English Media</v>
          </cell>
          <cell r="C1568">
            <v>130</v>
          </cell>
          <cell r="D1568" t="str">
            <v>A</v>
          </cell>
        </row>
        <row r="1569">
          <cell r="A1569" t="str">
            <v>SOLZS-08BB9AYS</v>
          </cell>
          <cell r="B1569" t="str">
            <v>Sol. 8 6/00 Media</v>
          </cell>
          <cell r="C1569">
            <v>98</v>
          </cell>
          <cell r="D1569" t="str">
            <v>A</v>
          </cell>
        </row>
        <row r="1570">
          <cell r="A1570" t="str">
            <v>SOLZS-08CB9AYH</v>
          </cell>
          <cell r="B1570" t="str">
            <v>Sol. 8 10/00 Korean Media</v>
          </cell>
          <cell r="C1570">
            <v>397</v>
          </cell>
          <cell r="D1570" t="str">
            <v>A</v>
          </cell>
        </row>
        <row r="1571">
          <cell r="A1571" t="str">
            <v>SOLZS-08DB9AY9</v>
          </cell>
          <cell r="B1571" t="str">
            <v>ENG-ONLY MEDIA &amp; INSTALL DOC</v>
          </cell>
          <cell r="C1571">
            <v>130</v>
          </cell>
          <cell r="D1571" t="str">
            <v>A</v>
          </cell>
        </row>
        <row r="1572">
          <cell r="A1572" t="str">
            <v>SOLZS-08DB9AYH</v>
          </cell>
          <cell r="B1572" t="str">
            <v>ML MEDIA &amp; KOREAN INSTALL DOC</v>
          </cell>
          <cell r="C1572">
            <v>397</v>
          </cell>
          <cell r="D1572" t="str">
            <v>A</v>
          </cell>
        </row>
        <row r="1573">
          <cell r="A1573" t="str">
            <v>SOLZS-08DB9AYS</v>
          </cell>
          <cell r="B1573" t="str">
            <v>ML MEDIA W/MIN INSTALL DOC</v>
          </cell>
          <cell r="C1573">
            <v>98</v>
          </cell>
          <cell r="D1573" t="str">
            <v>A</v>
          </cell>
        </row>
        <row r="1574">
          <cell r="A1574" t="str">
            <v>SPF-1.0G-PU</v>
          </cell>
          <cell r="B1574" t="str">
            <v>UPG SPF-100 TO SPF-200 GLBL</v>
          </cell>
          <cell r="C1574">
            <v>8400</v>
          </cell>
          <cell r="D1574" t="str">
            <v>B</v>
          </cell>
        </row>
        <row r="1575">
          <cell r="A1575" t="str">
            <v>SQA-RT-1.0-D</v>
          </cell>
          <cell r="B1575" t="str">
            <v>TMN/SNMP Q-A 1.0 RT, DOC</v>
          </cell>
          <cell r="C1575">
            <v>195</v>
          </cell>
          <cell r="D1575" t="str">
            <v>D</v>
          </cell>
        </row>
        <row r="1576">
          <cell r="A1576" t="str">
            <v>SQA-RT-1.0-S</v>
          </cell>
          <cell r="B1576" t="str">
            <v>TMN/SNMP Q-A 1.0 RT, CD LIC</v>
          </cell>
          <cell r="C1576">
            <v>7794</v>
          </cell>
          <cell r="D1576" t="str">
            <v>B</v>
          </cell>
        </row>
        <row r="1577">
          <cell r="A1577" t="str">
            <v>SQA-TK-1.0-D</v>
          </cell>
          <cell r="B1577" t="str">
            <v>TMN/SNMP Q-A 1.0 TK, DOC</v>
          </cell>
          <cell r="C1577">
            <v>195</v>
          </cell>
          <cell r="D1577" t="str">
            <v>D</v>
          </cell>
        </row>
        <row r="1578">
          <cell r="A1578" t="str">
            <v>SQA-TK-1.0-S</v>
          </cell>
          <cell r="B1578" t="str">
            <v>TMN/SNMP Q-A 1.0 TK, CD LIC</v>
          </cell>
          <cell r="C1578">
            <v>18850</v>
          </cell>
          <cell r="D1578" t="str">
            <v>B</v>
          </cell>
        </row>
        <row r="1579">
          <cell r="A1579" t="str">
            <v>SRM9S-120-9999</v>
          </cell>
          <cell r="B1579" t="str">
            <v>SRM 1.2 media kit</v>
          </cell>
          <cell r="C1579">
            <v>70</v>
          </cell>
          <cell r="D1579" t="str">
            <v>B</v>
          </cell>
        </row>
        <row r="1580">
          <cell r="A1580" t="str">
            <v>SRMIS-120-C999</v>
          </cell>
          <cell r="B1580" t="str">
            <v>SRM 1.2 : E10000 English</v>
          </cell>
          <cell r="C1580">
            <v>56000</v>
          </cell>
          <cell r="D1580" t="str">
            <v>B</v>
          </cell>
        </row>
        <row r="1581">
          <cell r="A1581" t="str">
            <v>SRMIS-120-I999</v>
          </cell>
          <cell r="B1581" t="str">
            <v>SRM 1.2 FOR WORKGROUP - ENG</v>
          </cell>
          <cell r="C1581">
            <v>5600</v>
          </cell>
          <cell r="D1581" t="str">
            <v>B</v>
          </cell>
        </row>
        <row r="1582">
          <cell r="A1582" t="str">
            <v>SRMIS-120-L999</v>
          </cell>
          <cell r="B1582" t="str">
            <v>SRM 1.2 : E6X00 English</v>
          </cell>
          <cell r="C1582">
            <v>21000</v>
          </cell>
          <cell r="D1582" t="str">
            <v>B</v>
          </cell>
        </row>
        <row r="1583">
          <cell r="A1583" t="str">
            <v>SRMIS-120-X999</v>
          </cell>
          <cell r="B1583" t="str">
            <v>SRM 1.2 for E3X00 - English</v>
          </cell>
          <cell r="C1583">
            <v>9800</v>
          </cell>
          <cell r="D1583" t="str">
            <v>B</v>
          </cell>
        </row>
        <row r="1584">
          <cell r="A1584" t="str">
            <v>SRMIS-120-Y999</v>
          </cell>
          <cell r="B1584" t="str">
            <v>SRM 1.2 : E4X00/E5X00 English</v>
          </cell>
          <cell r="C1584">
            <v>16800</v>
          </cell>
          <cell r="D1584" t="str">
            <v>B</v>
          </cell>
        </row>
        <row r="1585">
          <cell r="A1585" t="str">
            <v>SSN39-310A9999</v>
          </cell>
          <cell r="B1585" t="str">
            <v>SecNet 3.1 3-pack unl. 56 bit</v>
          </cell>
          <cell r="C1585">
            <v>48993</v>
          </cell>
          <cell r="D1585" t="str">
            <v>B</v>
          </cell>
        </row>
        <row r="1586">
          <cell r="A1586" t="str">
            <v>SSNM9-300W9999</v>
          </cell>
          <cell r="B1586" t="str">
            <v>Sec. Net CD, Docs, Lic</v>
          </cell>
          <cell r="C1586">
            <v>20993</v>
          </cell>
          <cell r="D1586" t="str">
            <v>B</v>
          </cell>
        </row>
        <row r="1587">
          <cell r="A1587" t="str">
            <v>SSNM9-300W99T9</v>
          </cell>
          <cell r="B1587" t="str">
            <v>Sec. Net W/G UNL N CD, Docs, Lic</v>
          </cell>
          <cell r="C1587">
            <v>14000</v>
          </cell>
          <cell r="D1587" t="str">
            <v>B</v>
          </cell>
        </row>
        <row r="1588">
          <cell r="A1588" t="str">
            <v>SSNM9-300WW999</v>
          </cell>
          <cell r="B1588" t="str">
            <v>SS Sec. Net W/G CD, Docs, Lic</v>
          </cell>
          <cell r="C1588">
            <v>6293</v>
          </cell>
          <cell r="D1588" t="str">
            <v>B</v>
          </cell>
        </row>
        <row r="1589">
          <cell r="A1589" t="str">
            <v>SSNM9-310W9999</v>
          </cell>
          <cell r="B1589" t="str">
            <v>Sec. Net 3.1 unl CD, Docs, Lic</v>
          </cell>
          <cell r="C1589">
            <v>20993</v>
          </cell>
          <cell r="D1589" t="str">
            <v>B</v>
          </cell>
        </row>
        <row r="1590">
          <cell r="A1590" t="str">
            <v>SSNM9-310W99C9</v>
          </cell>
          <cell r="B1590" t="str">
            <v>Sec. Net 3.1 Comp upgrade</v>
          </cell>
          <cell r="C1590">
            <v>6293</v>
          </cell>
          <cell r="D1590" t="str">
            <v>B</v>
          </cell>
        </row>
        <row r="1591">
          <cell r="A1591" t="str">
            <v>SSNM9-310W99T9</v>
          </cell>
          <cell r="B1591" t="str">
            <v>Sec. Net 3.1 W/G UNL N CD, Docs, Li</v>
          </cell>
          <cell r="C1591">
            <v>14000</v>
          </cell>
          <cell r="D1591" t="str">
            <v>B</v>
          </cell>
        </row>
        <row r="1592">
          <cell r="A1592" t="str">
            <v>SSNM9-310W99U9</v>
          </cell>
          <cell r="B1592" t="str">
            <v>Sec. Net 3.1 Upg from EFS WG P</v>
          </cell>
          <cell r="C1592">
            <v>10493</v>
          </cell>
          <cell r="D1592" t="str">
            <v>B</v>
          </cell>
        </row>
        <row r="1593">
          <cell r="A1593" t="str">
            <v>SSNM9-310W9D99</v>
          </cell>
          <cell r="B1593" t="str">
            <v>Sec. Net 3.1 CD, Docs, 30da lic</v>
          </cell>
          <cell r="C1593">
            <v>280</v>
          </cell>
          <cell r="D1593" t="str">
            <v>B</v>
          </cell>
        </row>
        <row r="1594">
          <cell r="A1594" t="str">
            <v>SSNM9-310WW999</v>
          </cell>
          <cell r="B1594" t="str">
            <v>SecureNet 3.1 W/G CD, Docs, Li</v>
          </cell>
          <cell r="C1594">
            <v>6293</v>
          </cell>
          <cell r="D1594" t="str">
            <v>B</v>
          </cell>
        </row>
        <row r="1595">
          <cell r="A1595" t="str">
            <v>SSNM9-310WW9U9</v>
          </cell>
          <cell r="B1595" t="str">
            <v>SecureNet 3.1 Upg EFS/SPF to W/G</v>
          </cell>
          <cell r="C1595">
            <v>3143</v>
          </cell>
          <cell r="D1595" t="str">
            <v>B</v>
          </cell>
        </row>
        <row r="1596">
          <cell r="A1596" t="str">
            <v>SSNS9-310W9999</v>
          </cell>
          <cell r="B1596" t="str">
            <v>Sec. Net 3.1 CD, Docs, Site Li</v>
          </cell>
          <cell r="C1596">
            <v>700000</v>
          </cell>
          <cell r="D1596" t="str">
            <v>B</v>
          </cell>
        </row>
        <row r="1597">
          <cell r="A1597" t="str">
            <v>SSNX9-310W9999</v>
          </cell>
          <cell r="B1597" t="str">
            <v>SecNet 3.1 CD, Docs, 10 SvrLic</v>
          </cell>
          <cell r="C1597">
            <v>140000</v>
          </cell>
          <cell r="D1597" t="str">
            <v>B</v>
          </cell>
        </row>
        <row r="1598">
          <cell r="A1598" t="str">
            <v>SSP9S-320-SAB9</v>
          </cell>
          <cell r="B1598" t="str">
            <v>E10000 SSP SW 3.2, Web Release</v>
          </cell>
          <cell r="C1598">
            <v>0</v>
          </cell>
          <cell r="D1598" t="str">
            <v>D</v>
          </cell>
        </row>
        <row r="1599">
          <cell r="A1599" t="str">
            <v>SSP9S-320-SAM9</v>
          </cell>
          <cell r="B1599" t="str">
            <v>E10000 SSP SW 3.2, CD Release</v>
          </cell>
          <cell r="C1599">
            <v>0</v>
          </cell>
          <cell r="D1599" t="str">
            <v>D</v>
          </cell>
        </row>
        <row r="1600">
          <cell r="A1600" t="str">
            <v>SSP9S-330-SAB9</v>
          </cell>
          <cell r="B1600" t="str">
            <v>E10000 SSP SW 3.3, Web Release</v>
          </cell>
          <cell r="C1600">
            <v>0</v>
          </cell>
          <cell r="D1600" t="str">
            <v>D</v>
          </cell>
        </row>
        <row r="1601">
          <cell r="A1601" t="str">
            <v>SSP9S-330-SAM9</v>
          </cell>
          <cell r="B1601" t="str">
            <v>E10000 SSP SW 3.3, CD Release</v>
          </cell>
          <cell r="C1601">
            <v>0</v>
          </cell>
          <cell r="D1601" t="str">
            <v>D</v>
          </cell>
        </row>
        <row r="1602">
          <cell r="A1602" t="str">
            <v>SSP9S-340-SAB9</v>
          </cell>
          <cell r="B1602" t="str">
            <v>E10000 SSP SW 3.4, Web Release</v>
          </cell>
          <cell r="C1602">
            <v>0</v>
          </cell>
          <cell r="D1602" t="str">
            <v>D</v>
          </cell>
        </row>
        <row r="1603">
          <cell r="A1603" t="str">
            <v>STMM9-400-9999</v>
          </cell>
          <cell r="B1603" t="str">
            <v>STMN  4.0PRODUCT SET CD ONLY</v>
          </cell>
          <cell r="C1603">
            <v>130</v>
          </cell>
          <cell r="D1603" t="str">
            <v>D</v>
          </cell>
        </row>
        <row r="1604">
          <cell r="A1604" t="str">
            <v>STMN-1.0-D</v>
          </cell>
          <cell r="B1604" t="str">
            <v>SOLSTICE TMN AGENT 1.0 DOCS</v>
          </cell>
          <cell r="C1604">
            <v>195</v>
          </cell>
          <cell r="D1604" t="str">
            <v>D</v>
          </cell>
        </row>
        <row r="1605">
          <cell r="A1605" t="str">
            <v>STMN-1.0-P</v>
          </cell>
          <cell r="B1605" t="str">
            <v>SOLS. TMN AGENT 1.0, CD DOC LI</v>
          </cell>
          <cell r="C1605">
            <v>36335</v>
          </cell>
          <cell r="D1605" t="str">
            <v>B</v>
          </cell>
        </row>
        <row r="1606">
          <cell r="A1606" t="str">
            <v>STMN-PSET-CD</v>
          </cell>
          <cell r="B1606" t="str">
            <v>TMN PRODUCT SET CD ONLY</v>
          </cell>
          <cell r="C1606">
            <v>130</v>
          </cell>
          <cell r="D1606" t="str">
            <v>D</v>
          </cell>
        </row>
        <row r="1607">
          <cell r="A1607" t="str">
            <v>STVM9-130-9999</v>
          </cell>
          <cell r="B1607" t="str">
            <v>ShowMe TV 1.3, CD LI</v>
          </cell>
          <cell r="C1607">
            <v>35</v>
          </cell>
          <cell r="D1607" t="str">
            <v>B</v>
          </cell>
        </row>
        <row r="1608">
          <cell r="A1608" t="str">
            <v>SWITCH-1.0-B</v>
          </cell>
          <cell r="B1608" t="str">
            <v>SUNSWITCH MANAGER SOFTWARE</v>
          </cell>
          <cell r="C1608">
            <v>0</v>
          </cell>
          <cell r="D1608" t="str">
            <v>D</v>
          </cell>
        </row>
        <row r="1609">
          <cell r="A1609" t="str">
            <v>SWT-1.0.3-D</v>
          </cell>
          <cell r="B1609" t="str">
            <v>SPARCWORKS/TW 1.0.3 DOCS</v>
          </cell>
          <cell r="C1609">
            <v>195</v>
          </cell>
          <cell r="D1609" t="str">
            <v>B</v>
          </cell>
        </row>
        <row r="1610">
          <cell r="A1610" t="str">
            <v>SYMC9-211-D999</v>
          </cell>
          <cell r="B1610" t="str">
            <v>Sun MC 2.1.1 for 100 dsktp pack</v>
          </cell>
          <cell r="C1610">
            <v>12600</v>
          </cell>
          <cell r="D1610" t="str">
            <v>B</v>
          </cell>
        </row>
        <row r="1611">
          <cell r="A1611" t="str">
            <v>SYMC9-211-E999</v>
          </cell>
          <cell r="B1611" t="str">
            <v>Sun MC 2.1.1 for 100 Servers</v>
          </cell>
          <cell r="C1611">
            <v>70000</v>
          </cell>
          <cell r="D1611" t="str">
            <v>B</v>
          </cell>
        </row>
        <row r="1612">
          <cell r="A1612" t="str">
            <v>SYME9-211-D999</v>
          </cell>
          <cell r="B1612" t="str">
            <v>Sun MC 2.1.1 for 250 dsktp pack</v>
          </cell>
          <cell r="C1612">
            <v>28000</v>
          </cell>
          <cell r="D1612" t="str">
            <v>B</v>
          </cell>
        </row>
        <row r="1613">
          <cell r="A1613" t="str">
            <v>SYMI9-211-E999</v>
          </cell>
          <cell r="B1613" t="str">
            <v>SunMC 2.1.1 2-Server Prod Env</v>
          </cell>
          <cell r="C1613">
            <v>3500</v>
          </cell>
          <cell r="D1613" t="str">
            <v>B</v>
          </cell>
        </row>
        <row r="1614">
          <cell r="A1614" t="str">
            <v>SYMI9-211-T999</v>
          </cell>
          <cell r="B1614" t="str">
            <v>SunMC 2.1.1 1-User Dev Env</v>
          </cell>
          <cell r="C1614">
            <v>17500</v>
          </cell>
          <cell r="D1614" t="str">
            <v>B</v>
          </cell>
        </row>
        <row r="1615">
          <cell r="A1615" t="str">
            <v>SYMI9-300-T99S</v>
          </cell>
          <cell r="B1615" t="str">
            <v>SUNMC 3.0 DEVELOPER ENV. 1 NODE</v>
          </cell>
          <cell r="C1615">
            <v>17500</v>
          </cell>
          <cell r="D1615" t="str">
            <v>B</v>
          </cell>
        </row>
        <row r="1616">
          <cell r="A1616" t="str">
            <v>SYMM9-201-999M</v>
          </cell>
          <cell r="B1616" t="str">
            <v>SyMON 2.0.1 Media Kit</v>
          </cell>
          <cell r="C1616">
            <v>70</v>
          </cell>
          <cell r="D1616" t="str">
            <v>B</v>
          </cell>
        </row>
        <row r="1617">
          <cell r="A1617" t="str">
            <v>SYMM9-210-999M</v>
          </cell>
          <cell r="B1617" t="str">
            <v>Sun MC 2.1 Media Kit</v>
          </cell>
          <cell r="C1617">
            <v>70</v>
          </cell>
          <cell r="D1617" t="str">
            <v>B</v>
          </cell>
        </row>
        <row r="1618">
          <cell r="A1618" t="str">
            <v>SYMM9-211-999M</v>
          </cell>
          <cell r="B1618" t="str">
            <v>Sun MC 2.1.1 Media Kit</v>
          </cell>
          <cell r="C1618">
            <v>70</v>
          </cell>
          <cell r="D1618" t="str">
            <v>B</v>
          </cell>
        </row>
        <row r="1619">
          <cell r="A1619" t="str">
            <v>SYMS9-300-999S</v>
          </cell>
          <cell r="B1619" t="str">
            <v>SUNMC 3.0 BASIC PACK</v>
          </cell>
          <cell r="C1619">
            <v>0</v>
          </cell>
          <cell r="D1619" t="str">
            <v>D</v>
          </cell>
        </row>
        <row r="1620">
          <cell r="A1620" t="str">
            <v>SYMV9-211-T999</v>
          </cell>
          <cell r="B1620" t="str">
            <v>SunMC 2.1.1 Five-User Dev Env</v>
          </cell>
          <cell r="C1620">
            <v>70000</v>
          </cell>
          <cell r="D1620" t="str">
            <v>B</v>
          </cell>
        </row>
        <row r="1621">
          <cell r="A1621" t="str">
            <v>SYMV9-300-T99S</v>
          </cell>
          <cell r="B1621" t="str">
            <v>SUNMC 3.0 DEVELOPER ENV. 5 NODE</v>
          </cell>
          <cell r="C1621">
            <v>70000</v>
          </cell>
          <cell r="D1621" t="str">
            <v>B</v>
          </cell>
        </row>
        <row r="1622">
          <cell r="A1622" t="str">
            <v>SYMX9-211-D999</v>
          </cell>
          <cell r="B1622" t="str">
            <v>Sun MC 2.1.1 for 10 dsktp pack</v>
          </cell>
          <cell r="C1622">
            <v>1400</v>
          </cell>
          <cell r="D1622" t="str">
            <v>B</v>
          </cell>
        </row>
        <row r="1623">
          <cell r="A1623" t="str">
            <v>SYMX9-211-E999</v>
          </cell>
          <cell r="B1623" t="str">
            <v>Sun MC 2.1.1 for 10 Servers</v>
          </cell>
          <cell r="C1623">
            <v>14000</v>
          </cell>
          <cell r="D1623" t="str">
            <v>B</v>
          </cell>
        </row>
        <row r="1624">
          <cell r="A1624" t="str">
            <v>SYMY9-211-E999</v>
          </cell>
          <cell r="B1624" t="str">
            <v>Sun MC 2.1.1 for 25 Servers</v>
          </cell>
          <cell r="C1624">
            <v>26250</v>
          </cell>
          <cell r="D1624" t="str">
            <v>B</v>
          </cell>
        </row>
        <row r="1625">
          <cell r="A1625" t="str">
            <v>T3ES-RR-22-1321GR4</v>
          </cell>
          <cell r="B1625" t="str">
            <v>T3ES E5500, E6500 2×9×73G</v>
          </cell>
          <cell r="C1625">
            <v>301780</v>
          </cell>
          <cell r="D1625" t="str">
            <v>A</v>
          </cell>
        </row>
        <row r="1626">
          <cell r="A1626" t="str">
            <v>T3WG-RR-11-660GR4</v>
          </cell>
          <cell r="B1626" t="str">
            <v>T3WG E5500, E6500 1×9×73G</v>
          </cell>
          <cell r="C1626">
            <v>119000</v>
          </cell>
          <cell r="D1626" t="str">
            <v>A</v>
          </cell>
        </row>
        <row r="1627">
          <cell r="A1627" t="str">
            <v>TAGD9-200-9999</v>
          </cell>
          <cell r="B1627" t="str">
            <v>TMN AGENT 2.0, DOC</v>
          </cell>
          <cell r="C1627">
            <v>195</v>
          </cell>
          <cell r="D1627" t="str">
            <v>D</v>
          </cell>
        </row>
        <row r="1628">
          <cell r="A1628" t="str">
            <v>TAGII-200-R999</v>
          </cell>
          <cell r="B1628" t="str">
            <v>TMN AGENT 2.0 INTEL RT, LIC</v>
          </cell>
          <cell r="C1628">
            <v>0</v>
          </cell>
          <cell r="D1628" t="str">
            <v>D</v>
          </cell>
        </row>
        <row r="1629">
          <cell r="A1629" t="str">
            <v>TAGIN-200-R999</v>
          </cell>
          <cell r="B1629" t="str">
            <v>TMN AGENT 2.0 NT RT, LIC</v>
          </cell>
          <cell r="C1629">
            <v>0</v>
          </cell>
          <cell r="D1629" t="str">
            <v>D</v>
          </cell>
        </row>
        <row r="1630">
          <cell r="A1630" t="str">
            <v>TAGIS-200-R999</v>
          </cell>
          <cell r="B1630" t="str">
            <v>TMN AGENT 2.0 SPARC RT  1 LIC</v>
          </cell>
          <cell r="C1630">
            <v>0</v>
          </cell>
          <cell r="D1630" t="str">
            <v>D</v>
          </cell>
        </row>
        <row r="1631">
          <cell r="A1631" t="str">
            <v>TAGIS-200-T999</v>
          </cell>
          <cell r="B1631" t="str">
            <v>TMN AGENT 2.0, LIC</v>
          </cell>
          <cell r="C1631">
            <v>54593</v>
          </cell>
          <cell r="D1631" t="str">
            <v>B</v>
          </cell>
        </row>
        <row r="1632">
          <cell r="A1632" t="str">
            <v>TAGIS-200-T9U9</v>
          </cell>
          <cell r="B1632" t="str">
            <v>UG TMN AGENT 2.0, LIC</v>
          </cell>
          <cell r="C1632">
            <v>20280</v>
          </cell>
          <cell r="D1632" t="str">
            <v>D</v>
          </cell>
        </row>
        <row r="1633">
          <cell r="A1633" t="str">
            <v>TAGVS-200-T999</v>
          </cell>
          <cell r="B1633" t="str">
            <v>TMN AGENT 2.0, 5 LIC</v>
          </cell>
          <cell r="C1633">
            <v>246085</v>
          </cell>
          <cell r="D1633" t="str">
            <v>B</v>
          </cell>
        </row>
        <row r="1634">
          <cell r="A1634" t="str">
            <v>TAGVS-200-T9U9</v>
          </cell>
          <cell r="B1634" t="str">
            <v>UG TMN AGENT 2.0, 5 LIC</v>
          </cell>
          <cell r="C1634">
            <v>91403</v>
          </cell>
          <cell r="D1634" t="str">
            <v>D</v>
          </cell>
        </row>
        <row r="1635">
          <cell r="A1635" t="str">
            <v>TASD9-100-9999</v>
          </cell>
          <cell r="B1635" t="str">
            <v>TMN/SNMP Q-A 1.0 DOCS ONLY</v>
          </cell>
          <cell r="C1635">
            <v>195</v>
          </cell>
          <cell r="D1635" t="str">
            <v>D</v>
          </cell>
        </row>
        <row r="1636">
          <cell r="A1636" t="str">
            <v>TASF9-200-E999</v>
          </cell>
          <cell r="B1636" t="str">
            <v>SUNLINK PC(TAS 5.2) 500 ENT PK</v>
          </cell>
          <cell r="C1636">
            <v>39199</v>
          </cell>
          <cell r="D1636" t="str">
            <v>B</v>
          </cell>
        </row>
        <row r="1637">
          <cell r="A1637" t="str">
            <v>TASIS-100-R999</v>
          </cell>
          <cell r="B1637" t="str">
            <v>TMN/SNMP Q-A 1.0 1 LIC ONLY</v>
          </cell>
          <cell r="C1637">
            <v>8393</v>
          </cell>
          <cell r="D1637" t="str">
            <v>B</v>
          </cell>
        </row>
        <row r="1638">
          <cell r="A1638" t="str">
            <v>TASIS-100-T999</v>
          </cell>
          <cell r="B1638" t="str">
            <v>TMN/SNMP Q-A 1.0 1 TK, 1 LIC</v>
          </cell>
          <cell r="C1638">
            <v>20300</v>
          </cell>
          <cell r="D1638" t="str">
            <v>B</v>
          </cell>
        </row>
        <row r="1639">
          <cell r="A1639" t="str">
            <v>TATD9-110-9999</v>
          </cell>
          <cell r="B1639" t="str">
            <v>TMN AGENT TESTER 1.1 DOC SET</v>
          </cell>
          <cell r="C1639">
            <v>195</v>
          </cell>
          <cell r="D1639" t="str">
            <v>D</v>
          </cell>
        </row>
        <row r="1640">
          <cell r="A1640" t="str">
            <v>TATIS-110-9999</v>
          </cell>
          <cell r="B1640" t="str">
            <v>TMN AGENT TESTER 1.1, LIC</v>
          </cell>
          <cell r="C1640">
            <v>20300</v>
          </cell>
          <cell r="D1640" t="str">
            <v>B</v>
          </cell>
        </row>
        <row r="1641">
          <cell r="A1641" t="str">
            <v>TATIS-110-99U9</v>
          </cell>
          <cell r="B1641" t="str">
            <v>UG TMN AGENT TESTER 1.1, LIC</v>
          </cell>
          <cell r="C1641">
            <v>7540</v>
          </cell>
          <cell r="D1641" t="str">
            <v>D</v>
          </cell>
        </row>
        <row r="1642">
          <cell r="A1642" t="str">
            <v>TMN-KIT-2.0-D</v>
          </cell>
          <cell r="B1642" t="str">
            <v>TMN AGENT 2.0, DOC</v>
          </cell>
          <cell r="C1642">
            <v>195</v>
          </cell>
          <cell r="D1642" t="str">
            <v>D</v>
          </cell>
        </row>
        <row r="1643">
          <cell r="A1643" t="str">
            <v>TMN-KIT-2.0-S</v>
          </cell>
          <cell r="B1643" t="str">
            <v>TMN AGENT 2.0, CD LIC</v>
          </cell>
          <cell r="C1643">
            <v>50694</v>
          </cell>
          <cell r="D1643" t="str">
            <v>B</v>
          </cell>
        </row>
        <row r="1644">
          <cell r="A1644" t="str">
            <v>TMN-KIT-2.0-S5</v>
          </cell>
          <cell r="B1644" t="str">
            <v>TMN AGENT 2.0, CD 5LIC</v>
          </cell>
          <cell r="C1644">
            <v>228508</v>
          </cell>
          <cell r="D1644" t="str">
            <v>B</v>
          </cell>
        </row>
        <row r="1645">
          <cell r="A1645" t="str">
            <v>TMN-KIT-2.0-S5U</v>
          </cell>
          <cell r="B1645" t="str">
            <v>UG TMN AGENT 2.0, CD 5LIC</v>
          </cell>
          <cell r="C1645">
            <v>91403</v>
          </cell>
          <cell r="D1645" t="str">
            <v>B</v>
          </cell>
        </row>
        <row r="1646">
          <cell r="A1646" t="str">
            <v>TMN-KIT-2.0-SU</v>
          </cell>
          <cell r="B1646" t="str">
            <v>UG TMN AGENT 2.0, CD LIC</v>
          </cell>
          <cell r="C1646">
            <v>20280</v>
          </cell>
          <cell r="D1646" t="str">
            <v>B</v>
          </cell>
        </row>
        <row r="1647">
          <cell r="A1647" t="str">
            <v>TMSD9-110-9999</v>
          </cell>
          <cell r="B1647" t="str">
            <v>TMN SCRIPT  1.1 DOC ONLY</v>
          </cell>
          <cell r="C1647">
            <v>195</v>
          </cell>
          <cell r="D1647" t="str">
            <v>D</v>
          </cell>
        </row>
        <row r="1648">
          <cell r="A1648" t="str">
            <v>TMSII-110-R999</v>
          </cell>
          <cell r="B1648" t="str">
            <v>TMN SCRIPT 1.1 INTEL RT, LIC</v>
          </cell>
          <cell r="C1648">
            <v>2793</v>
          </cell>
          <cell r="D1648" t="str">
            <v>B</v>
          </cell>
        </row>
        <row r="1649">
          <cell r="A1649" t="str">
            <v>TMSII-110-R9U9</v>
          </cell>
          <cell r="B1649" t="str">
            <v>TMN SCRIPT  1.1 INTEL RT UPG</v>
          </cell>
          <cell r="C1649">
            <v>1037</v>
          </cell>
          <cell r="D1649" t="str">
            <v>D</v>
          </cell>
        </row>
        <row r="1650">
          <cell r="A1650" t="str">
            <v>TMSIN-110-R999</v>
          </cell>
          <cell r="B1650" t="str">
            <v>TMN SCRIPT 1.1 NT RT, LIC</v>
          </cell>
          <cell r="C1650">
            <v>2793</v>
          </cell>
          <cell r="D1650" t="str">
            <v>B</v>
          </cell>
        </row>
        <row r="1651">
          <cell r="A1651" t="str">
            <v>TMSIS-110-R999</v>
          </cell>
          <cell r="B1651" t="str">
            <v>TMN SCRIPT  1.1 SPARC RT, LIC</v>
          </cell>
          <cell r="C1651">
            <v>2793</v>
          </cell>
          <cell r="D1651" t="str">
            <v>B</v>
          </cell>
        </row>
        <row r="1652">
          <cell r="A1652" t="str">
            <v>TMSIS-110-R9U9</v>
          </cell>
          <cell r="B1652" t="str">
            <v>UG TMN SCRIPT 1.1 SPARC RT</v>
          </cell>
          <cell r="C1652">
            <v>1037</v>
          </cell>
          <cell r="D1652" t="str">
            <v>D</v>
          </cell>
        </row>
        <row r="1653">
          <cell r="A1653" t="str">
            <v>TMSIS-110-T999</v>
          </cell>
          <cell r="B1653" t="str">
            <v>TMN SCRIPT TOOLKIT 1.1, LIC</v>
          </cell>
          <cell r="C1653">
            <v>20993</v>
          </cell>
          <cell r="D1653" t="str">
            <v>B</v>
          </cell>
        </row>
        <row r="1654">
          <cell r="A1654" t="str">
            <v>TMSIS-110-T9U9</v>
          </cell>
          <cell r="B1654" t="str">
            <v>UG TMN SCRIPT 1.1 TOOLKIT</v>
          </cell>
          <cell r="C1654">
            <v>7797</v>
          </cell>
          <cell r="D1654" t="str">
            <v>D</v>
          </cell>
        </row>
        <row r="1655">
          <cell r="A1655" t="str">
            <v>TRKIS-121-99N9</v>
          </cell>
          <cell r="B1655" t="str">
            <v>Sun Trunking Software v. 1.2.1</v>
          </cell>
          <cell r="C1655">
            <v>1393</v>
          </cell>
          <cell r="D1655" t="str">
            <v>A</v>
          </cell>
        </row>
        <row r="1656">
          <cell r="A1656" t="str">
            <v>TS2BS-251-D999</v>
          </cell>
          <cell r="B1656" t="str">
            <v>TRUSTED SOLARIS 2.5.1 DESKTOP</v>
          </cell>
          <cell r="C1656">
            <v>3374</v>
          </cell>
          <cell r="D1656" t="str">
            <v>A</v>
          </cell>
        </row>
        <row r="1657">
          <cell r="A1657" t="str">
            <v>TS2BS-251-D9U9</v>
          </cell>
          <cell r="B1657" t="str">
            <v>TRUSTED SOLARIS 2.5.1 DSKTP UPG</v>
          </cell>
          <cell r="C1657">
            <v>1684</v>
          </cell>
          <cell r="D1657" t="str">
            <v>B</v>
          </cell>
        </row>
        <row r="1658">
          <cell r="A1658" t="str">
            <v>TS2BS-251-E999</v>
          </cell>
          <cell r="B1658" t="str">
            <v>TRUSTED SOLARIS 2.5.1 SERVER</v>
          </cell>
          <cell r="C1658">
            <v>15594</v>
          </cell>
          <cell r="D1658" t="str">
            <v>A</v>
          </cell>
        </row>
        <row r="1659">
          <cell r="A1659" t="str">
            <v>TS2BS-251-E9U9</v>
          </cell>
          <cell r="B1659" t="str">
            <v>TRUSTED SOLARIS 2.5.1 SRVR UPG</v>
          </cell>
          <cell r="C1659">
            <v>7794</v>
          </cell>
          <cell r="D1659" t="str">
            <v>B</v>
          </cell>
        </row>
        <row r="1660">
          <cell r="A1660" t="str">
            <v>TS2DS-251-9999</v>
          </cell>
          <cell r="B1660" t="str">
            <v>TRUSTED SOLARIS 2.5.1 MANUALS</v>
          </cell>
          <cell r="C1660">
            <v>1944</v>
          </cell>
          <cell r="D1660" t="str">
            <v>D</v>
          </cell>
        </row>
        <row r="1661">
          <cell r="A1661" t="str">
            <v>TS72I-007-99YH</v>
          </cell>
          <cell r="B1661" t="str">
            <v>Korean Intel Trusted Solaris 7</v>
          </cell>
          <cell r="C1661">
            <v>1294</v>
          </cell>
          <cell r="D1661" t="str">
            <v>A</v>
          </cell>
        </row>
        <row r="1662">
          <cell r="A1662" t="str">
            <v>TS72S-007-99YH</v>
          </cell>
          <cell r="B1662" t="str">
            <v>Korean Trusted Solaris 7 Kit</v>
          </cell>
          <cell r="C1662">
            <v>1294</v>
          </cell>
          <cell r="D1662" t="str">
            <v>A</v>
          </cell>
        </row>
        <row r="1663">
          <cell r="A1663" t="str">
            <v>TS799-007-99D9</v>
          </cell>
          <cell r="B1663" t="str">
            <v>Trusted Solaris 7 Documents</v>
          </cell>
          <cell r="C1663">
            <v>1944</v>
          </cell>
          <cell r="D1663" t="str">
            <v>B</v>
          </cell>
        </row>
        <row r="1664">
          <cell r="A1664" t="str">
            <v>TS7II-007-D9N9</v>
          </cell>
          <cell r="B1664" t="str">
            <v>Trusted Solaris 7 Intel SUL</v>
          </cell>
          <cell r="C1664">
            <v>1944</v>
          </cell>
          <cell r="D1664" t="str">
            <v>A</v>
          </cell>
        </row>
        <row r="1665">
          <cell r="A1665" t="str">
            <v>TS7IS-007-D9N9</v>
          </cell>
          <cell r="B1665" t="str">
            <v>Trusted Solaris 7 Single User</v>
          </cell>
          <cell r="C1665">
            <v>1294</v>
          </cell>
          <cell r="D1665" t="str">
            <v>A</v>
          </cell>
        </row>
        <row r="1666">
          <cell r="A1666" t="str">
            <v>TS7IS-007-D9P9</v>
          </cell>
          <cell r="B1666" t="str">
            <v>Trusted Solaris 7 Upgrade SUL</v>
          </cell>
          <cell r="C1666">
            <v>1034</v>
          </cell>
          <cell r="D1666" t="str">
            <v>B</v>
          </cell>
        </row>
        <row r="1667">
          <cell r="A1667" t="str">
            <v>TS7SI-007-B9N9</v>
          </cell>
          <cell r="B1667" t="str">
            <v>Trusted Solaris 7 Intel Server</v>
          </cell>
          <cell r="C1667">
            <v>3244</v>
          </cell>
          <cell r="D1667" t="str">
            <v>A</v>
          </cell>
        </row>
        <row r="1668">
          <cell r="A1668" t="str">
            <v>TS7SI-007-G9N9</v>
          </cell>
          <cell r="B1668" t="str">
            <v>Trusted Solaris 7 Intel Server</v>
          </cell>
          <cell r="C1668">
            <v>9094</v>
          </cell>
          <cell r="D1668" t="str">
            <v>A</v>
          </cell>
        </row>
        <row r="1669">
          <cell r="A1669" t="str">
            <v>TS7SS-007-C9P9</v>
          </cell>
          <cell r="B1669" t="str">
            <v>Trusted Solaris 7 Upgrade Srvr</v>
          </cell>
          <cell r="C1669">
            <v>117000</v>
          </cell>
          <cell r="D1669" t="str">
            <v>B</v>
          </cell>
        </row>
        <row r="1670">
          <cell r="A1670" t="str">
            <v>TS7SS-007-G9N9</v>
          </cell>
          <cell r="B1670" t="str">
            <v>Trusted Solaris 7 Server</v>
          </cell>
          <cell r="C1670">
            <v>9094</v>
          </cell>
          <cell r="D1670" t="str">
            <v>A</v>
          </cell>
        </row>
        <row r="1671">
          <cell r="A1671" t="str">
            <v>TS7SS-007-G9P9</v>
          </cell>
          <cell r="B1671" t="str">
            <v>Trusted Solaris 7 Upgrade Srvr</v>
          </cell>
          <cell r="C1671">
            <v>7794</v>
          </cell>
          <cell r="D1671" t="str">
            <v>B</v>
          </cell>
        </row>
        <row r="1672">
          <cell r="A1672" t="str">
            <v>TS7SS-007-L9N9</v>
          </cell>
          <cell r="B1672" t="str">
            <v>Trusted Solaris 7 Server</v>
          </cell>
          <cell r="C1672">
            <v>130000</v>
          </cell>
          <cell r="D1672" t="str">
            <v>A</v>
          </cell>
        </row>
        <row r="1673">
          <cell r="A1673" t="str">
            <v>TS7SS-007-L9P9</v>
          </cell>
          <cell r="B1673" t="str">
            <v>Trusted Solaris 7 Upgrade Srvr</v>
          </cell>
          <cell r="C1673">
            <v>42120</v>
          </cell>
          <cell r="D1673" t="str">
            <v>B</v>
          </cell>
        </row>
        <row r="1674">
          <cell r="A1674" t="str">
            <v>TS7SS-007-X9N9</v>
          </cell>
          <cell r="B1674" t="str">
            <v>Trusted Solaris 7 Server</v>
          </cell>
          <cell r="C1674">
            <v>15594</v>
          </cell>
          <cell r="D1674" t="str">
            <v>A</v>
          </cell>
        </row>
        <row r="1675">
          <cell r="A1675" t="str">
            <v>TS7SS-007-X9P9</v>
          </cell>
          <cell r="B1675" t="str">
            <v>Trusted Solaris 7 Upgrade Srvr</v>
          </cell>
          <cell r="C1675">
            <v>9094</v>
          </cell>
          <cell r="D1675" t="str">
            <v>B</v>
          </cell>
        </row>
        <row r="1676">
          <cell r="A1676" t="str">
            <v>TS7SS-007-Y9N9</v>
          </cell>
          <cell r="B1676" t="str">
            <v>Trusted Solaris 7 Server</v>
          </cell>
          <cell r="C1676">
            <v>48094</v>
          </cell>
          <cell r="D1676" t="str">
            <v>A</v>
          </cell>
        </row>
        <row r="1677">
          <cell r="A1677" t="str">
            <v>TS7SS-007-Y9P9</v>
          </cell>
          <cell r="B1677" t="str">
            <v>Trusted Solaris 7 Upgrade Srvr</v>
          </cell>
          <cell r="C1677">
            <v>24044</v>
          </cell>
          <cell r="D1677" t="str">
            <v>B</v>
          </cell>
        </row>
        <row r="1678">
          <cell r="A1678" t="str">
            <v>TS8II-080-B999</v>
          </cell>
          <cell r="B1678" t="str">
            <v>TSol8, 1-2 CPUS RTU, Intel</v>
          </cell>
          <cell r="C1678">
            <v>3374</v>
          </cell>
          <cell r="D1678" t="str">
            <v>A</v>
          </cell>
        </row>
        <row r="1679">
          <cell r="A1679" t="str">
            <v>TS8II-080-B9U9</v>
          </cell>
          <cell r="B1679" t="str">
            <v>TSol8, 1-2 CPUS RTU Upg, Intel</v>
          </cell>
          <cell r="C1679">
            <v>1684</v>
          </cell>
          <cell r="D1679" t="str">
            <v>A</v>
          </cell>
        </row>
        <row r="1680">
          <cell r="A1680" t="str">
            <v>TS8II-080-G999</v>
          </cell>
          <cell r="B1680" t="str">
            <v>TSol8, 3-8 CPUS RTU , Intel</v>
          </cell>
          <cell r="C1680">
            <v>15594</v>
          </cell>
          <cell r="D1680" t="str">
            <v>A</v>
          </cell>
        </row>
        <row r="1681">
          <cell r="A1681" t="str">
            <v>TS8II-080-G9U9</v>
          </cell>
          <cell r="B1681" t="str">
            <v>TSol8, 3-8 CPUS RTU Upg, Intel</v>
          </cell>
          <cell r="C1681">
            <v>7794</v>
          </cell>
          <cell r="D1681" t="str">
            <v>A</v>
          </cell>
        </row>
        <row r="1682">
          <cell r="A1682" t="str">
            <v>TS8II-080-L999</v>
          </cell>
          <cell r="B1682" t="str">
            <v>TSol8, 17-32 CPUS RTU, Intel</v>
          </cell>
          <cell r="C1682">
            <v>130000</v>
          </cell>
          <cell r="D1682" t="str">
            <v>A</v>
          </cell>
        </row>
        <row r="1683">
          <cell r="A1683" t="str">
            <v>TS8II-080-L9U9</v>
          </cell>
          <cell r="B1683" t="str">
            <v>TSol8, 17-32 CPUS RTU Ug, Intel</v>
          </cell>
          <cell r="C1683">
            <v>78000</v>
          </cell>
          <cell r="D1683" t="str">
            <v>A</v>
          </cell>
        </row>
        <row r="1684">
          <cell r="A1684" t="str">
            <v>TS8II-080-Y999</v>
          </cell>
          <cell r="B1684" t="str">
            <v>TSol8, 9-16 CPUS RTU, Intel</v>
          </cell>
          <cell r="C1684">
            <v>48094</v>
          </cell>
          <cell r="D1684" t="str">
            <v>A</v>
          </cell>
        </row>
        <row r="1685">
          <cell r="A1685" t="str">
            <v>TS8II-080-Y9U9</v>
          </cell>
          <cell r="B1685" t="str">
            <v>TSol8, 9-16 CPUS RTU Ug, Intel</v>
          </cell>
          <cell r="C1685">
            <v>24044</v>
          </cell>
          <cell r="D1685" t="str">
            <v>A</v>
          </cell>
        </row>
        <row r="1686">
          <cell r="A1686" t="str">
            <v>TS8IS-080-B999</v>
          </cell>
          <cell r="B1686" t="str">
            <v>TSol8, 1-2 CPUS RTU, SPARC</v>
          </cell>
          <cell r="C1686">
            <v>3374</v>
          </cell>
          <cell r="D1686" t="str">
            <v>A</v>
          </cell>
        </row>
        <row r="1687">
          <cell r="A1687" t="str">
            <v>TS8IS-080-B9U9</v>
          </cell>
          <cell r="B1687" t="str">
            <v>TSol8, 1-2 CPUS RTU Upg, SPARC</v>
          </cell>
          <cell r="C1687">
            <v>1684</v>
          </cell>
          <cell r="D1687" t="str">
            <v>A</v>
          </cell>
        </row>
        <row r="1688">
          <cell r="A1688" t="str">
            <v>TS8IS-080-G999</v>
          </cell>
          <cell r="B1688" t="str">
            <v>TSol8, 3-8 CPUS RTU, SPARC</v>
          </cell>
          <cell r="C1688">
            <v>15594</v>
          </cell>
          <cell r="D1688" t="str">
            <v>A</v>
          </cell>
        </row>
        <row r="1689">
          <cell r="A1689" t="str">
            <v>TS8IS-080-G9U9</v>
          </cell>
          <cell r="B1689" t="str">
            <v>TSol8, 3-8 CPUS RTU Upg, SPARC</v>
          </cell>
          <cell r="C1689">
            <v>7794</v>
          </cell>
          <cell r="D1689" t="str">
            <v>A</v>
          </cell>
        </row>
        <row r="1690">
          <cell r="A1690" t="str">
            <v>TS8IS-080-L999</v>
          </cell>
          <cell r="B1690" t="str">
            <v>TSol8, 17-32 CPUs RTU, SPARC</v>
          </cell>
          <cell r="C1690">
            <v>130000</v>
          </cell>
          <cell r="D1690" t="str">
            <v>A</v>
          </cell>
        </row>
        <row r="1691">
          <cell r="A1691" t="str">
            <v>TS8IS-080-L9U9</v>
          </cell>
          <cell r="B1691" t="str">
            <v>TSol8, 17-32 CPUs RTU, SPARC</v>
          </cell>
          <cell r="C1691">
            <v>78000</v>
          </cell>
          <cell r="D1691" t="str">
            <v>A</v>
          </cell>
        </row>
        <row r="1692">
          <cell r="A1692" t="str">
            <v>TS8IS-080-Y999</v>
          </cell>
          <cell r="B1692" t="str">
            <v>TSol8, 9-16 CPUs RTU, SPARC</v>
          </cell>
          <cell r="C1692">
            <v>48094</v>
          </cell>
          <cell r="D1692" t="str">
            <v>A</v>
          </cell>
        </row>
        <row r="1693">
          <cell r="A1693" t="str">
            <v>TS8IS-080-Y9U9</v>
          </cell>
          <cell r="B1693" t="str">
            <v>TSol8, 9-16 CPUs RTU Ug, SPARC</v>
          </cell>
          <cell r="C1693">
            <v>24044</v>
          </cell>
          <cell r="D1693" t="str">
            <v>A</v>
          </cell>
        </row>
        <row r="1694">
          <cell r="A1694" t="str">
            <v>TS8Z9-080-99D9</v>
          </cell>
          <cell r="B1694" t="str">
            <v>TSol 8 doc CD only, English</v>
          </cell>
          <cell r="C1694">
            <v>98</v>
          </cell>
          <cell r="D1694" t="str">
            <v>B</v>
          </cell>
        </row>
        <row r="1695">
          <cell r="A1695" t="str">
            <v>TS8ZI-080B9OY9</v>
          </cell>
          <cell r="B1695" t="str">
            <v>TSol8 MediaKit, INTEL, English</v>
          </cell>
          <cell r="C1695">
            <v>1294</v>
          </cell>
          <cell r="D1695" t="str">
            <v>A</v>
          </cell>
        </row>
        <row r="1696">
          <cell r="A1696" t="str">
            <v>TS8ZS-080-S9Y9</v>
          </cell>
          <cell r="B1696" t="str">
            <v>TSol8 Media, E10K, Supl CD/Doc</v>
          </cell>
          <cell r="C1696">
            <v>254</v>
          </cell>
          <cell r="D1696" t="str">
            <v>A</v>
          </cell>
        </row>
        <row r="1697">
          <cell r="A1697" t="str">
            <v>TS8ZS-080B9OY9</v>
          </cell>
          <cell r="B1697" t="str">
            <v>TSol8 MediaKit, SPARC, English</v>
          </cell>
          <cell r="C1697">
            <v>1294</v>
          </cell>
          <cell r="D1697" t="str">
            <v>A</v>
          </cell>
        </row>
        <row r="1698">
          <cell r="A1698" t="str">
            <v>U11-N6-UKC1-100AT1</v>
          </cell>
          <cell r="B1698" t="str">
            <v>UG E1 Net t1AC,440MH,1GB,18B</v>
          </cell>
          <cell r="C1698">
            <v>16653</v>
          </cell>
          <cell r="D1698" t="str">
            <v>A</v>
          </cell>
        </row>
        <row r="1699">
          <cell r="A1699" t="str">
            <v>U11-N6-UKC1-512AT</v>
          </cell>
          <cell r="B1699" t="str">
            <v>UG E1 Net t1AC,440MH,512MB,18B</v>
          </cell>
          <cell r="C1699">
            <v>12733</v>
          </cell>
          <cell r="D1699" t="str">
            <v>A</v>
          </cell>
        </row>
        <row r="1700">
          <cell r="A1700" t="str">
            <v>U11-N7-UKC1-512AT</v>
          </cell>
          <cell r="B1700" t="str">
            <v>UG E1 N-t1 DC,440MH,512Mb,18Gb</v>
          </cell>
          <cell r="C1700">
            <v>12733</v>
          </cell>
          <cell r="D1700" t="str">
            <v>A</v>
          </cell>
        </row>
        <row r="1701">
          <cell r="A1701" t="str">
            <v>U11A25UJD49S-004CX</v>
          </cell>
          <cell r="B1701" t="str">
            <v>UG E1-E450 4x400MHZ 4GB 4-18GB</v>
          </cell>
          <cell r="C1701">
            <v>75293</v>
          </cell>
          <cell r="D1701" t="str">
            <v>H</v>
          </cell>
        </row>
        <row r="1702">
          <cell r="A1702" t="str">
            <v>U14-N6-UKC1-100AT1</v>
          </cell>
          <cell r="B1702" t="str">
            <v>UG E2 Net t1AC,440MH,1-GB,18GB</v>
          </cell>
          <cell r="C1702">
            <v>16233</v>
          </cell>
          <cell r="D1702" t="str">
            <v>A</v>
          </cell>
        </row>
        <row r="1703">
          <cell r="A1703" t="str">
            <v>U14-N6-UKC1-512AT</v>
          </cell>
          <cell r="B1703" t="str">
            <v>UG E2 Net t1AC,440MH,512MB,18B</v>
          </cell>
          <cell r="C1703">
            <v>12313</v>
          </cell>
          <cell r="D1703" t="str">
            <v>A</v>
          </cell>
        </row>
        <row r="1704">
          <cell r="A1704" t="str">
            <v>U14-N7-UKC1-512AT</v>
          </cell>
          <cell r="B1704" t="str">
            <v>UG E2 N-t1 DC,440MH,512Mb,18Gb</v>
          </cell>
          <cell r="C1704">
            <v>12313</v>
          </cell>
          <cell r="D1704" t="str">
            <v>A</v>
          </cell>
        </row>
        <row r="1705">
          <cell r="A1705" t="str">
            <v>U14A25UJD29S-002EJ</v>
          </cell>
          <cell r="B1705" t="str">
            <v>UG E2-A25 2x400MHZ 2GB 2-18GB</v>
          </cell>
          <cell r="C1705">
            <v>39818</v>
          </cell>
          <cell r="D1705" t="str">
            <v>H</v>
          </cell>
        </row>
        <row r="1706">
          <cell r="A1706" t="str">
            <v>U14A25UJD49S-004CX</v>
          </cell>
          <cell r="B1706" t="str">
            <v>UG E2-E450 4x400MHZ 4GB 4-18GB</v>
          </cell>
          <cell r="C1706">
            <v>74243</v>
          </cell>
          <cell r="D1706" t="str">
            <v>H</v>
          </cell>
        </row>
        <row r="1707">
          <cell r="A1707" t="str">
            <v>U14A26UJD29S-001EJ</v>
          </cell>
          <cell r="B1707" t="str">
            <v>UG E2-E250 2x400MHZ, 1GB, 2x18GB</v>
          </cell>
          <cell r="C1707">
            <v>18448</v>
          </cell>
          <cell r="D1707" t="str">
            <v>H</v>
          </cell>
        </row>
        <row r="1708">
          <cell r="A1708" t="str">
            <v>U14A26UJC29S-002FA</v>
          </cell>
          <cell r="B1708" t="str">
            <v>UG E1-E250 2x400MHZ,2GB,4x18GB</v>
          </cell>
          <cell r="C1708">
            <v>25913</v>
          </cell>
          <cell r="D1708" t="str">
            <v>H</v>
          </cell>
        </row>
        <row r="1709">
          <cell r="A1709" t="str">
            <v>U14A33ULD29S-002EJ</v>
          </cell>
          <cell r="B1709" t="str">
            <v>UG E2-A33 2-450MH/2GB/2-18GB</v>
          </cell>
          <cell r="C1709">
            <v>35768</v>
          </cell>
          <cell r="D1709" t="str">
            <v>H</v>
          </cell>
        </row>
        <row r="1710">
          <cell r="A1710" t="str">
            <v>U14A33ULD49S-004EJ</v>
          </cell>
          <cell r="B1710" t="str">
            <v>UG E2-A33 4-450MH/4GB/2-18GB</v>
          </cell>
          <cell r="C1710">
            <v>60068</v>
          </cell>
          <cell r="D1710" t="str">
            <v>H</v>
          </cell>
        </row>
        <row r="1711">
          <cell r="A1711" t="str">
            <v>U14A34ULD19S-001EJ</v>
          </cell>
          <cell r="B1711" t="str">
            <v>UG E2-E220R/1-450MH/1GB/2-18GB</v>
          </cell>
          <cell r="C1711">
            <v>14708</v>
          </cell>
          <cell r="D1711" t="str">
            <v>H</v>
          </cell>
        </row>
        <row r="1712">
          <cell r="A1712" t="str">
            <v>U14A34ULD29S-002EJ</v>
          </cell>
          <cell r="B1712" t="str">
            <v>UG E2-E220R/2-450MH/2GB/2-18GB</v>
          </cell>
          <cell r="C1712">
            <v>27668</v>
          </cell>
          <cell r="D1712" t="str">
            <v>H</v>
          </cell>
        </row>
        <row r="1713">
          <cell r="A1713" t="str">
            <v>U20-N6-UKC1-100AT1</v>
          </cell>
          <cell r="B1713" t="str">
            <v>UGS20 Net t1AC,440MH,1-GB,18GB</v>
          </cell>
          <cell r="C1713">
            <v>17073</v>
          </cell>
          <cell r="D1713" t="str">
            <v>A</v>
          </cell>
        </row>
        <row r="1714">
          <cell r="A1714" t="str">
            <v>U20-N6-UKC1-512AT</v>
          </cell>
          <cell r="B1714" t="str">
            <v>UGS20 Net t1AC,440MH,512MB,18B</v>
          </cell>
          <cell r="C1714">
            <v>13153</v>
          </cell>
          <cell r="D1714" t="str">
            <v>A</v>
          </cell>
        </row>
        <row r="1715">
          <cell r="A1715" t="str">
            <v>U20-N7-UKC1-512AT</v>
          </cell>
          <cell r="B1715" t="str">
            <v>UG SS20-t1 DC,440MH,512Mb,18Gb</v>
          </cell>
          <cell r="C1715">
            <v>13153</v>
          </cell>
          <cell r="D1715" t="str">
            <v>A</v>
          </cell>
        </row>
        <row r="1716">
          <cell r="A1716" t="str">
            <v>U21-UGE1Z9S-C256CR</v>
          </cell>
          <cell r="B1716" t="str">
            <v>UG U5S 360MHz,256MB,8GB,32xCD</v>
          </cell>
          <cell r="C1716">
            <v>2761</v>
          </cell>
          <cell r="D1716" t="str">
            <v>H</v>
          </cell>
        </row>
        <row r="1717">
          <cell r="A1717" t="str">
            <v>U22-N6-UKC1-100AT1</v>
          </cell>
          <cell r="B1717" t="str">
            <v>UG U5 Net t1 AC,440MH,1-GB,18GB</v>
          </cell>
          <cell r="C1717">
            <v>16093</v>
          </cell>
          <cell r="D1717" t="str">
            <v>A</v>
          </cell>
        </row>
        <row r="1718">
          <cell r="A1718" t="str">
            <v>U22-N6-UKC1-512AT</v>
          </cell>
          <cell r="B1718" t="str">
            <v>UG U5 Net t1 AC,440MH,512MB,18B</v>
          </cell>
          <cell r="C1718">
            <v>12173</v>
          </cell>
          <cell r="D1718" t="str">
            <v>A</v>
          </cell>
        </row>
        <row r="1719">
          <cell r="A1719" t="str">
            <v>U22-N7-UKC1-512AT</v>
          </cell>
          <cell r="B1719" t="str">
            <v>UG U5s N-t1 DC,440MH,512Mb,18G</v>
          </cell>
          <cell r="C1719">
            <v>12173</v>
          </cell>
          <cell r="D1719" t="str">
            <v>A</v>
          </cell>
        </row>
        <row r="1720">
          <cell r="A1720" t="str">
            <v>U25A33ULD29S-002EJ</v>
          </cell>
          <cell r="B1720" t="str">
            <v>UG A25-A33 2-450MH/2GB/2-18GB</v>
          </cell>
          <cell r="C1720">
            <v>31718</v>
          </cell>
          <cell r="D1720" t="str">
            <v>H</v>
          </cell>
        </row>
        <row r="1721">
          <cell r="A1721" t="str">
            <v>U25A33ULD49S-004EJ</v>
          </cell>
          <cell r="B1721" t="str">
            <v>UG A25-A33 4-450MH/4GB/2-18GB</v>
          </cell>
          <cell r="C1721">
            <v>52643</v>
          </cell>
          <cell r="D1721" t="str">
            <v>H</v>
          </cell>
        </row>
        <row r="1722">
          <cell r="A1722" t="str">
            <v>U26A25UJD49S-004CX</v>
          </cell>
          <cell r="B1722" t="str">
            <v>UG E250-E450 4x400MZ 4GB 4-18G</v>
          </cell>
          <cell r="C1722">
            <v>64118</v>
          </cell>
          <cell r="D1722" t="str">
            <v>H</v>
          </cell>
        </row>
        <row r="1723">
          <cell r="A1723" t="str">
            <v>U26A33ULD29S-002EJ</v>
          </cell>
          <cell r="B1723" t="str">
            <v>UG A26-A33 2-450MH/2GB/2-18GB</v>
          </cell>
          <cell r="C1723">
            <v>33068</v>
          </cell>
          <cell r="D1723" t="str">
            <v>H</v>
          </cell>
        </row>
        <row r="1724">
          <cell r="A1724" t="str">
            <v>U26A33ULD49S-004EJ</v>
          </cell>
          <cell r="B1724" t="str">
            <v>UG A26-A33 4-450MH/4GB/2-18GB</v>
          </cell>
          <cell r="C1724">
            <v>57368</v>
          </cell>
          <cell r="D1724" t="str">
            <v>H</v>
          </cell>
        </row>
        <row r="1725">
          <cell r="A1725" t="str">
            <v>U26A34ULD29S002EJ</v>
          </cell>
          <cell r="B1725" t="str">
            <v>UG A26-E220R/2-450MH/2GB/2-18GB</v>
          </cell>
          <cell r="C1725">
            <v>26318</v>
          </cell>
          <cell r="D1725" t="str">
            <v>H</v>
          </cell>
        </row>
        <row r="1726">
          <cell r="A1726" t="str">
            <v>UES-1UGE1Z9P-C64AR</v>
          </cell>
          <cell r="B1726" t="str">
            <v>UG WS U5/360,PGX24, 64MB/8GB</v>
          </cell>
          <cell r="C1726">
            <v>2356</v>
          </cell>
          <cell r="D1726" t="str">
            <v>H</v>
          </cell>
        </row>
        <row r="1727">
          <cell r="A1727" t="str">
            <v>UES-1UGE1Z9PC128CR</v>
          </cell>
          <cell r="B1727" t="str">
            <v>UG WS U5/360,PGX24,128MB/8GB</v>
          </cell>
          <cell r="C1727">
            <v>2626</v>
          </cell>
          <cell r="D1727" t="str">
            <v>H</v>
          </cell>
        </row>
        <row r="1728">
          <cell r="A1728" t="str">
            <v>UES-1UJC1Z9PC128CP</v>
          </cell>
          <cell r="B1728" t="str">
            <v>UG WS U5/400,PGX24,128MB/9GB</v>
          </cell>
          <cell r="C1728">
            <v>3773</v>
          </cell>
          <cell r="D1728" t="str">
            <v>H</v>
          </cell>
        </row>
        <row r="1729">
          <cell r="A1729" t="str">
            <v>UES-1UJC1Z9PC256CP</v>
          </cell>
          <cell r="B1729" t="str">
            <v>UG WS U5/400,PGX24,128MB/9GB</v>
          </cell>
          <cell r="C1729">
            <v>4246</v>
          </cell>
          <cell r="D1729" t="str">
            <v>H</v>
          </cell>
        </row>
        <row r="1730">
          <cell r="A1730" t="str">
            <v>UES-2UKC1Z9LC128CP</v>
          </cell>
          <cell r="B1730" t="str">
            <v>UG WS U10/440,FFB2+,128MB/9G</v>
          </cell>
          <cell r="C1730">
            <v>5798</v>
          </cell>
          <cell r="D1730" t="str">
            <v>H</v>
          </cell>
        </row>
        <row r="1731">
          <cell r="A1731" t="str">
            <v>UES-2UKC1Z9LC512CP</v>
          </cell>
          <cell r="B1731" t="str">
            <v>UG WS U10/440,FFB2+,512MB/9G</v>
          </cell>
          <cell r="C1731">
            <v>7148</v>
          </cell>
          <cell r="D1731" t="str">
            <v>H</v>
          </cell>
        </row>
        <row r="1732">
          <cell r="A1732" t="str">
            <v>UES-2UKC1Z9PC128CP</v>
          </cell>
          <cell r="B1732" t="str">
            <v>UG WS U10/440,PGX24,128MB/9G</v>
          </cell>
          <cell r="C1732">
            <v>4853</v>
          </cell>
          <cell r="D1732" t="str">
            <v>H</v>
          </cell>
        </row>
        <row r="1733">
          <cell r="A1733" t="str">
            <v>UES-2UKC1Z9PC512CP</v>
          </cell>
          <cell r="B1733" t="str">
            <v>UG WS U10/440,PGX24,512MB/9G</v>
          </cell>
          <cell r="C1733">
            <v>6203</v>
          </cell>
          <cell r="D1733" t="str">
            <v>H</v>
          </cell>
        </row>
        <row r="1734">
          <cell r="A1734" t="str">
            <v>UES-2UKC1Z9QC256CP</v>
          </cell>
          <cell r="B1734" t="str">
            <v>UG WS U10/440,AFBM3,256MB/9G</v>
          </cell>
          <cell r="C1734">
            <v>7553</v>
          </cell>
          <cell r="D1734" t="str">
            <v>H</v>
          </cell>
        </row>
        <row r="1735">
          <cell r="A1735" t="str">
            <v>UES-2UKC1Z9YC256CP</v>
          </cell>
          <cell r="B1735" t="str">
            <v>UG WS U10/440,AFBM3,256MB/9G</v>
          </cell>
          <cell r="C1735">
            <v>7553</v>
          </cell>
          <cell r="D1735" t="str">
            <v>H</v>
          </cell>
        </row>
        <row r="1736">
          <cell r="A1736" t="str">
            <v>UES-2UKC1Z9ZC256CP</v>
          </cell>
          <cell r="B1736" t="str">
            <v>UG WS U10/440,AFBM6,256MB/9G</v>
          </cell>
          <cell r="C1736">
            <v>8093</v>
          </cell>
          <cell r="D1736" t="str">
            <v>H</v>
          </cell>
        </row>
        <row r="1737">
          <cell r="A1737" t="str">
            <v>UG-1044A-1141A</v>
          </cell>
          <cell r="B1737" t="str">
            <v>UG SUN GIGABITETHERNET/P 2.0</v>
          </cell>
          <cell r="C1737">
            <v>1294</v>
          </cell>
          <cell r="D1737" t="str">
            <v>A</v>
          </cell>
        </row>
        <row r="1738">
          <cell r="A1738" t="str">
            <v>UG-1045A-1140A</v>
          </cell>
          <cell r="B1738" t="str">
            <v>UG SUN GIGABITETHERNET/S 2.0</v>
          </cell>
          <cell r="C1738">
            <v>1294</v>
          </cell>
          <cell r="D1738" t="str">
            <v>A</v>
          </cell>
        </row>
        <row r="1739">
          <cell r="A1739" t="str">
            <v>UG-260X-2761-SB1</v>
          </cell>
          <cell r="B1739" t="str">
            <v>UG (1) 260X TO A 2761A SYS BD</v>
          </cell>
          <cell r="C1739">
            <v>88000</v>
          </cell>
          <cell r="D1739" t="str">
            <v>A</v>
          </cell>
        </row>
        <row r="1740">
          <cell r="A1740" t="str">
            <v>UG-260X-2761-SB2</v>
          </cell>
          <cell r="B1740" t="str">
            <v>UG (2) 260X TO A 2761A SYS BD</v>
          </cell>
          <cell r="C1740">
            <v>80000</v>
          </cell>
          <cell r="D1740" t="str">
            <v>A</v>
          </cell>
        </row>
        <row r="1741">
          <cell r="A1741" t="str">
            <v>UG-2760A-C2761A</v>
          </cell>
          <cell r="B1741" t="str">
            <v>2760A TO 2761A CTO BOARD UPGR</v>
          </cell>
          <cell r="C1741">
            <v>52000</v>
          </cell>
          <cell r="D1741" t="str">
            <v>A</v>
          </cell>
        </row>
        <row r="1742">
          <cell r="A1742" t="str">
            <v>UG-2DLT7-L11000</v>
          </cell>
          <cell r="B1742" t="str">
            <v>UPGRADE, DLT7000 TAPE DRS (2)</v>
          </cell>
          <cell r="C1742">
            <v>21000</v>
          </cell>
          <cell r="D1742" t="str">
            <v>A</v>
          </cell>
        </row>
        <row r="1743">
          <cell r="A1743" t="str">
            <v>UG-4/1000-4DR</v>
          </cell>
          <cell r="B1743" t="str">
            <v>UG 4 X DLT4000 - DLT7000</v>
          </cell>
          <cell r="C1743">
            <v>44800</v>
          </cell>
          <cell r="D1743" t="str">
            <v>A</v>
          </cell>
        </row>
        <row r="1744">
          <cell r="A1744" t="str">
            <v>UG-4/1000-L1000-1</v>
          </cell>
          <cell r="B1744" t="str">
            <v>UG TO L1000, ONE DRIVE</v>
          </cell>
          <cell r="C1744">
            <v>33750</v>
          </cell>
          <cell r="D1744" t="str">
            <v>A</v>
          </cell>
        </row>
        <row r="1745">
          <cell r="A1745" t="str">
            <v>UG-4/1000-L1000-SP</v>
          </cell>
          <cell r="B1745" t="str">
            <v>Upgrade to L1000 PROMO</v>
          </cell>
          <cell r="C1745">
            <v>69750</v>
          </cell>
          <cell r="D1745" t="str">
            <v>A</v>
          </cell>
        </row>
        <row r="1746">
          <cell r="A1746" t="str">
            <v>UG-4/1000-L1000-VP</v>
          </cell>
          <cell r="B1746" t="str">
            <v>Upgrade to L1000 PROMO</v>
          </cell>
          <cell r="C1746">
            <v>79380</v>
          </cell>
          <cell r="D1746" t="str">
            <v>A</v>
          </cell>
        </row>
        <row r="1747">
          <cell r="A1747" t="str">
            <v>UG-5/1-CLOCKBOARD</v>
          </cell>
          <cell r="B1747" t="str">
            <v>UG to 5:1 CLOCK BOARD - Field</v>
          </cell>
          <cell r="C1747">
            <v>1600</v>
          </cell>
          <cell r="D1747" t="str">
            <v>A</v>
          </cell>
        </row>
        <row r="1748">
          <cell r="A1748" t="str">
            <v>UG-8MM-TAPE-20G</v>
          </cell>
          <cell r="B1748" t="str">
            <v>UG TO 8MM UNIPACK TAPE, 20-40G</v>
          </cell>
          <cell r="C1748">
            <v>3308</v>
          </cell>
          <cell r="D1748" t="str">
            <v>H</v>
          </cell>
        </row>
        <row r="1749">
          <cell r="A1749" t="str">
            <v>UG-A1000-109G-10K</v>
          </cell>
          <cell r="B1749" t="str">
            <v>UPG, 109GB A1000(10K RPM)</v>
          </cell>
          <cell r="C1749">
            <v>19875</v>
          </cell>
          <cell r="D1749" t="str">
            <v>H</v>
          </cell>
        </row>
        <row r="1750">
          <cell r="A1750" t="str">
            <v>UG-A1000-36G-10K</v>
          </cell>
          <cell r="B1750" t="str">
            <v>UG, 36GB A1000 (10K RPM)</v>
          </cell>
          <cell r="C1750">
            <v>11250</v>
          </cell>
          <cell r="D1750" t="str">
            <v>H</v>
          </cell>
        </row>
        <row r="1751">
          <cell r="A1751" t="str">
            <v>UG-A1000-36G-RK-2</v>
          </cell>
          <cell r="B1751" t="str">
            <v>UPG, 36GB A1000, RACK(10K RPM)</v>
          </cell>
          <cell r="C1751">
            <v>11250</v>
          </cell>
          <cell r="D1751" t="str">
            <v>H</v>
          </cell>
        </row>
        <row r="1752">
          <cell r="A1752" t="str">
            <v>UG-A1000-CONTBD</v>
          </cell>
          <cell r="B1752" t="str">
            <v>CONTROLLER BOARD UPG FOR A1000</v>
          </cell>
          <cell r="C1752">
            <v>5600</v>
          </cell>
          <cell r="D1752" t="str">
            <v>H</v>
          </cell>
        </row>
        <row r="1753">
          <cell r="A1753" t="str">
            <v>UG-A1000-RACK</v>
          </cell>
          <cell r="B1753" t="str">
            <v>UPG, STOREDGE EXPANSION RACK</v>
          </cell>
          <cell r="C1753">
            <v>7000</v>
          </cell>
          <cell r="D1753" t="str">
            <v>A</v>
          </cell>
        </row>
        <row r="1754">
          <cell r="A1754" t="str">
            <v>UG-A1K-145G-36G10K</v>
          </cell>
          <cell r="B1754" t="str">
            <v>UPG A1000 145GB(4x36GB/10KRPM)</v>
          </cell>
          <cell r="C1754">
            <v>17963</v>
          </cell>
          <cell r="D1754" t="str">
            <v>H</v>
          </cell>
        </row>
        <row r="1755">
          <cell r="A1755" t="str">
            <v>UG-A1K-145G-RK</v>
          </cell>
          <cell r="B1755" t="str">
            <v>UPG A1000 145GB Rackmount tray</v>
          </cell>
          <cell r="C1755">
            <v>17963</v>
          </cell>
          <cell r="D1755" t="str">
            <v>H</v>
          </cell>
        </row>
        <row r="1756">
          <cell r="A1756" t="str">
            <v>UG-A1K-218G-18G10K</v>
          </cell>
          <cell r="B1756" t="str">
            <v>UPG A1000 218G(12x18GB/10KRPM)</v>
          </cell>
          <cell r="C1756">
            <v>25275</v>
          </cell>
          <cell r="D1756" t="str">
            <v>H</v>
          </cell>
        </row>
        <row r="1757">
          <cell r="A1757" t="str">
            <v>UG-A1K-291G-36G10K</v>
          </cell>
          <cell r="B1757" t="str">
            <v>UPG A1000 291G (8X36GB/10KRPM)</v>
          </cell>
          <cell r="C1757">
            <v>29250</v>
          </cell>
          <cell r="D1757" t="str">
            <v>H</v>
          </cell>
        </row>
        <row r="1758">
          <cell r="A1758" t="str">
            <v>UG-A1K-72G-18G-RK</v>
          </cell>
          <cell r="B1758" t="str">
            <v>UPG, A1000-72GB Rackmount tray</v>
          </cell>
          <cell r="C1758">
            <v>13763</v>
          </cell>
          <cell r="D1758" t="str">
            <v>H</v>
          </cell>
        </row>
        <row r="1759">
          <cell r="A1759" t="str">
            <v>UG-A1K-72G-18G10K</v>
          </cell>
          <cell r="B1759" t="str">
            <v>UPG A1000 72GB (4x18GB/10KRPM)</v>
          </cell>
          <cell r="C1759">
            <v>13463</v>
          </cell>
          <cell r="D1759" t="str">
            <v>H</v>
          </cell>
        </row>
        <row r="1760">
          <cell r="A1760" t="str">
            <v>UG-A3500-545G-10K</v>
          </cell>
          <cell r="B1760" t="str">
            <v>UPGRADE, 545G A3500 (10K RPM)</v>
          </cell>
          <cell r="C1760">
            <v>171000</v>
          </cell>
          <cell r="D1760" t="str">
            <v>A</v>
          </cell>
        </row>
        <row r="1761">
          <cell r="A1761" t="str">
            <v>UG-A3500-A3500FC</v>
          </cell>
          <cell r="B1761" t="str">
            <v>Upgrade to A3500 Fibre Channel</v>
          </cell>
          <cell r="C1761">
            <v>28500</v>
          </cell>
          <cell r="D1761" t="str">
            <v>A</v>
          </cell>
        </row>
        <row r="1762">
          <cell r="A1762" t="str">
            <v>UG-A3500-CTRL</v>
          </cell>
          <cell r="B1762" t="str">
            <v>UPGRADE, A3500 CONTROLLER</v>
          </cell>
          <cell r="C1762">
            <v>26600</v>
          </cell>
          <cell r="D1762" t="str">
            <v>A</v>
          </cell>
        </row>
        <row r="1763">
          <cell r="A1763" t="str">
            <v>UG-A3500-FC-1092G</v>
          </cell>
          <cell r="B1763" t="str">
            <v>Upgrade, 1092G A3500 w/ FC-AL</v>
          </cell>
          <cell r="C1763">
            <v>204750</v>
          </cell>
          <cell r="D1763" t="str">
            <v>A</v>
          </cell>
        </row>
        <row r="1764">
          <cell r="A1764" t="str">
            <v>UG-A3500-FC-545G</v>
          </cell>
          <cell r="B1764" t="str">
            <v>UPGRADE 545-GB A3500FC</v>
          </cell>
          <cell r="C1764">
            <v>184500</v>
          </cell>
          <cell r="D1764" t="str">
            <v>A</v>
          </cell>
        </row>
        <row r="1765">
          <cell r="A1765" t="str">
            <v>UG-A3500-LITE-72G</v>
          </cell>
          <cell r="B1765" t="str">
            <v>UPGRADE, A3500 LITE, 72GB</v>
          </cell>
          <cell r="C1765">
            <v>56000</v>
          </cell>
          <cell r="D1765" t="str">
            <v>A</v>
          </cell>
        </row>
        <row r="1766">
          <cell r="A1766" t="str">
            <v>UG-A3500FC-364-10K</v>
          </cell>
          <cell r="B1766" t="str">
            <v>Upgrade to 364-GB A3500</v>
          </cell>
          <cell r="C1766">
            <v>93750</v>
          </cell>
          <cell r="D1766" t="str">
            <v>A</v>
          </cell>
        </row>
        <row r="1767">
          <cell r="A1767" t="str">
            <v>UG-A3500FCAL-1456G</v>
          </cell>
          <cell r="B1767" t="str">
            <v>Upgrade, 1456G A3500 w/ FC-AL</v>
          </cell>
          <cell r="C1767">
            <v>231750</v>
          </cell>
          <cell r="D1767" t="str">
            <v>A</v>
          </cell>
        </row>
        <row r="1768">
          <cell r="A1768" t="str">
            <v>UG-A3500SCSI-1092G</v>
          </cell>
          <cell r="B1768" t="str">
            <v>Upgrade, 1092G A3500 w/ USCSI</v>
          </cell>
          <cell r="C1768">
            <v>191250</v>
          </cell>
          <cell r="D1768" t="str">
            <v>A</v>
          </cell>
        </row>
        <row r="1769">
          <cell r="A1769" t="str">
            <v>UG-A3500SCSI-1456G</v>
          </cell>
          <cell r="B1769" t="str">
            <v>UPGRADE, 1456G A3500 w/ USCSI</v>
          </cell>
          <cell r="C1769">
            <v>218250</v>
          </cell>
          <cell r="D1769" t="str">
            <v>A</v>
          </cell>
        </row>
        <row r="1770">
          <cell r="A1770" t="str">
            <v>UG-A3K-A3500FC</v>
          </cell>
          <cell r="B1770" t="str">
            <v>Upgrade, A3500 Fibre Channel</v>
          </cell>
          <cell r="C1770">
            <v>28500</v>
          </cell>
          <cell r="D1770" t="str">
            <v>A</v>
          </cell>
        </row>
        <row r="1771">
          <cell r="A1771" t="str">
            <v>UG-A5000-1200G</v>
          </cell>
          <cell r="B1771" t="str">
            <v>Upgrade, 1200G StorEdge A5000</v>
          </cell>
          <cell r="C1771">
            <v>700000</v>
          </cell>
          <cell r="D1771" t="str">
            <v>A</v>
          </cell>
        </row>
        <row r="1772">
          <cell r="A1772" t="str">
            <v>UG-A5000-200G</v>
          </cell>
          <cell r="B1772" t="str">
            <v>Upgrade to 200G StorEdge A5200</v>
          </cell>
          <cell r="C1772">
            <v>98000</v>
          </cell>
          <cell r="D1772" t="str">
            <v>A</v>
          </cell>
        </row>
        <row r="1773">
          <cell r="A1773" t="str">
            <v>UG-A5000-200GR5</v>
          </cell>
          <cell r="B1773" t="str">
            <v>UG, 200GB StorEdge A5200</v>
          </cell>
          <cell r="C1773">
            <v>98000</v>
          </cell>
          <cell r="D1773" t="str">
            <v>A</v>
          </cell>
        </row>
        <row r="1774">
          <cell r="A1774" t="str">
            <v>UG-A5000-400G</v>
          </cell>
          <cell r="B1774" t="str">
            <v>Upgrade to 400G StorEdge A5200</v>
          </cell>
          <cell r="C1774">
            <v>224000</v>
          </cell>
          <cell r="D1774" t="str">
            <v>A</v>
          </cell>
        </row>
        <row r="1775">
          <cell r="A1775" t="str">
            <v>UG-A5000-63G</v>
          </cell>
          <cell r="B1775" t="str">
            <v>Upgrade to 63G StorEdge A5200</v>
          </cell>
          <cell r="C1775">
            <v>54600</v>
          </cell>
          <cell r="D1775" t="str">
            <v>A</v>
          </cell>
        </row>
        <row r="1776">
          <cell r="A1776" t="str">
            <v>UG-A5000-9G-LP</v>
          </cell>
          <cell r="B1776" t="str">
            <v>UPGRADE TO FC-AL 9GB 1.6" DISK</v>
          </cell>
          <cell r="C1776">
            <v>2800</v>
          </cell>
          <cell r="D1776" t="str">
            <v>A</v>
          </cell>
        </row>
        <row r="1777">
          <cell r="A1777" t="str">
            <v>UG-A5100-DISK-36G</v>
          </cell>
          <cell r="B1777" t="str">
            <v>UPG FC-AL 36.4GB 10kRPM DISK</v>
          </cell>
          <cell r="C1777">
            <v>3900</v>
          </cell>
          <cell r="D1777" t="str">
            <v>A</v>
          </cell>
        </row>
        <row r="1778">
          <cell r="A1778" t="str">
            <v>UG-A5200-DISK-18G</v>
          </cell>
          <cell r="B1778" t="str">
            <v>UPG FC-AL 18.2GB 10kRPM DISK</v>
          </cell>
          <cell r="C1778">
            <v>3000</v>
          </cell>
          <cell r="D1778" t="str">
            <v>A</v>
          </cell>
        </row>
        <row r="1779">
          <cell r="A1779" t="str">
            <v>UG-AFBM3V-3678A</v>
          </cell>
          <cell r="B1779" t="str">
            <v>Upgrade to Expert3D Graphics</v>
          </cell>
          <cell r="C1779">
            <v>4178</v>
          </cell>
          <cell r="D1779" t="str">
            <v>H</v>
          </cell>
        </row>
        <row r="1780">
          <cell r="A1780" t="str">
            <v>UG-AFBM6V-3678A</v>
          </cell>
          <cell r="B1780" t="str">
            <v>Upgrade to Expert3D Graphics</v>
          </cell>
          <cell r="C1780">
            <v>4043</v>
          </cell>
          <cell r="D1780" t="str">
            <v>H</v>
          </cell>
        </row>
        <row r="1781">
          <cell r="A1781" t="str">
            <v>UG-AX000-DISK-18G</v>
          </cell>
          <cell r="B1781" t="str">
            <v>UPG TO 18.2GB 10KRPM USCSI, 1"</v>
          </cell>
          <cell r="C1781">
            <v>1500</v>
          </cell>
          <cell r="D1781" t="str">
            <v>H</v>
          </cell>
        </row>
        <row r="1782">
          <cell r="A1782" t="str">
            <v>UG-AX000-DISK-36G</v>
          </cell>
          <cell r="B1782" t="str">
            <v>UPG TO 36.4GB 10KRPM USCSI, 1"</v>
          </cell>
          <cell r="C1782">
            <v>2625</v>
          </cell>
          <cell r="D1782" t="str">
            <v>H</v>
          </cell>
        </row>
        <row r="1783">
          <cell r="A1783" t="str">
            <v>UG-AX000-DISK-9G-2</v>
          </cell>
          <cell r="B1783" t="str">
            <v>UPG, 9GB, 10000RPM, USCSI DR</v>
          </cell>
          <cell r="C1783">
            <v>1275</v>
          </cell>
          <cell r="D1783" t="str">
            <v>H</v>
          </cell>
        </row>
        <row r="1784">
          <cell r="A1784" t="str">
            <v>UG-CAB-543A-2400G</v>
          </cell>
          <cell r="B1784" t="str">
            <v>UPG to 2400GB StorEdge A5200</v>
          </cell>
          <cell r="C1784">
            <v>732000</v>
          </cell>
          <cell r="D1784" t="str">
            <v>A</v>
          </cell>
        </row>
        <row r="1785">
          <cell r="A1785" t="str">
            <v>UG-CAB-543A-800G</v>
          </cell>
          <cell r="B1785" t="str">
            <v>UPG 800GB StorEdge A5200 CAB</v>
          </cell>
          <cell r="C1785">
            <v>214500</v>
          </cell>
          <cell r="D1785" t="str">
            <v>A</v>
          </cell>
        </row>
        <row r="1786">
          <cell r="A1786" t="str">
            <v>UG-CAB-553A-1019G</v>
          </cell>
          <cell r="B1786" t="str">
            <v>UPGRADE TO 1019GB A5100 w/72"</v>
          </cell>
          <cell r="C1786">
            <v>157500</v>
          </cell>
          <cell r="D1786" t="str">
            <v>A</v>
          </cell>
        </row>
        <row r="1787">
          <cell r="A1787" t="str">
            <v>UG-CAB-553A-3057G</v>
          </cell>
          <cell r="B1787" t="str">
            <v>UPGRADE TO 3057GB A5100 W/ 72"</v>
          </cell>
          <cell r="C1787">
            <v>479978</v>
          </cell>
          <cell r="D1787" t="str">
            <v>A</v>
          </cell>
        </row>
        <row r="1788">
          <cell r="A1788" t="str">
            <v>UG-D1000-36G-10K</v>
          </cell>
          <cell r="B1788" t="str">
            <v>UPG, 36GB  D1000 (10K RPM)</v>
          </cell>
          <cell r="C1788">
            <v>9225</v>
          </cell>
          <cell r="D1788" t="str">
            <v>H</v>
          </cell>
        </row>
        <row r="1789">
          <cell r="A1789" t="str">
            <v>UG-D1000-36G-RK-2</v>
          </cell>
          <cell r="B1789" t="str">
            <v>UPG, 36GB D1000, RACK, 10K RPM</v>
          </cell>
          <cell r="C1789">
            <v>9225</v>
          </cell>
          <cell r="D1789" t="str">
            <v>H</v>
          </cell>
        </row>
        <row r="1790">
          <cell r="A1790" t="str">
            <v>UG-D1K-145G-36G10K</v>
          </cell>
          <cell r="B1790" t="str">
            <v>UPG D1000 145GB(4x36GB/10KRPM)</v>
          </cell>
          <cell r="C1790">
            <v>14925</v>
          </cell>
          <cell r="D1790" t="str">
            <v>H</v>
          </cell>
        </row>
        <row r="1791">
          <cell r="A1791" t="str">
            <v>UG-D1K-145G-RK</v>
          </cell>
          <cell r="B1791" t="str">
            <v>UPG D1000 145GB Rackmount tray</v>
          </cell>
          <cell r="C1791">
            <v>14925</v>
          </cell>
          <cell r="D1791" t="str">
            <v>H</v>
          </cell>
        </row>
        <row r="1792">
          <cell r="A1792" t="str">
            <v>UG-D1K-218G-18G10K</v>
          </cell>
          <cell r="B1792" t="str">
            <v>UPG D1000 218G(12x18GB/10KRPM)</v>
          </cell>
          <cell r="C1792">
            <v>22275</v>
          </cell>
          <cell r="D1792" t="str">
            <v>H</v>
          </cell>
        </row>
        <row r="1793">
          <cell r="A1793" t="str">
            <v>UG-D1K-291G-36G10K</v>
          </cell>
          <cell r="B1793" t="str">
            <v>UPG D1000 291G (8X36GB/10KRPM)</v>
          </cell>
          <cell r="C1793">
            <v>26250</v>
          </cell>
          <cell r="D1793" t="str">
            <v>H</v>
          </cell>
        </row>
        <row r="1794">
          <cell r="A1794" t="str">
            <v>UG-D1K-72G-18G-RK</v>
          </cell>
          <cell r="B1794" t="str">
            <v>UPG, D1000-72GB Rackmount tray</v>
          </cell>
          <cell r="C1794">
            <v>10463</v>
          </cell>
          <cell r="D1794" t="str">
            <v>H</v>
          </cell>
        </row>
        <row r="1795">
          <cell r="A1795" t="str">
            <v>UG-D1K-72G-18G10K</v>
          </cell>
          <cell r="B1795" t="str">
            <v>UPG D1000 72GB (4x18GB/10KRPM)</v>
          </cell>
          <cell r="C1795">
            <v>10463</v>
          </cell>
          <cell r="D1795" t="str">
            <v>H</v>
          </cell>
        </row>
        <row r="1796">
          <cell r="A1796" t="str">
            <v>UG-DDS3-XTAPDDS4</v>
          </cell>
          <cell r="B1796" t="str">
            <v>UG TO 20GB 4MM DDS-4 UniPack</v>
          </cell>
          <cell r="C1796">
            <v>1875</v>
          </cell>
          <cell r="D1796" t="str">
            <v>H</v>
          </cell>
        </row>
        <row r="1797">
          <cell r="A1797" t="str">
            <v>UG-DLT4700-TO-L280</v>
          </cell>
          <cell r="B1797" t="str">
            <v>UG TO L280 STOREDGE AUTOLOADER</v>
          </cell>
          <cell r="C1797">
            <v>12460</v>
          </cell>
          <cell r="D1797" t="str">
            <v>H</v>
          </cell>
        </row>
        <row r="1798">
          <cell r="A1798" t="str">
            <v>UG-DLT7000</v>
          </cell>
          <cell r="B1798" t="str">
            <v>UG TO DLT7000 35-70GB FLEXIPAK</v>
          </cell>
          <cell r="C1798">
            <v>8400</v>
          </cell>
          <cell r="D1798" t="str">
            <v>H</v>
          </cell>
        </row>
        <row r="1799">
          <cell r="A1799" t="str">
            <v>UG-DSK-18GB10K</v>
          </cell>
          <cell r="B1799" t="str">
            <v>UG TO 18.2GB/10,000 RPM DISK</v>
          </cell>
          <cell r="C1799">
            <v>1500</v>
          </cell>
          <cell r="D1799" t="str">
            <v>H</v>
          </cell>
        </row>
        <row r="1800">
          <cell r="A1800" t="str">
            <v>UG-DSK-9GB-2</v>
          </cell>
          <cell r="B1800" t="str">
            <v>UPG, 9GB, 10000RPM, USCSI DR</v>
          </cell>
          <cell r="C1800">
            <v>1295</v>
          </cell>
          <cell r="D1800" t="str">
            <v>H</v>
          </cell>
        </row>
        <row r="1801">
          <cell r="A1801" t="str">
            <v>UG-E10K-5/1CONTRLB</v>
          </cell>
          <cell r="B1801" t="str">
            <v>5:1 E10000 Control Board ONLY</v>
          </cell>
          <cell r="C1801">
            <v>12000</v>
          </cell>
          <cell r="D1801" t="str">
            <v>A</v>
          </cell>
        </row>
        <row r="1802">
          <cell r="A1802" t="str">
            <v>UG-E3000-E3501</v>
          </cell>
          <cell r="B1802" t="str">
            <v>UG E3000 TO E3500</v>
          </cell>
          <cell r="C1802">
            <v>15750</v>
          </cell>
          <cell r="D1802" t="str">
            <v>A</v>
          </cell>
        </row>
        <row r="1803">
          <cell r="A1803" t="str">
            <v>UG-E3000-E3503</v>
          </cell>
          <cell r="B1803" t="str">
            <v>UG E3000 TO E3500</v>
          </cell>
          <cell r="C1803">
            <v>15750</v>
          </cell>
          <cell r="D1803" t="str">
            <v>A</v>
          </cell>
        </row>
        <row r="1804">
          <cell r="A1804" t="str">
            <v>UG-E3000-E4501</v>
          </cell>
          <cell r="B1804" t="str">
            <v>UG E3000 TO E4500</v>
          </cell>
          <cell r="C1804">
            <v>42400</v>
          </cell>
          <cell r="D1804" t="str">
            <v>A</v>
          </cell>
        </row>
        <row r="1805">
          <cell r="A1805" t="str">
            <v>UG-E3000-E4503</v>
          </cell>
          <cell r="B1805" t="str">
            <v>UG E3000 TO E4500</v>
          </cell>
          <cell r="C1805">
            <v>42400</v>
          </cell>
          <cell r="D1805" t="str">
            <v>A</v>
          </cell>
        </row>
        <row r="1806">
          <cell r="A1806" t="str">
            <v>UG-E3000-E5501</v>
          </cell>
          <cell r="B1806" t="str">
            <v>UG E3000 TO E5500</v>
          </cell>
          <cell r="C1806">
            <v>63200</v>
          </cell>
          <cell r="D1806" t="str">
            <v>A</v>
          </cell>
        </row>
        <row r="1807">
          <cell r="A1807" t="str">
            <v>UG-E3000-E5503</v>
          </cell>
          <cell r="B1807" t="str">
            <v>UG E3000 TO E5500</v>
          </cell>
          <cell r="C1807">
            <v>55200</v>
          </cell>
          <cell r="D1807" t="str">
            <v>A</v>
          </cell>
        </row>
        <row r="1808">
          <cell r="A1808" t="str">
            <v>UG-E350X-E4501</v>
          </cell>
          <cell r="B1808" t="str">
            <v>UG E350x TO E4500</v>
          </cell>
          <cell r="C1808">
            <v>42400</v>
          </cell>
          <cell r="D1808" t="str">
            <v>A</v>
          </cell>
        </row>
        <row r="1809">
          <cell r="A1809" t="str">
            <v>UG-E350X-E4503</v>
          </cell>
          <cell r="B1809" t="str">
            <v>UG E350x TO E4500</v>
          </cell>
          <cell r="C1809">
            <v>42400</v>
          </cell>
          <cell r="D1809" t="str">
            <v>A</v>
          </cell>
        </row>
        <row r="1810">
          <cell r="A1810" t="str">
            <v>UG-E350X-E5501</v>
          </cell>
          <cell r="B1810" t="str">
            <v>UG E350X TO E5500</v>
          </cell>
          <cell r="C1810">
            <v>63200</v>
          </cell>
          <cell r="D1810" t="str">
            <v>A</v>
          </cell>
        </row>
        <row r="1811">
          <cell r="A1811" t="str">
            <v>UG-E350X-E5503</v>
          </cell>
          <cell r="B1811" t="str">
            <v>UG E350X TO E5500</v>
          </cell>
          <cell r="C1811">
            <v>55200</v>
          </cell>
          <cell r="D1811" t="str">
            <v>A</v>
          </cell>
        </row>
        <row r="1812">
          <cell r="A1812" t="str">
            <v>UG-E4000-5/1GIGPLN</v>
          </cell>
          <cell r="B1812" t="str">
            <v>UG E4000 to 5/1 Gigaplane</v>
          </cell>
          <cell r="C1812">
            <v>15200</v>
          </cell>
          <cell r="D1812" t="str">
            <v>A</v>
          </cell>
        </row>
        <row r="1813">
          <cell r="A1813" t="str">
            <v>UG-E4000-E4501</v>
          </cell>
          <cell r="B1813" t="str">
            <v>UG E4000 TO E4501</v>
          </cell>
          <cell r="C1813">
            <v>27200</v>
          </cell>
          <cell r="D1813" t="str">
            <v>A</v>
          </cell>
        </row>
        <row r="1814">
          <cell r="A1814" t="str">
            <v>UG-E4000-E4503</v>
          </cell>
          <cell r="B1814" t="str">
            <v>UG E4000 TO E4500</v>
          </cell>
          <cell r="C1814">
            <v>27200</v>
          </cell>
          <cell r="D1814" t="str">
            <v>A</v>
          </cell>
        </row>
        <row r="1815">
          <cell r="A1815" t="str">
            <v>UG-E4000-E6501</v>
          </cell>
          <cell r="B1815" t="str">
            <v>UG E4000 TO E6500</v>
          </cell>
          <cell r="C1815">
            <v>127200</v>
          </cell>
          <cell r="D1815" t="str">
            <v>A</v>
          </cell>
        </row>
        <row r="1816">
          <cell r="A1816" t="str">
            <v>UG-E4000-E6503</v>
          </cell>
          <cell r="B1816" t="str">
            <v>UG E4000 TO E6500</v>
          </cell>
          <cell r="C1816">
            <v>111200</v>
          </cell>
          <cell r="D1816" t="str">
            <v>A</v>
          </cell>
        </row>
        <row r="1817">
          <cell r="A1817" t="str">
            <v>UG-E450X-E6501</v>
          </cell>
          <cell r="B1817" t="str">
            <v>UG E450X TO E6500</v>
          </cell>
          <cell r="C1817">
            <v>127200</v>
          </cell>
          <cell r="D1817" t="str">
            <v>A</v>
          </cell>
        </row>
        <row r="1818">
          <cell r="A1818" t="str">
            <v>UG-E450X-E6503</v>
          </cell>
          <cell r="B1818" t="str">
            <v>UG E450X TO E6500</v>
          </cell>
          <cell r="C1818">
            <v>111200</v>
          </cell>
          <cell r="D1818" t="str">
            <v>A</v>
          </cell>
        </row>
        <row r="1819">
          <cell r="A1819" t="str">
            <v>UG-E5000-5/1GIGPLN</v>
          </cell>
          <cell r="B1819" t="str">
            <v>UG E5000 to 5/1 Gigaplane</v>
          </cell>
          <cell r="C1819">
            <v>17600</v>
          </cell>
          <cell r="D1819" t="str">
            <v>A</v>
          </cell>
        </row>
        <row r="1820">
          <cell r="A1820" t="str">
            <v>UG-E5000-E5501</v>
          </cell>
          <cell r="B1820" t="str">
            <v>UG E5000 TO E5501</v>
          </cell>
          <cell r="C1820">
            <v>43200</v>
          </cell>
          <cell r="D1820" t="str">
            <v>A</v>
          </cell>
        </row>
        <row r="1821">
          <cell r="A1821" t="str">
            <v>UG-E5000-E5503</v>
          </cell>
          <cell r="B1821" t="str">
            <v>UG E5000 TO E5500</v>
          </cell>
          <cell r="C1821">
            <v>44000</v>
          </cell>
          <cell r="D1821" t="str">
            <v>A</v>
          </cell>
        </row>
        <row r="1822">
          <cell r="A1822" t="str">
            <v>UG-E5000-E6501</v>
          </cell>
          <cell r="B1822" t="str">
            <v>UG E5000 TO E6500</v>
          </cell>
          <cell r="C1822">
            <v>108000</v>
          </cell>
          <cell r="D1822" t="str">
            <v>A</v>
          </cell>
        </row>
        <row r="1823">
          <cell r="A1823" t="str">
            <v>UG-E5000-E6503</v>
          </cell>
          <cell r="B1823" t="str">
            <v>UG E5000 TO E6500</v>
          </cell>
          <cell r="C1823">
            <v>92000</v>
          </cell>
          <cell r="D1823" t="str">
            <v>A</v>
          </cell>
        </row>
        <row r="1824">
          <cell r="A1824" t="str">
            <v>UG-E550X-E6501</v>
          </cell>
          <cell r="B1824" t="str">
            <v>UG E550X TO E6500</v>
          </cell>
          <cell r="C1824">
            <v>108000</v>
          </cell>
          <cell r="D1824" t="str">
            <v>A</v>
          </cell>
        </row>
        <row r="1825">
          <cell r="A1825" t="str">
            <v>UG-E550X-E6503</v>
          </cell>
          <cell r="B1825" t="str">
            <v>UG E550X TO E6500</v>
          </cell>
          <cell r="C1825">
            <v>92000</v>
          </cell>
          <cell r="D1825" t="str">
            <v>A</v>
          </cell>
        </row>
        <row r="1826">
          <cell r="A1826" t="str">
            <v>UG-E5X00-E10000-4</v>
          </cell>
          <cell r="B1826" t="str">
            <v>CHASSIS UPGRADE TO E10000-4</v>
          </cell>
          <cell r="C1826">
            <v>268800</v>
          </cell>
          <cell r="D1826" t="str">
            <v>A</v>
          </cell>
        </row>
        <row r="1827">
          <cell r="A1827" t="str">
            <v>UG-E6X00-E10000-4</v>
          </cell>
          <cell r="B1827" t="str">
            <v>CHASSIS UPGRADE TO E10000-4</v>
          </cell>
          <cell r="C1827">
            <v>212800</v>
          </cell>
          <cell r="D1827" t="str">
            <v>A</v>
          </cell>
        </row>
        <row r="1828">
          <cell r="A1828" t="str">
            <v>UG-E6X00-E10000-D</v>
          </cell>
          <cell r="B1828" t="str">
            <v>E6K UG TO E10K PWR EXPRSS CAB</v>
          </cell>
          <cell r="C1828">
            <v>212800</v>
          </cell>
          <cell r="D1828" t="str">
            <v>A</v>
          </cell>
        </row>
        <row r="1829">
          <cell r="A1829" t="str">
            <v>UG-FFB-AFB2-M3-V</v>
          </cell>
          <cell r="B1829" t="str">
            <v>GPX UPG TO ELITE3D M3 VERTICAL</v>
          </cell>
          <cell r="C1829">
            <v>1944</v>
          </cell>
          <cell r="D1829" t="str">
            <v>H</v>
          </cell>
        </row>
        <row r="1830">
          <cell r="A1830" t="str">
            <v>UG-FFB-AFB2-M6-H</v>
          </cell>
          <cell r="B1830" t="str">
            <v>GPX UPG TO ELITE3D M6 HORIZON</v>
          </cell>
          <cell r="C1830">
            <v>3374</v>
          </cell>
          <cell r="D1830" t="str">
            <v>H</v>
          </cell>
        </row>
        <row r="1831">
          <cell r="A1831" t="str">
            <v>UG-FFB-AFB2-M6-V</v>
          </cell>
          <cell r="B1831" t="str">
            <v>GPX UPG TO ELITE3D M6 VERTICAL</v>
          </cell>
          <cell r="C1831">
            <v>2334</v>
          </cell>
          <cell r="D1831" t="str">
            <v>H</v>
          </cell>
        </row>
        <row r="1832">
          <cell r="A1832" t="str">
            <v>UG-FFB-FFB3-DB-1-H</v>
          </cell>
          <cell r="B1832" t="str">
            <v>GPX UPG TO CREATOR3D SER 3 HOR</v>
          </cell>
          <cell r="C1832">
            <v>803</v>
          </cell>
          <cell r="D1832" t="str">
            <v>H</v>
          </cell>
        </row>
        <row r="1833">
          <cell r="A1833" t="str">
            <v>UG-FFB-FFB3-DB-1-V</v>
          </cell>
          <cell r="B1833" t="str">
            <v>GPX UPG TO CREATOR3D SER 3 VER</v>
          </cell>
          <cell r="C1833">
            <v>803</v>
          </cell>
          <cell r="D1833" t="str">
            <v>H</v>
          </cell>
        </row>
        <row r="1834">
          <cell r="A1834" t="str">
            <v>UG-FFBV-3678A</v>
          </cell>
          <cell r="B1834" t="str">
            <v>Upgrade to Expert3D Graphics</v>
          </cell>
          <cell r="C1834">
            <v>4313</v>
          </cell>
          <cell r="D1834" t="str">
            <v>H</v>
          </cell>
        </row>
        <row r="1835">
          <cell r="A1835" t="str">
            <v>UG-L11000</v>
          </cell>
          <cell r="B1835" t="str">
            <v>UPGRADE, L11000 TAPE LIBRARY</v>
          </cell>
          <cell r="C1835">
            <v>210000</v>
          </cell>
          <cell r="D1835" t="str">
            <v>A</v>
          </cell>
        </row>
        <row r="1836">
          <cell r="A1836" t="str">
            <v>UG-L11000-L700-4</v>
          </cell>
          <cell r="B1836" t="str">
            <v>UPGRADE to L700 w/4 DLT7000</v>
          </cell>
          <cell r="C1836">
            <v>172800</v>
          </cell>
          <cell r="D1836" t="str">
            <v>A</v>
          </cell>
        </row>
        <row r="1837">
          <cell r="A1837" t="str">
            <v>UG-L3500-2</v>
          </cell>
          <cell r="B1837" t="str">
            <v>UG TO L3500, TWO DRIVES</v>
          </cell>
          <cell r="C1837">
            <v>75600</v>
          </cell>
          <cell r="D1837" t="str">
            <v>A</v>
          </cell>
        </row>
        <row r="1838">
          <cell r="A1838" t="str">
            <v>UG-M11XX-M1194</v>
          </cell>
          <cell r="B1838" t="str">
            <v>UG 300 to 400MHz CPU Ent 250</v>
          </cell>
          <cell r="C1838">
            <v>5940</v>
          </cell>
          <cell r="D1838" t="str">
            <v>H</v>
          </cell>
        </row>
        <row r="1839">
          <cell r="A1839" t="str">
            <v>UG-M1XXX-M1300</v>
          </cell>
          <cell r="B1839" t="str">
            <v>UG TO U2 300MHZ MODULE</v>
          </cell>
          <cell r="C1839">
            <v>1799</v>
          </cell>
          <cell r="D1839" t="str">
            <v>H</v>
          </cell>
        </row>
        <row r="1840">
          <cell r="A1840" t="str">
            <v>UG-M1XXX-M1400</v>
          </cell>
          <cell r="B1840" t="str">
            <v>UG TO 400MHZ MODULE</v>
          </cell>
          <cell r="C1840">
            <v>5940</v>
          </cell>
          <cell r="D1840" t="str">
            <v>H</v>
          </cell>
        </row>
        <row r="1841">
          <cell r="A1841" t="str">
            <v>UG-M22XX-M2244</v>
          </cell>
          <cell r="B1841" t="str">
            <v>UG TO E450 400MHZ CPU MODULE</v>
          </cell>
          <cell r="C1841">
            <v>6885</v>
          </cell>
          <cell r="D1841" t="str">
            <v>H</v>
          </cell>
        </row>
        <row r="1842">
          <cell r="A1842" t="str">
            <v>UG-M2510-M2550</v>
          </cell>
          <cell r="B1842" t="str">
            <v>UG US 250MHZ/4MB</v>
          </cell>
          <cell r="C1842">
            <v>11250</v>
          </cell>
          <cell r="D1842" t="str">
            <v>A</v>
          </cell>
        </row>
        <row r="1843">
          <cell r="A1843" t="str">
            <v>UG-M2510-M2550E10K</v>
          </cell>
          <cell r="B1843" t="str">
            <v>UG US 250MHZ/4MB E10000</v>
          </cell>
          <cell r="C1843">
            <v>11250</v>
          </cell>
          <cell r="D1843" t="str">
            <v>A</v>
          </cell>
        </row>
        <row r="1844">
          <cell r="A1844" t="str">
            <v>UG-M2510-M2560</v>
          </cell>
          <cell r="B1844" t="str">
            <v>UG US 336MHZ/4MB</v>
          </cell>
          <cell r="C1844">
            <v>18750</v>
          </cell>
          <cell r="D1844" t="str">
            <v>A</v>
          </cell>
        </row>
        <row r="1845">
          <cell r="A1845" t="str">
            <v>UG-M2510-M2580</v>
          </cell>
          <cell r="B1845" t="str">
            <v>UG 167Mhz to 400MHz/8MB</v>
          </cell>
          <cell r="C1845">
            <v>18000</v>
          </cell>
          <cell r="D1845" t="str">
            <v>A</v>
          </cell>
        </row>
        <row r="1846">
          <cell r="A1846" t="str">
            <v>UG-M2530-M2560</v>
          </cell>
          <cell r="B1846" t="str">
            <v>UG US 336MHZ/4MB</v>
          </cell>
          <cell r="C1846">
            <v>14250</v>
          </cell>
          <cell r="D1846" t="str">
            <v>A</v>
          </cell>
        </row>
        <row r="1847">
          <cell r="A1847" t="str">
            <v>UG-M2550-M2580</v>
          </cell>
          <cell r="B1847" t="str">
            <v>UG 250Mhz to 400MHz/8MB-Field</v>
          </cell>
          <cell r="C1847">
            <v>15750</v>
          </cell>
          <cell r="D1847" t="str">
            <v>A</v>
          </cell>
        </row>
        <row r="1848">
          <cell r="A1848" t="str">
            <v>UG-M2560</v>
          </cell>
          <cell r="B1848" t="str">
            <v>UG US 336MHZ/4MB</v>
          </cell>
          <cell r="C1848">
            <v>24750</v>
          </cell>
          <cell r="D1848" t="str">
            <v>A</v>
          </cell>
        </row>
        <row r="1849">
          <cell r="A1849" t="str">
            <v>UG-M2560-M2570</v>
          </cell>
          <cell r="B1849" t="str">
            <v>UG 336MHZ TO 400MHZ/4MB-FIELD</v>
          </cell>
          <cell r="C1849">
            <v>11900</v>
          </cell>
          <cell r="D1849" t="str">
            <v>A</v>
          </cell>
        </row>
        <row r="1850">
          <cell r="A1850" t="str">
            <v>UG-M2560-M2580</v>
          </cell>
          <cell r="B1850" t="str">
            <v>UG 336/400 to 400MHz/8MB-Field</v>
          </cell>
          <cell r="C1850">
            <v>13500</v>
          </cell>
          <cell r="D1850" t="str">
            <v>A</v>
          </cell>
        </row>
        <row r="1851">
          <cell r="A1851" t="str">
            <v>UG-M2580</v>
          </cell>
          <cell r="B1851" t="str">
            <v>UG SunSPARC to 400MHz/8MB</v>
          </cell>
          <cell r="C1851">
            <v>22500</v>
          </cell>
          <cell r="D1851" t="str">
            <v>A</v>
          </cell>
        </row>
        <row r="1852">
          <cell r="A1852" t="str">
            <v>UG-M300-M360-U60</v>
          </cell>
          <cell r="B1852" t="str">
            <v>ULTRA 60 MODULE UPG TO 360MHZ</v>
          </cell>
          <cell r="C1852">
            <v>5188</v>
          </cell>
          <cell r="D1852" t="str">
            <v>H</v>
          </cell>
        </row>
        <row r="1853">
          <cell r="A1853" t="str">
            <v>UG-M300-M400</v>
          </cell>
          <cell r="B1853" t="str">
            <v>Upgr 300 to 400MHz/2Mb - E2/U2</v>
          </cell>
          <cell r="C1853">
            <v>5265</v>
          </cell>
          <cell r="D1853" t="str">
            <v>H</v>
          </cell>
        </row>
        <row r="1854">
          <cell r="A1854" t="str">
            <v>UG-M400-M450</v>
          </cell>
          <cell r="B1854" t="str">
            <v>CPU UPGRADE 400MHZ TO 450MHZ</v>
          </cell>
          <cell r="C1854">
            <v>6062</v>
          </cell>
          <cell r="D1854" t="str">
            <v>H</v>
          </cell>
        </row>
        <row r="1855">
          <cell r="A1855" t="str">
            <v>UG-MEM128-MEM512</v>
          </cell>
          <cell r="B1855" t="str">
            <v>UG TO 512MB (4X128MB) MEMORY</v>
          </cell>
          <cell r="C1855">
            <v>5405</v>
          </cell>
          <cell r="D1855" t="str">
            <v>H</v>
          </cell>
        </row>
        <row r="1856">
          <cell r="A1856" t="str">
            <v>UG-MEM1GB-MEM2GB</v>
          </cell>
          <cell r="B1856" t="str">
            <v>7023A to 7026A MEM UPGRADE-2GB</v>
          </cell>
          <cell r="C1856">
            <v>25800</v>
          </cell>
          <cell r="D1856" t="str">
            <v>A</v>
          </cell>
        </row>
        <row r="1857">
          <cell r="A1857" t="str">
            <v>UG-MEM256-MEM1GB</v>
          </cell>
          <cell r="B1857" t="str">
            <v>7022A TO 7023A MEM UPGRADE-1GB</v>
          </cell>
          <cell r="C1857">
            <v>17990</v>
          </cell>
          <cell r="D1857" t="str">
            <v>A</v>
          </cell>
        </row>
        <row r="1858">
          <cell r="A1858" t="str">
            <v>UG-MEM256MB-MEM1GB</v>
          </cell>
          <cell r="B1858" t="str">
            <v>UG TO 1GB (4x256MB) MEM FIELD</v>
          </cell>
          <cell r="C1858">
            <v>12200</v>
          </cell>
          <cell r="D1858" t="str">
            <v>H</v>
          </cell>
        </row>
        <row r="1859">
          <cell r="A1859" t="str">
            <v>UG-MEM512-MEM1GB</v>
          </cell>
          <cell r="B1859" t="str">
            <v>UG 512MB - 1GB MEM(4x256) FIELD</v>
          </cell>
          <cell r="C1859">
            <v>10400</v>
          </cell>
          <cell r="D1859" t="str">
            <v>H</v>
          </cell>
        </row>
        <row r="1860">
          <cell r="A1860" t="str">
            <v>UG-MON-FP</v>
          </cell>
          <cell r="B1860" t="str">
            <v>Upg to 18.1" TFT LCD Color Mon</v>
          </cell>
          <cell r="C1860">
            <v>3080</v>
          </cell>
          <cell r="D1860" t="str">
            <v>H</v>
          </cell>
        </row>
        <row r="1861">
          <cell r="A1861" t="str">
            <v>UG-MXXX-M300</v>
          </cell>
          <cell r="B1861" t="str">
            <v>UG US-I TO 300MHZ US-II MODULE</v>
          </cell>
          <cell r="C1861">
            <v>6075</v>
          </cell>
          <cell r="D1861" t="str">
            <v>H</v>
          </cell>
        </row>
        <row r="1862">
          <cell r="A1862" t="str">
            <v>UG-MXXX-M440</v>
          </cell>
          <cell r="B1862" t="str">
            <v>UG TO U10 440MHZ CPU MODULE</v>
          </cell>
          <cell r="C1862">
            <v>6150</v>
          </cell>
          <cell r="D1862" t="str">
            <v>H</v>
          </cell>
        </row>
        <row r="1863">
          <cell r="A1863" t="str">
            <v>UG-MXXX-M450</v>
          </cell>
          <cell r="B1863" t="str">
            <v>CPU MODULE UPG TO 450MHZ</v>
          </cell>
          <cell r="C1863">
            <v>6210</v>
          </cell>
          <cell r="D1863" t="str">
            <v>H</v>
          </cell>
        </row>
        <row r="1864">
          <cell r="A1864" t="str">
            <v>UG-MXXXX-M1194</v>
          </cell>
          <cell r="B1864" t="str">
            <v>UG 167/200/250 CPU to 400/2MHz</v>
          </cell>
          <cell r="C1864">
            <v>6757</v>
          </cell>
          <cell r="D1864" t="str">
            <v>H</v>
          </cell>
        </row>
        <row r="1865">
          <cell r="A1865" t="str">
            <v>UG-MXXXX-M2244</v>
          </cell>
          <cell r="B1865" t="str">
            <v>UG TO E450 400MHZ CPU MODULE</v>
          </cell>
          <cell r="C1865">
            <v>8775</v>
          </cell>
          <cell r="D1865" t="str">
            <v>H</v>
          </cell>
        </row>
        <row r="1866">
          <cell r="A1866" t="str">
            <v>UG-RM-541A-400G</v>
          </cell>
          <cell r="B1866" t="str">
            <v>UPG 400GB Sun StorEdge A5200</v>
          </cell>
          <cell r="C1866">
            <v>108750</v>
          </cell>
          <cell r="D1866" t="str">
            <v>A</v>
          </cell>
        </row>
        <row r="1867">
          <cell r="A1867" t="str">
            <v>UG-RM-551A-509G</v>
          </cell>
          <cell r="B1867" t="str">
            <v>UPG 509GB Sun StorEdge A5100</v>
          </cell>
          <cell r="C1867">
            <v>69000</v>
          </cell>
          <cell r="D1867" t="str">
            <v>A</v>
          </cell>
        </row>
        <row r="1868">
          <cell r="A1868" t="str">
            <v>UG-RMA</v>
          </cell>
          <cell r="B1868" t="str">
            <v>RMA DOC KIT</v>
          </cell>
          <cell r="C1868">
            <v>0</v>
          </cell>
          <cell r="D1868" t="str">
            <v>D</v>
          </cell>
        </row>
        <row r="1869">
          <cell r="A1869" t="str">
            <v>UG-SBIO-DSBIO</v>
          </cell>
          <cell r="B1869" t="str">
            <v>UG E10000 I/O BOARD</v>
          </cell>
          <cell r="C1869">
            <v>9600</v>
          </cell>
          <cell r="D1869" t="str">
            <v>A</v>
          </cell>
        </row>
        <row r="1870">
          <cell r="A1870" t="str">
            <v>UG-SF-BEZEL-KIT</v>
          </cell>
          <cell r="B1870" t="str">
            <v>UG E5x00/E6x00 Bezel - Field</v>
          </cell>
          <cell r="C1870">
            <v>800</v>
          </cell>
          <cell r="D1870" t="str">
            <v>A</v>
          </cell>
        </row>
        <row r="1871">
          <cell r="A1871" t="str">
            <v>UG-SUNSV-E3501-C62</v>
          </cell>
          <cell r="B1871" t="str">
            <v>UG TO E3500 2x336MHZ/4MB</v>
          </cell>
          <cell r="C1871">
            <v>43200</v>
          </cell>
          <cell r="D1871" t="str">
            <v>A</v>
          </cell>
        </row>
        <row r="1872">
          <cell r="A1872" t="str">
            <v>UG-SUNSV-E3501-C82</v>
          </cell>
          <cell r="B1872" t="str">
            <v>UG TO E3500 2x400MHZ/8MB</v>
          </cell>
          <cell r="C1872">
            <v>53700</v>
          </cell>
          <cell r="D1872" t="str">
            <v>A</v>
          </cell>
        </row>
        <row r="1873">
          <cell r="A1873" t="str">
            <v>UG-SUNSV-E4501</v>
          </cell>
          <cell r="B1873" t="str">
            <v>UG TO E4500</v>
          </cell>
          <cell r="C1873">
            <v>55200</v>
          </cell>
          <cell r="D1873" t="str">
            <v>A</v>
          </cell>
        </row>
        <row r="1874">
          <cell r="A1874" t="str">
            <v>UG-SUNSV-E4501-R</v>
          </cell>
          <cell r="B1874" t="str">
            <v>Upgrade to E4500 Rackmounted</v>
          </cell>
          <cell r="C1874">
            <v>68400</v>
          </cell>
          <cell r="D1874" t="str">
            <v>A</v>
          </cell>
        </row>
        <row r="1875">
          <cell r="A1875" t="str">
            <v>UG-SUNSV-E5501</v>
          </cell>
          <cell r="B1875" t="str">
            <v>UG TO E5500</v>
          </cell>
          <cell r="C1875">
            <v>72800</v>
          </cell>
          <cell r="D1875" t="str">
            <v>A</v>
          </cell>
        </row>
        <row r="1876">
          <cell r="A1876" t="str">
            <v>UG-T3ES-RR-22-327G</v>
          </cell>
          <cell r="B1876" t="str">
            <v>UPGRADE TO T3ES 327GB RR</v>
          </cell>
          <cell r="C1876">
            <v>159000</v>
          </cell>
          <cell r="D1876" t="str">
            <v>A</v>
          </cell>
        </row>
        <row r="1877">
          <cell r="A1877" t="str">
            <v>UG-T3ES-RR-22-655G</v>
          </cell>
          <cell r="B1877" t="str">
            <v>UPGRADE TO T3ES 655GB RR</v>
          </cell>
          <cell r="C1877">
            <v>197000</v>
          </cell>
          <cell r="D1877" t="str">
            <v>A</v>
          </cell>
        </row>
        <row r="1878">
          <cell r="A1878" t="str">
            <v>UG-T3ES-TT-22-327G</v>
          </cell>
          <cell r="B1878" t="str">
            <v>UPGRADE TO T3ES 655GB TT</v>
          </cell>
          <cell r="C1878">
            <v>159000</v>
          </cell>
          <cell r="D1878" t="str">
            <v>A</v>
          </cell>
        </row>
        <row r="1879">
          <cell r="A1879" t="str">
            <v>UG-T3ES-TT-22-655G</v>
          </cell>
          <cell r="B1879" t="str">
            <v>UPGRADE TO T3ES 655GB TT</v>
          </cell>
          <cell r="C1879">
            <v>197000</v>
          </cell>
          <cell r="D1879" t="str">
            <v>A</v>
          </cell>
        </row>
        <row r="1880">
          <cell r="A1880" t="str">
            <v>UG-T3WG-RR-11-163G</v>
          </cell>
          <cell r="B1880" t="str">
            <v>UPG to StorEdge T3WG 163GB RR</v>
          </cell>
          <cell r="C1880">
            <v>52000</v>
          </cell>
          <cell r="D1880" t="str">
            <v>A</v>
          </cell>
        </row>
        <row r="1881">
          <cell r="A1881" t="str">
            <v>UG-T3WG-RR-11-327G</v>
          </cell>
          <cell r="B1881" t="str">
            <v>UPG to StorEdge T3WG 327GB RR</v>
          </cell>
          <cell r="C1881">
            <v>67000</v>
          </cell>
          <cell r="D1881" t="str">
            <v>A</v>
          </cell>
        </row>
        <row r="1882">
          <cell r="A1882" t="str">
            <v>UG-T3WG-TT-11-163G</v>
          </cell>
          <cell r="B1882" t="str">
            <v xml:space="preserve">UPG to StorEdge T3WG 163GB </v>
          </cell>
          <cell r="C1882">
            <v>52000</v>
          </cell>
          <cell r="D1882" t="str">
            <v>A</v>
          </cell>
        </row>
        <row r="1883">
          <cell r="A1883" t="str">
            <v>UG-T3WG-TT-11-327G</v>
          </cell>
          <cell r="B1883" t="str">
            <v xml:space="preserve">UPG to StorEdge T3WG 327GB </v>
          </cell>
          <cell r="C1883">
            <v>67000</v>
          </cell>
          <cell r="D1883" t="str">
            <v>A</v>
          </cell>
        </row>
        <row r="1884">
          <cell r="A1884" t="str">
            <v>UG-TAPE-SLR</v>
          </cell>
          <cell r="B1884" t="str">
            <v>UG TO EXT. 4GB SLR TAPE</v>
          </cell>
          <cell r="C1884">
            <v>945</v>
          </cell>
          <cell r="D1884" t="str">
            <v>H</v>
          </cell>
        </row>
        <row r="1885">
          <cell r="A1885" t="str">
            <v>UG-TT-540A-127G</v>
          </cell>
          <cell r="B1885" t="str">
            <v>UPG 127GB Sun StorEdge A5200</v>
          </cell>
          <cell r="C1885">
            <v>58500</v>
          </cell>
          <cell r="D1885" t="str">
            <v>A</v>
          </cell>
        </row>
        <row r="1886">
          <cell r="A1886" t="str">
            <v>UG-TT-540A-400G</v>
          </cell>
          <cell r="B1886" t="str">
            <v>UPG 400GB StorEdge A5200 TT</v>
          </cell>
          <cell r="C1886">
            <v>108750</v>
          </cell>
          <cell r="D1886" t="str">
            <v>A</v>
          </cell>
        </row>
        <row r="1887">
          <cell r="A1887" t="str">
            <v>UG-TT-550A-182G</v>
          </cell>
          <cell r="B1887" t="str">
            <v>UPGRADE TO 182GB A5100 (TT)</v>
          </cell>
          <cell r="C1887">
            <v>39000</v>
          </cell>
          <cell r="D1887" t="str">
            <v>A</v>
          </cell>
        </row>
        <row r="1888">
          <cell r="A1888" t="str">
            <v>UG-TT-550A-509G</v>
          </cell>
          <cell r="B1888" t="str">
            <v>UPGRADE TO 509GB A5100 (TT)</v>
          </cell>
          <cell r="C1888">
            <v>69000</v>
          </cell>
          <cell r="D1888" t="str">
            <v>A</v>
          </cell>
        </row>
        <row r="1889">
          <cell r="A1889" t="str">
            <v>UG-WRKGP-E3501-C62</v>
          </cell>
          <cell r="B1889" t="str">
            <v>UG Wkgrp SV TO E3500 2x336MHz</v>
          </cell>
          <cell r="C1889">
            <v>46800</v>
          </cell>
          <cell r="D1889" t="str">
            <v>A</v>
          </cell>
        </row>
        <row r="1890">
          <cell r="A1890" t="str">
            <v>UG-WRKGP-E3501-C82</v>
          </cell>
          <cell r="B1890" t="str">
            <v>UG Wkgrp SV TO E3500 2x400/8MB</v>
          </cell>
          <cell r="C1890">
            <v>57300</v>
          </cell>
          <cell r="D1890" t="str">
            <v>A</v>
          </cell>
        </row>
        <row r="1891">
          <cell r="A1891" t="str">
            <v>UG-X5239A</v>
          </cell>
          <cell r="B1891" t="str">
            <v>UPG NEBS L3 Disk 18.2GB/10K</v>
          </cell>
          <cell r="C1891">
            <v>1500</v>
          </cell>
          <cell r="D1891" t="str">
            <v>H</v>
          </cell>
        </row>
        <row r="1892">
          <cell r="A1892" t="str">
            <v>UG-XDSKD130-36GAC</v>
          </cell>
          <cell r="B1892" t="str">
            <v>UPG Netra st D130, 2x18GB, AC</v>
          </cell>
          <cell r="C1892">
            <v>5843</v>
          </cell>
          <cell r="D1892" t="str">
            <v>A</v>
          </cell>
        </row>
        <row r="1893">
          <cell r="A1893" t="str">
            <v>UG-XLIBDLT16-11TB4</v>
          </cell>
          <cell r="B1893" t="str">
            <v>Upgrade PACKAGE for L11000</v>
          </cell>
          <cell r="C1893">
            <v>420960</v>
          </cell>
          <cell r="D1893" t="str">
            <v>A</v>
          </cell>
        </row>
        <row r="1894">
          <cell r="A1894" t="str">
            <v>UG-XLIBDLT16-11TB5</v>
          </cell>
          <cell r="B1894" t="str">
            <v>Upgrade PACKAGE for L11000</v>
          </cell>
          <cell r="C1894">
            <v>435000</v>
          </cell>
          <cell r="D1894" t="str">
            <v>A</v>
          </cell>
        </row>
        <row r="1895">
          <cell r="A1895" t="str">
            <v>UG-XLIBDLT4-11TB6</v>
          </cell>
          <cell r="B1895" t="str">
            <v>Upgrade Package for L11000</v>
          </cell>
          <cell r="C1895">
            <v>227616</v>
          </cell>
          <cell r="D1895" t="str">
            <v>A</v>
          </cell>
        </row>
        <row r="1896">
          <cell r="A1896" t="str">
            <v>UG-XLIBDLT4-11TB7</v>
          </cell>
          <cell r="B1896" t="str">
            <v>Upgrade Package for L11000</v>
          </cell>
          <cell r="C1896">
            <v>240900</v>
          </cell>
          <cell r="D1896" t="str">
            <v>A</v>
          </cell>
        </row>
        <row r="1897">
          <cell r="A1897" t="str">
            <v>UG-XLIBL700-BASE4A</v>
          </cell>
          <cell r="B1897" t="str">
            <v>Upgrade Package for L700</v>
          </cell>
          <cell r="C1897">
            <v>543960</v>
          </cell>
          <cell r="D1897" t="str">
            <v>A</v>
          </cell>
        </row>
        <row r="1898">
          <cell r="A1898" t="str">
            <v>UG-XLIBL700-BASE4B</v>
          </cell>
          <cell r="B1898" t="str">
            <v>Upgrade Package for L700</v>
          </cell>
          <cell r="C1898">
            <v>625824</v>
          </cell>
          <cell r="D1898" t="str">
            <v>A</v>
          </cell>
        </row>
        <row r="1899">
          <cell r="A1899" t="str">
            <v>UG-XLIBL700-BASE5A</v>
          </cell>
          <cell r="B1899" t="str">
            <v>Upgrade Package for L700</v>
          </cell>
          <cell r="C1899">
            <v>558000</v>
          </cell>
          <cell r="D1899" t="str">
            <v>A</v>
          </cell>
        </row>
        <row r="1900">
          <cell r="A1900" t="str">
            <v>UG-XLIBL700-BASE5B</v>
          </cell>
          <cell r="B1900" t="str">
            <v>Upgrade Package for L700</v>
          </cell>
          <cell r="C1900">
            <v>639864</v>
          </cell>
          <cell r="D1900" t="str">
            <v>A</v>
          </cell>
        </row>
        <row r="1901">
          <cell r="A1901" t="str">
            <v>UG-XLIBL700-BASE6A</v>
          </cell>
          <cell r="B1901" t="str">
            <v>Upgrade Package for the L700</v>
          </cell>
          <cell r="C1901">
            <v>307968</v>
          </cell>
          <cell r="D1901" t="str">
            <v>A</v>
          </cell>
        </row>
        <row r="1902">
          <cell r="A1902" t="str">
            <v>UG-XLIBL700-BASE6B</v>
          </cell>
          <cell r="B1902" t="str">
            <v>Upgrade Package for the L700</v>
          </cell>
          <cell r="C1902">
            <v>366288</v>
          </cell>
          <cell r="D1902" t="str">
            <v>A</v>
          </cell>
        </row>
        <row r="1903">
          <cell r="A1903" t="str">
            <v>UG-XLIBL700-BASE7A</v>
          </cell>
          <cell r="B1903" t="str">
            <v>Upgrade Package for the L700</v>
          </cell>
          <cell r="C1903">
            <v>321240</v>
          </cell>
          <cell r="D1903" t="str">
            <v>A</v>
          </cell>
        </row>
        <row r="1904">
          <cell r="A1904" t="str">
            <v>UG-XLIBL700-BASE7B</v>
          </cell>
          <cell r="B1904" t="str">
            <v>Upgrade Package to the L700</v>
          </cell>
          <cell r="C1904">
            <v>379560</v>
          </cell>
          <cell r="D1904" t="str">
            <v>A</v>
          </cell>
        </row>
        <row r="1905">
          <cell r="A1905" t="str">
            <v>UG1-2UKC1Z9LC128CP</v>
          </cell>
          <cell r="B1905" t="str">
            <v>UG WS U10/440,FFB2+,128MB/9G</v>
          </cell>
          <cell r="C1905">
            <v>4583</v>
          </cell>
          <cell r="D1905" t="str">
            <v>H</v>
          </cell>
        </row>
        <row r="1906">
          <cell r="A1906" t="str">
            <v>UG1-2UKC1Z9LC512CP</v>
          </cell>
          <cell r="B1906" t="str">
            <v>UG WS U10/440,FFB2+,512MB/9G</v>
          </cell>
          <cell r="C1906">
            <v>5933</v>
          </cell>
          <cell r="D1906" t="str">
            <v>H</v>
          </cell>
        </row>
        <row r="1907">
          <cell r="A1907" t="str">
            <v>UG1-2UKC1Z9PC128CP</v>
          </cell>
          <cell r="B1907" t="str">
            <v>UG WS U10/440,PGX24,128MB/9G</v>
          </cell>
          <cell r="C1907">
            <v>3638</v>
          </cell>
          <cell r="D1907" t="str">
            <v>H</v>
          </cell>
        </row>
        <row r="1908">
          <cell r="A1908" t="str">
            <v>UG1-2UKC1Z9PC512CP</v>
          </cell>
          <cell r="B1908" t="str">
            <v>UG WS U10/440,PGX24,512MB/9G</v>
          </cell>
          <cell r="C1908">
            <v>4988</v>
          </cell>
          <cell r="D1908" t="str">
            <v>H</v>
          </cell>
        </row>
        <row r="1909">
          <cell r="A1909" t="str">
            <v>UG1-2UKC1Z9YC256CP</v>
          </cell>
          <cell r="B1909" t="str">
            <v>UG WS U10/440,AFBM3,256MB/9G</v>
          </cell>
          <cell r="C1909">
            <v>6338</v>
          </cell>
          <cell r="D1909" t="str">
            <v>H</v>
          </cell>
        </row>
        <row r="1910">
          <cell r="A1910" t="str">
            <v>UG1-2UKC1Z9YC512CP</v>
          </cell>
          <cell r="B1910" t="str">
            <v>UG WS U10/440,AFBM3,512MB/9G</v>
          </cell>
          <cell r="C1910">
            <v>7283</v>
          </cell>
          <cell r="D1910" t="str">
            <v>H</v>
          </cell>
        </row>
        <row r="1911">
          <cell r="A1911" t="str">
            <v>UG1-2UKC1Z9ZC256CP</v>
          </cell>
          <cell r="B1911" t="str">
            <v>UG WS U10/440,AFBM6,256MB/9G</v>
          </cell>
          <cell r="C1911">
            <v>6878</v>
          </cell>
          <cell r="D1911" t="str">
            <v>H</v>
          </cell>
        </row>
        <row r="1912">
          <cell r="A1912" t="str">
            <v>UG1-2UKC1Z9ZC512CP</v>
          </cell>
          <cell r="B1912" t="str">
            <v>UG WS U10/440,AFBM6,512MB/9G</v>
          </cell>
          <cell r="C1912">
            <v>7823</v>
          </cell>
          <cell r="D1912" t="str">
            <v>H</v>
          </cell>
        </row>
        <row r="1913">
          <cell r="A1913" t="str">
            <v>UG10-A25-BA</v>
          </cell>
          <cell r="B1913" t="str">
            <v>UG TO E450 400MHZ ENABLED BASE</v>
          </cell>
          <cell r="C1913">
            <v>10861</v>
          </cell>
          <cell r="D1913" t="str">
            <v>H</v>
          </cell>
        </row>
        <row r="1914">
          <cell r="A1914" t="str">
            <v>UG10-A26-AA</v>
          </cell>
          <cell r="B1914" t="str">
            <v>UG S10/SERVR TO E250 ZERO BASE</v>
          </cell>
          <cell r="C1914">
            <v>4158</v>
          </cell>
          <cell r="D1914" t="str">
            <v>H</v>
          </cell>
        </row>
        <row r="1915">
          <cell r="A1915" t="str">
            <v>UG10-A26-AA-R</v>
          </cell>
          <cell r="B1915" t="str">
            <v>UG S10 TO E250 RACK BASE</v>
          </cell>
          <cell r="C1915">
            <v>4158</v>
          </cell>
          <cell r="D1915" t="str">
            <v>H</v>
          </cell>
        </row>
        <row r="1916">
          <cell r="A1916" t="str">
            <v>UG10-N03-AA</v>
          </cell>
          <cell r="B1916" t="str">
            <v>UPG S10/20 to Netra t 1125 bas</v>
          </cell>
          <cell r="C1916">
            <v>8533</v>
          </cell>
          <cell r="D1916" t="str">
            <v>A</v>
          </cell>
        </row>
        <row r="1917">
          <cell r="A1917" t="str">
            <v>UG10-N04-AA</v>
          </cell>
          <cell r="B1917" t="str">
            <v>UPG S10/20 to Netra t 1120 bas</v>
          </cell>
          <cell r="C1917">
            <v>8533</v>
          </cell>
          <cell r="D1917" t="str">
            <v>A</v>
          </cell>
        </row>
        <row r="1918">
          <cell r="A1918" t="str">
            <v>UG11-A33-AA</v>
          </cell>
          <cell r="B1918" t="str">
            <v>UG Ent1 to E420R Server Base</v>
          </cell>
          <cell r="C1918">
            <v>6769</v>
          </cell>
          <cell r="D1918" t="str">
            <v>H</v>
          </cell>
        </row>
        <row r="1919">
          <cell r="A1919" t="str">
            <v>UG11-A34-AA</v>
          </cell>
          <cell r="B1919" t="str">
            <v>UG Ent1 to E220R server base</v>
          </cell>
          <cell r="C1919">
            <v>1491</v>
          </cell>
          <cell r="D1919" t="str">
            <v>H</v>
          </cell>
        </row>
        <row r="1920">
          <cell r="A1920" t="str">
            <v>UG14-3UGD19L-000AQ</v>
          </cell>
          <cell r="B1920" t="str">
            <v>CHASSIS UPG TO ULT 60, 360MHZ</v>
          </cell>
          <cell r="C1920">
            <v>9443</v>
          </cell>
          <cell r="D1920" t="str">
            <v>H</v>
          </cell>
        </row>
        <row r="1921">
          <cell r="A1921" t="str">
            <v>UG14-3UGD19L-000AV</v>
          </cell>
          <cell r="B1921" t="str">
            <v>CHASSIS UPG TO ULT 60, 360MHZ</v>
          </cell>
          <cell r="C1921">
            <v>9443</v>
          </cell>
          <cell r="D1921" t="str">
            <v>H</v>
          </cell>
        </row>
        <row r="1922">
          <cell r="A1922" t="str">
            <v>UG14-5UNC-9S-000NK</v>
          </cell>
          <cell r="B1922" t="str">
            <v>UG E2/300MHZ TO E450</v>
          </cell>
          <cell r="C1922">
            <v>13696</v>
          </cell>
          <cell r="D1922" t="str">
            <v>H</v>
          </cell>
        </row>
        <row r="1923">
          <cell r="A1923" t="str">
            <v>UG14-6UNC-9S-000NK</v>
          </cell>
          <cell r="B1923" t="str">
            <v>UG E2/300MHZ TO E250 BASE</v>
          </cell>
          <cell r="C1923">
            <v>5913</v>
          </cell>
          <cell r="D1923" t="str">
            <v>H</v>
          </cell>
        </row>
        <row r="1924">
          <cell r="A1924" t="str">
            <v>UG14-A25-9S-000-BA</v>
          </cell>
          <cell r="B1924" t="str">
            <v>UG SS20/UE1/UE2 TO E450 CHASSI</v>
          </cell>
          <cell r="C1924">
            <v>11536</v>
          </cell>
          <cell r="D1924" t="str">
            <v>H</v>
          </cell>
        </row>
        <row r="1925">
          <cell r="A1925" t="str">
            <v>UG14-A25-9S-000NK</v>
          </cell>
          <cell r="B1925" t="str">
            <v>UG E2-&gt;E450 400MH ENABLED BASE</v>
          </cell>
          <cell r="C1925">
            <v>12076</v>
          </cell>
          <cell r="D1925" t="str">
            <v>H</v>
          </cell>
        </row>
        <row r="1926">
          <cell r="A1926" t="str">
            <v>UG14-A26-9S-000-AA</v>
          </cell>
          <cell r="B1926" t="str">
            <v>UG E1/SS20-&gt;E250(CPU/DISK RQD)</v>
          </cell>
          <cell r="C1926">
            <v>3213</v>
          </cell>
          <cell r="D1926" t="str">
            <v>H</v>
          </cell>
        </row>
        <row r="1927">
          <cell r="A1927" t="str">
            <v>UG14-A26-9S-000NK</v>
          </cell>
          <cell r="B1927" t="str">
            <v>UG E1 OR E2 TO E250 (CPU REQD)</v>
          </cell>
          <cell r="C1927">
            <v>3888</v>
          </cell>
          <cell r="D1927" t="str">
            <v>H</v>
          </cell>
        </row>
        <row r="1928">
          <cell r="A1928" t="str">
            <v>UG14-A33-000-CX</v>
          </cell>
          <cell r="B1928" t="str">
            <v>UG Ent2 - E420R no mem 18GB dr</v>
          </cell>
          <cell r="C1928">
            <v>8869</v>
          </cell>
          <cell r="D1928" t="str">
            <v>H</v>
          </cell>
        </row>
        <row r="1929">
          <cell r="A1929" t="str">
            <v>UG14-A34-000-AA</v>
          </cell>
          <cell r="B1929" t="str">
            <v>UG E2-E220R BASE NO MEMORY</v>
          </cell>
          <cell r="C1929">
            <v>3186</v>
          </cell>
          <cell r="D1929" t="str">
            <v>H</v>
          </cell>
        </row>
        <row r="1930">
          <cell r="A1930" t="str">
            <v>UG14-N03-AA</v>
          </cell>
          <cell r="B1930" t="str">
            <v>UP E1/E2/t1100 to Netra1125 ba</v>
          </cell>
          <cell r="C1930">
            <v>6293</v>
          </cell>
          <cell r="D1930" t="str">
            <v>A</v>
          </cell>
        </row>
        <row r="1931">
          <cell r="A1931" t="str">
            <v>UG14-N04-AA</v>
          </cell>
          <cell r="B1931" t="str">
            <v>UP E1/E2/t1100 to Netra1120 ba</v>
          </cell>
          <cell r="C1931">
            <v>6293</v>
          </cell>
          <cell r="D1931" t="str">
            <v>A</v>
          </cell>
        </row>
        <row r="1932">
          <cell r="A1932" t="str">
            <v>UG14-N14-AA</v>
          </cell>
          <cell r="B1932" t="str">
            <v>UG E1or2 - Netra t1405 AC Base</v>
          </cell>
          <cell r="C1932">
            <v>10493</v>
          </cell>
          <cell r="D1932" t="str">
            <v>A</v>
          </cell>
        </row>
        <row r="1933">
          <cell r="A1933" t="str">
            <v>UG14-N15-AA</v>
          </cell>
          <cell r="B1933" t="str">
            <v>UG E1or2 - Netra t1400 DC Base</v>
          </cell>
          <cell r="C1933">
            <v>10493</v>
          </cell>
          <cell r="D1933" t="str">
            <v>A</v>
          </cell>
        </row>
        <row r="1934">
          <cell r="A1934" t="str">
            <v>UG16-3ULD19L-000AV</v>
          </cell>
          <cell r="B1934" t="str">
            <v>CHASSIS UPG TO ULT 60, 450MHZ</v>
          </cell>
          <cell r="C1934">
            <v>8228</v>
          </cell>
          <cell r="D1934" t="str">
            <v>H</v>
          </cell>
        </row>
        <row r="1935">
          <cell r="A1935" t="str">
            <v>UG16-3ULD19Y-000AV</v>
          </cell>
          <cell r="B1935" t="str">
            <v>CHASSIS UPG TO ULT 60, 450MHZ</v>
          </cell>
          <cell r="C1935">
            <v>9173</v>
          </cell>
          <cell r="D1935" t="str">
            <v>H</v>
          </cell>
        </row>
        <row r="1936">
          <cell r="A1936" t="str">
            <v>UG16-3ULD19Z-000AV</v>
          </cell>
          <cell r="B1936" t="str">
            <v>CHASSIS UPG TO ULT 60, 450MHZ</v>
          </cell>
          <cell r="C1936">
            <v>9848</v>
          </cell>
          <cell r="D1936" t="str">
            <v>H</v>
          </cell>
        </row>
        <row r="1937">
          <cell r="A1937" t="str">
            <v>UG16-3ULD29Y-000AV</v>
          </cell>
          <cell r="B1937" t="str">
            <v>CHASSIS UPG TO U60, 2×450MHZ</v>
          </cell>
          <cell r="C1937">
            <v>14573</v>
          </cell>
          <cell r="D1937" t="str">
            <v>H</v>
          </cell>
        </row>
        <row r="1938">
          <cell r="A1938" t="str">
            <v>UG16-3ULD29Z-000AV</v>
          </cell>
          <cell r="B1938" t="str">
            <v>CHASSIS UPG TO U60, 2×450MHZ</v>
          </cell>
          <cell r="C1938">
            <v>15248</v>
          </cell>
          <cell r="D1938" t="str">
            <v>H</v>
          </cell>
        </row>
        <row r="1939">
          <cell r="A1939" t="str">
            <v>UG16-3UGD19L-512AQ</v>
          </cell>
          <cell r="B1939" t="str">
            <v>CHASSIS UPG TO ULT 60, 360MHZ</v>
          </cell>
          <cell r="C1939">
            <v>7418</v>
          </cell>
          <cell r="D1939" t="str">
            <v>H</v>
          </cell>
        </row>
        <row r="1940">
          <cell r="A1940" t="str">
            <v>UG16-3ULD19L-000AQ</v>
          </cell>
          <cell r="B1940" t="str">
            <v>CHASSIS UPG TO ULT 60, 450MHZ</v>
          </cell>
          <cell r="C1940">
            <v>8228</v>
          </cell>
          <cell r="D1940" t="str">
            <v>H</v>
          </cell>
        </row>
        <row r="1941">
          <cell r="A1941" t="str">
            <v>UG16-3ULD19L-512AQ</v>
          </cell>
          <cell r="B1941" t="str">
            <v>CHASSIS UPG TO ULT 60, 450MHZ</v>
          </cell>
          <cell r="C1941">
            <v>11468</v>
          </cell>
          <cell r="D1941" t="str">
            <v>H</v>
          </cell>
        </row>
        <row r="1942">
          <cell r="A1942" t="str">
            <v>UG16-3ULD19V-512AQ</v>
          </cell>
          <cell r="B1942" t="str">
            <v>CHASSIS UPG TO ULT 60, 450MHZ</v>
          </cell>
          <cell r="C1942">
            <v>15248</v>
          </cell>
          <cell r="D1942" t="str">
            <v>H</v>
          </cell>
        </row>
        <row r="1943">
          <cell r="A1943" t="str">
            <v>UG16-3ULD19Y-000AQ</v>
          </cell>
          <cell r="B1943" t="str">
            <v>CHASSIS UPG TO ULT 60, 450MHZ</v>
          </cell>
          <cell r="C1943">
            <v>9173</v>
          </cell>
          <cell r="D1943" t="str">
            <v>H</v>
          </cell>
        </row>
        <row r="1944">
          <cell r="A1944" t="str">
            <v>UG16-3ULD19Z-000AQ</v>
          </cell>
          <cell r="B1944" t="str">
            <v>CHASSIS UPG TO ULT 60, 450MHZ</v>
          </cell>
          <cell r="C1944">
            <v>9848</v>
          </cell>
          <cell r="D1944" t="str">
            <v>H</v>
          </cell>
        </row>
        <row r="1945">
          <cell r="A1945" t="str">
            <v>UG16-3ULD29V-512AQ</v>
          </cell>
          <cell r="B1945" t="str">
            <v>CHASSIS UPG TO ULT 60, 2x450MHZ</v>
          </cell>
          <cell r="C1945">
            <v>20648</v>
          </cell>
          <cell r="D1945" t="str">
            <v>H</v>
          </cell>
        </row>
        <row r="1946">
          <cell r="A1946" t="str">
            <v>UG16-3ULD29Y-000AQ</v>
          </cell>
          <cell r="B1946" t="str">
            <v>CHASSIS UPG TO U60, 2x450MHz</v>
          </cell>
          <cell r="C1946">
            <v>14573</v>
          </cell>
          <cell r="D1946" t="str">
            <v>H</v>
          </cell>
        </row>
        <row r="1947">
          <cell r="A1947" t="str">
            <v>UG16-3ULD29Z-000AQ</v>
          </cell>
          <cell r="B1947" t="str">
            <v>CHASSIS UPG TO U60, 2x450MHz</v>
          </cell>
          <cell r="C1947">
            <v>15248</v>
          </cell>
          <cell r="D1947" t="str">
            <v>H</v>
          </cell>
        </row>
        <row r="1948">
          <cell r="A1948" t="str">
            <v>UG16-7ULD19T1024AQ</v>
          </cell>
          <cell r="B1948" t="str">
            <v>Upg to U80/450, PGX32, 1024MB</v>
          </cell>
          <cell r="C1948">
            <v>18893</v>
          </cell>
          <cell r="D1948" t="str">
            <v>H</v>
          </cell>
        </row>
        <row r="1949">
          <cell r="A1949" t="str">
            <v>UG16-7ULD19V1024AQ</v>
          </cell>
          <cell r="B1949" t="str">
            <v>Upg to U80/450, Exp3D, 1GB</v>
          </cell>
          <cell r="C1949">
            <v>22673</v>
          </cell>
          <cell r="D1949" t="str">
            <v>H</v>
          </cell>
        </row>
        <row r="1950">
          <cell r="A1950" t="str">
            <v>UG16-7ULD19Z1024AQ</v>
          </cell>
          <cell r="B1950" t="str">
            <v>Upg to U80/450, AFBm6, 1024MB</v>
          </cell>
          <cell r="C1950">
            <v>20918</v>
          </cell>
          <cell r="D1950" t="str">
            <v>H</v>
          </cell>
        </row>
        <row r="1951">
          <cell r="A1951" t="str">
            <v>UG16-7ULD29T1024AQ</v>
          </cell>
          <cell r="B1951" t="str">
            <v>Upg to U80/2x450, PGX, 1024MB</v>
          </cell>
          <cell r="C1951">
            <v>24293</v>
          </cell>
          <cell r="D1951" t="str">
            <v>H</v>
          </cell>
        </row>
        <row r="1952">
          <cell r="A1952" t="str">
            <v>UG16-7ULD29V1024AQ</v>
          </cell>
          <cell r="B1952" t="str">
            <v>Upg to U80/2x450, Exp3D, 1GB</v>
          </cell>
          <cell r="C1952">
            <v>28073</v>
          </cell>
          <cell r="D1952" t="str">
            <v>H</v>
          </cell>
        </row>
        <row r="1953">
          <cell r="A1953" t="str">
            <v>UG16-7ULD29Z1024AQ</v>
          </cell>
          <cell r="B1953" t="str">
            <v>Upg to U80/2x450, AFBm6, 1024MB</v>
          </cell>
          <cell r="C1953">
            <v>26318</v>
          </cell>
          <cell r="D1953" t="str">
            <v>H</v>
          </cell>
        </row>
        <row r="1954">
          <cell r="A1954" t="str">
            <v>UG20-3UGD19L-512AQ</v>
          </cell>
          <cell r="B1954" t="str">
            <v>UPG TO ULT 60, 360MHZ, 512MB</v>
          </cell>
          <cell r="C1954">
            <v>7823</v>
          </cell>
          <cell r="D1954" t="str">
            <v>H</v>
          </cell>
        </row>
        <row r="1955">
          <cell r="A1955" t="str">
            <v>UG20-3ULD19L-512AQ</v>
          </cell>
          <cell r="B1955" t="str">
            <v>CHASSIS UPG TO ULT 60, 450MHZ</v>
          </cell>
          <cell r="C1955">
            <v>11873</v>
          </cell>
          <cell r="D1955" t="str">
            <v>H</v>
          </cell>
        </row>
        <row r="1956">
          <cell r="A1956" t="str">
            <v>UG20-3ULD19V-512AQ</v>
          </cell>
          <cell r="B1956" t="str">
            <v>CHASSIS UPG TO ULT 60, 450MHZ</v>
          </cell>
          <cell r="C1956">
            <v>15653</v>
          </cell>
          <cell r="D1956" t="str">
            <v>H</v>
          </cell>
        </row>
        <row r="1957">
          <cell r="A1957" t="str">
            <v>UG20-3ULD19Y-512AQ</v>
          </cell>
          <cell r="B1957" t="str">
            <v>CHASSIS UPG TO ULT 60, 450MHZ</v>
          </cell>
          <cell r="C1957">
            <v>13223</v>
          </cell>
          <cell r="D1957" t="str">
            <v>H</v>
          </cell>
        </row>
        <row r="1958">
          <cell r="A1958" t="str">
            <v>UG20-3ULD19Z-512AQ</v>
          </cell>
          <cell r="B1958" t="str">
            <v>CHASSIS UPG TO ULT 60, 450MHZ</v>
          </cell>
          <cell r="C1958">
            <v>13898</v>
          </cell>
          <cell r="D1958" t="str">
            <v>H</v>
          </cell>
        </row>
        <row r="1959">
          <cell r="A1959" t="str">
            <v>UG20-3ULD29V-512AQ</v>
          </cell>
          <cell r="B1959" t="str">
            <v>CHASSIS UPG TO ULT 60, 2x450MHZ</v>
          </cell>
          <cell r="C1959">
            <v>21053</v>
          </cell>
          <cell r="D1959" t="str">
            <v>H</v>
          </cell>
        </row>
        <row r="1960">
          <cell r="A1960" t="str">
            <v>UG20-3ULD29Y-512AQ</v>
          </cell>
          <cell r="B1960" t="str">
            <v>CHASSIS UPG TO ULT 60, 450MHZ</v>
          </cell>
          <cell r="C1960">
            <v>18623</v>
          </cell>
          <cell r="D1960" t="str">
            <v>H</v>
          </cell>
        </row>
        <row r="1961">
          <cell r="A1961" t="str">
            <v>UG20-3ULD29Z-512AQ</v>
          </cell>
          <cell r="B1961" t="str">
            <v>CHASSIS UPG TO ULT 60, 2x450MHZ</v>
          </cell>
          <cell r="C1961">
            <v>19298</v>
          </cell>
          <cell r="D1961" t="str">
            <v>H</v>
          </cell>
        </row>
        <row r="1962">
          <cell r="A1962" t="str">
            <v>UG20-7ULD19T1024AQ</v>
          </cell>
          <cell r="B1962" t="str">
            <v>Upg to U80/450, PGX32, 1024MB</v>
          </cell>
          <cell r="C1962">
            <v>19568</v>
          </cell>
          <cell r="D1962" t="str">
            <v>H</v>
          </cell>
        </row>
        <row r="1963">
          <cell r="A1963" t="str">
            <v>UG20-7ULD19V1024AQ</v>
          </cell>
          <cell r="B1963" t="str">
            <v>Upg to U80/450, Exp3D, 1024MB</v>
          </cell>
          <cell r="C1963">
            <v>23348</v>
          </cell>
          <cell r="D1963" t="str">
            <v>H</v>
          </cell>
        </row>
        <row r="1964">
          <cell r="A1964" t="str">
            <v>UG20-7ULD19Z1024AQ</v>
          </cell>
          <cell r="B1964" t="str">
            <v>Upg to U80/450, AFBm6, 1024MB</v>
          </cell>
          <cell r="C1964">
            <v>21593</v>
          </cell>
          <cell r="D1964" t="str">
            <v>H</v>
          </cell>
        </row>
        <row r="1965">
          <cell r="A1965" t="str">
            <v>UG20-7ULD29T1024AQ</v>
          </cell>
          <cell r="B1965" t="str">
            <v>Upg to U80/2x450, PGX32, 1024MB</v>
          </cell>
          <cell r="C1965">
            <v>24968</v>
          </cell>
          <cell r="D1965" t="str">
            <v>H</v>
          </cell>
        </row>
        <row r="1966">
          <cell r="A1966" t="str">
            <v>UG20-7ULD29V1024AQ</v>
          </cell>
          <cell r="B1966" t="str">
            <v>Upg to U80/2x450, Exp3D, 1024MB</v>
          </cell>
          <cell r="C1966">
            <v>28748</v>
          </cell>
          <cell r="D1966" t="str">
            <v>H</v>
          </cell>
        </row>
        <row r="1967">
          <cell r="A1967" t="str">
            <v>UG20-7ULD29Z1024AQ</v>
          </cell>
          <cell r="B1967" t="str">
            <v>Upg to U80/2x450, AFBm6, 1024MB</v>
          </cell>
          <cell r="C1967">
            <v>26993</v>
          </cell>
          <cell r="D1967" t="str">
            <v>H</v>
          </cell>
        </row>
        <row r="1968">
          <cell r="A1968" t="str">
            <v>UG20-A33-AA</v>
          </cell>
          <cell r="B1968" t="str">
            <v>UG SS20 to E420R Server Base</v>
          </cell>
          <cell r="C1968">
            <v>9009</v>
          </cell>
          <cell r="D1968" t="str">
            <v>H</v>
          </cell>
        </row>
        <row r="1969">
          <cell r="A1969" t="str">
            <v>UG20-A34-AA</v>
          </cell>
          <cell r="B1969" t="str">
            <v>UG SS20 to E220R server base</v>
          </cell>
          <cell r="C1969">
            <v>3731</v>
          </cell>
          <cell r="D1969" t="str">
            <v>H</v>
          </cell>
        </row>
        <row r="1970">
          <cell r="A1970" t="str">
            <v>UG20-N14-AA</v>
          </cell>
          <cell r="B1970" t="str">
            <v>UG SS20 - Netra t1405 AC Base</v>
          </cell>
          <cell r="C1970">
            <v>12733</v>
          </cell>
          <cell r="D1970" t="str">
            <v>A</v>
          </cell>
        </row>
        <row r="1971">
          <cell r="A1971" t="str">
            <v>UG20-N15-AA</v>
          </cell>
          <cell r="B1971" t="str">
            <v>UG SS20 - Netra t1400 DC Base</v>
          </cell>
          <cell r="C1971">
            <v>12733</v>
          </cell>
          <cell r="D1971" t="str">
            <v>A</v>
          </cell>
        </row>
        <row r="1972">
          <cell r="A1972" t="str">
            <v>UG23-7ULD19N1024AV</v>
          </cell>
          <cell r="B1972" t="str">
            <v>UPG to U80/450, 1GB Memory</v>
          </cell>
          <cell r="C1972">
            <v>17132</v>
          </cell>
          <cell r="D1972" t="str">
            <v>H</v>
          </cell>
        </row>
        <row r="1973">
          <cell r="A1973" t="str">
            <v>UG23-7ULD19T-000AQ</v>
          </cell>
          <cell r="B1973" t="str">
            <v>UPG to U80/450, PGX32, No Mem</v>
          </cell>
          <cell r="C1973">
            <v>9443</v>
          </cell>
          <cell r="D1973" t="str">
            <v>H</v>
          </cell>
        </row>
        <row r="1974">
          <cell r="A1974" t="str">
            <v>UG23-7ULD19T-256AQ</v>
          </cell>
          <cell r="B1974" t="str">
            <v>UPG to U80/450, PGX32, 256MB</v>
          </cell>
          <cell r="C1974">
            <v>16382</v>
          </cell>
          <cell r="D1974" t="str">
            <v>H</v>
          </cell>
        </row>
        <row r="1975">
          <cell r="A1975" t="str">
            <v>UG23-7ULD19T1024AQ</v>
          </cell>
          <cell r="B1975" t="str">
            <v>UPG to U80/450, PGX32, 1GB Mem</v>
          </cell>
          <cell r="C1975">
            <v>17543</v>
          </cell>
          <cell r="D1975" t="str">
            <v>H</v>
          </cell>
        </row>
        <row r="1976">
          <cell r="A1976" t="str">
            <v>UG23-7ULD19V1024AQ</v>
          </cell>
          <cell r="B1976" t="str">
            <v>UPG to U80/450, Exp3D, 1GB Mem</v>
          </cell>
          <cell r="C1976">
            <v>21323</v>
          </cell>
          <cell r="D1976" t="str">
            <v>H</v>
          </cell>
        </row>
        <row r="1977">
          <cell r="A1977" t="str">
            <v>UG23-7ULD19Z1024AQ</v>
          </cell>
          <cell r="B1977" t="str">
            <v>UPG to U80/450, AFBm6, 1GB Mem</v>
          </cell>
          <cell r="C1977">
            <v>19568</v>
          </cell>
          <cell r="D1977" t="str">
            <v>H</v>
          </cell>
        </row>
        <row r="1978">
          <cell r="A1978" t="str">
            <v>UG23-7ULD29N1024AV</v>
          </cell>
          <cell r="B1978" t="str">
            <v>UPG to U80/2450, 1GB Memory</v>
          </cell>
          <cell r="C1978">
            <v>22532</v>
          </cell>
          <cell r="D1978" t="str">
            <v>H</v>
          </cell>
        </row>
        <row r="1979">
          <cell r="A1979" t="str">
            <v>UG23-7ULD29T1024AQ</v>
          </cell>
          <cell r="B1979" t="str">
            <v>UPG to U80/2x450, PGX32,1GB Mem</v>
          </cell>
          <cell r="C1979">
            <v>22943</v>
          </cell>
          <cell r="D1979" t="str">
            <v>H</v>
          </cell>
        </row>
        <row r="1980">
          <cell r="A1980" t="str">
            <v>UG23-7ULD29V1024AQ</v>
          </cell>
          <cell r="B1980" t="str">
            <v xml:space="preserve">UPG to U80/2x450, Exp3D,1GB </v>
          </cell>
          <cell r="C1980">
            <v>26723</v>
          </cell>
          <cell r="D1980" t="str">
            <v>H</v>
          </cell>
        </row>
        <row r="1981">
          <cell r="A1981" t="str">
            <v>UG23-7ULD29Z1024AQ</v>
          </cell>
          <cell r="B1981" t="str">
            <v>UPG to U80/2x450, AFBm6,1GB Mem</v>
          </cell>
          <cell r="C1981">
            <v>24968</v>
          </cell>
          <cell r="D1981" t="str">
            <v>H</v>
          </cell>
        </row>
        <row r="1982">
          <cell r="A1982" t="str">
            <v>UG25-A33-000-NK</v>
          </cell>
          <cell r="B1982" t="str">
            <v>UG Ent450 - E420R no mem/drive</v>
          </cell>
          <cell r="C1982">
            <v>3969</v>
          </cell>
          <cell r="D1982" t="str">
            <v>H</v>
          </cell>
        </row>
        <row r="1983">
          <cell r="A1983" t="str">
            <v>UG25-N14-AA</v>
          </cell>
          <cell r="B1983" t="str">
            <v>UG E450 - Netra t1405 AC Base</v>
          </cell>
          <cell r="C1983">
            <v>7693</v>
          </cell>
          <cell r="D1983" t="str">
            <v>A</v>
          </cell>
        </row>
        <row r="1984">
          <cell r="A1984" t="str">
            <v>UG25-N15-AA</v>
          </cell>
          <cell r="B1984" t="str">
            <v>UG E450 - Netra t1400 DC Base</v>
          </cell>
          <cell r="C1984">
            <v>7693</v>
          </cell>
          <cell r="D1984" t="str">
            <v>A</v>
          </cell>
        </row>
        <row r="1985">
          <cell r="A1985" t="str">
            <v>UG26-A33-000-NK</v>
          </cell>
          <cell r="B1985" t="str">
            <v>UG Ent250 - E420R no mem/drive</v>
          </cell>
          <cell r="C1985">
            <v>5369</v>
          </cell>
          <cell r="D1985" t="str">
            <v>H</v>
          </cell>
        </row>
        <row r="1986">
          <cell r="A1986" t="str">
            <v>UG26-N03-AA</v>
          </cell>
          <cell r="B1986" t="str">
            <v>UP Ent 250 to Netra1125 base</v>
          </cell>
          <cell r="C1986">
            <v>4893</v>
          </cell>
          <cell r="D1986" t="str">
            <v>A</v>
          </cell>
        </row>
        <row r="1987">
          <cell r="A1987" t="str">
            <v>UG26-N04-AA</v>
          </cell>
          <cell r="B1987" t="str">
            <v>UP Ent 250 to Netra1120 base</v>
          </cell>
          <cell r="C1987">
            <v>4893</v>
          </cell>
          <cell r="D1987" t="str">
            <v>A</v>
          </cell>
        </row>
        <row r="1988">
          <cell r="A1988" t="str">
            <v>UG26-N14-AA</v>
          </cell>
          <cell r="B1988" t="str">
            <v>UG E250 - Netra t1405 AC Base</v>
          </cell>
          <cell r="C1988">
            <v>9093</v>
          </cell>
          <cell r="D1988" t="str">
            <v>A</v>
          </cell>
        </row>
        <row r="1989">
          <cell r="A1989" t="str">
            <v>UG26-N15-AA</v>
          </cell>
          <cell r="B1989" t="str">
            <v>UG E250 - Netra t1400 DC Base</v>
          </cell>
          <cell r="C1989">
            <v>9093</v>
          </cell>
          <cell r="D1989" t="str">
            <v>A</v>
          </cell>
        </row>
        <row r="1990">
          <cell r="A1990" t="str">
            <v>UGES-3UGD19L-512AQ</v>
          </cell>
          <cell r="B1990" t="str">
            <v>UG TO U60 360 512MB/18GB</v>
          </cell>
          <cell r="C1990">
            <v>8093</v>
          </cell>
          <cell r="D1990" t="str">
            <v>H</v>
          </cell>
        </row>
        <row r="1991">
          <cell r="A1991" t="str">
            <v>UGES-3ULD19L-512AQ</v>
          </cell>
          <cell r="B1991" t="str">
            <v>CHASSIS UPG TO ULT 60, 450MHz</v>
          </cell>
          <cell r="C1991">
            <v>12143</v>
          </cell>
          <cell r="D1991" t="str">
            <v>H</v>
          </cell>
        </row>
        <row r="1992">
          <cell r="A1992" t="str">
            <v>UGES-3ULD19V-512AQ</v>
          </cell>
          <cell r="B1992" t="str">
            <v>CHASSIS UPG TO U60, 450MHz</v>
          </cell>
          <cell r="C1992">
            <v>15923</v>
          </cell>
          <cell r="D1992" t="str">
            <v>H</v>
          </cell>
        </row>
        <row r="1993">
          <cell r="A1993" t="str">
            <v>UGES-3ULD19Y-512AQ</v>
          </cell>
          <cell r="B1993" t="str">
            <v>CHASSIS UPG TO U60, 450MHz</v>
          </cell>
          <cell r="C1993">
            <v>13493</v>
          </cell>
          <cell r="D1993" t="str">
            <v>H</v>
          </cell>
        </row>
        <row r="1994">
          <cell r="A1994" t="str">
            <v>UGES-3ULD19Z-512AQ</v>
          </cell>
          <cell r="B1994" t="str">
            <v>CHASSIS UPG TO U60, 450MHz</v>
          </cell>
          <cell r="C1994">
            <v>14168</v>
          </cell>
          <cell r="D1994" t="str">
            <v>H</v>
          </cell>
        </row>
        <row r="1995">
          <cell r="A1995" t="str">
            <v>UGES-3ULD29V-512AQ</v>
          </cell>
          <cell r="B1995" t="str">
            <v>CHASSIS UPG TO U60, 2x450MHz</v>
          </cell>
          <cell r="C1995">
            <v>21323</v>
          </cell>
          <cell r="D1995" t="str">
            <v>H</v>
          </cell>
        </row>
        <row r="1996">
          <cell r="A1996" t="str">
            <v>UGES-3ULD29Y-512AQ</v>
          </cell>
          <cell r="B1996" t="str">
            <v>CHASSIS UPG TO U60, 450MHz</v>
          </cell>
          <cell r="C1996">
            <v>18893</v>
          </cell>
          <cell r="D1996" t="str">
            <v>H</v>
          </cell>
        </row>
        <row r="1997">
          <cell r="A1997" t="str">
            <v>UGES-3ULD29Z-512AQ</v>
          </cell>
          <cell r="B1997" t="str">
            <v>CHASSIS UPG TO U60, 2x450MHz</v>
          </cell>
          <cell r="C1997">
            <v>19568</v>
          </cell>
          <cell r="D1997" t="str">
            <v>H</v>
          </cell>
        </row>
        <row r="1998">
          <cell r="A1998" t="str">
            <v>UGES-7ULD19T1024AQ</v>
          </cell>
          <cell r="B1998" t="str">
            <v>Upg to U80/450, PGX32, 1024MB</v>
          </cell>
          <cell r="C1998">
            <v>20243</v>
          </cell>
          <cell r="D1998" t="str">
            <v>H</v>
          </cell>
        </row>
        <row r="1999">
          <cell r="A1999" t="str">
            <v>UGES-7ULD19V1024AQ</v>
          </cell>
          <cell r="B1999" t="str">
            <v>Upg to U80/450, Exp3D, 1GB</v>
          </cell>
          <cell r="C1999">
            <v>24023</v>
          </cell>
          <cell r="D1999" t="str">
            <v>H</v>
          </cell>
        </row>
        <row r="2000">
          <cell r="A2000" t="str">
            <v>UGES-7ULD19Z1024AQ</v>
          </cell>
          <cell r="B2000" t="str">
            <v>Upg to U80/450, AFBm6, 1GB</v>
          </cell>
          <cell r="C2000">
            <v>22268</v>
          </cell>
          <cell r="D2000" t="str">
            <v>H</v>
          </cell>
        </row>
        <row r="2001">
          <cell r="A2001" t="str">
            <v>UGES-7ULD29T1024AQ</v>
          </cell>
          <cell r="B2001" t="str">
            <v>Upg to U80/2x450, PGX32, 1024MB</v>
          </cell>
          <cell r="C2001">
            <v>25643</v>
          </cell>
          <cell r="D2001" t="str">
            <v>H</v>
          </cell>
        </row>
        <row r="2002">
          <cell r="A2002" t="str">
            <v>UGES-7ULD29V1024AQ</v>
          </cell>
          <cell r="B2002" t="str">
            <v>Upg to U80/2x450, Exp3D, 1GB</v>
          </cell>
          <cell r="C2002">
            <v>29423</v>
          </cell>
          <cell r="D2002" t="str">
            <v>H</v>
          </cell>
        </row>
        <row r="2003">
          <cell r="A2003" t="str">
            <v>UGES-7ULD29Z1024AQ</v>
          </cell>
          <cell r="B2003" t="str">
            <v>Upg to U80/2x450, AFBm6, 1024MB</v>
          </cell>
          <cell r="C2003">
            <v>27668</v>
          </cell>
          <cell r="D2003" t="str">
            <v>H</v>
          </cell>
        </row>
        <row r="2004">
          <cell r="A2004" t="str">
            <v>UGFA-147A-36GR4</v>
          </cell>
          <cell r="B2004" t="str">
            <v>UPGRADE, 36GB D1000 (FACTORY)</v>
          </cell>
          <cell r="C2004">
            <v>9225</v>
          </cell>
          <cell r="D2004" t="str">
            <v>H</v>
          </cell>
        </row>
        <row r="2005">
          <cell r="A2005" t="str">
            <v>UGFA-147A-36GR5</v>
          </cell>
          <cell r="B2005" t="str">
            <v>UPGRADE, 36GB D1000 (FACTORY)</v>
          </cell>
          <cell r="C2005">
            <v>9225</v>
          </cell>
          <cell r="D2005" t="str">
            <v>H</v>
          </cell>
        </row>
        <row r="2006">
          <cell r="A2006" t="str">
            <v>UGFA-162A-145GR5</v>
          </cell>
          <cell r="B2006" t="str">
            <v>UPG A1000 145GB (FACTORY)</v>
          </cell>
          <cell r="C2006">
            <v>17963</v>
          </cell>
          <cell r="D2006" t="str">
            <v>H</v>
          </cell>
        </row>
        <row r="2007">
          <cell r="A2007" t="str">
            <v>UGFA-164A-145GR5</v>
          </cell>
          <cell r="B2007" t="str">
            <v>UPG D1000 145GB (FACTORY)</v>
          </cell>
          <cell r="C2007">
            <v>14925</v>
          </cell>
          <cell r="D2007" t="str">
            <v>H</v>
          </cell>
        </row>
        <row r="2008">
          <cell r="A2008" t="str">
            <v>UGFA-366A-72GR5</v>
          </cell>
          <cell r="B2008" t="str">
            <v>UPG A3500 LITE 72GB (FACTORY)</v>
          </cell>
          <cell r="C2008">
            <v>60000</v>
          </cell>
          <cell r="D2008" t="str">
            <v>A</v>
          </cell>
        </row>
        <row r="2009">
          <cell r="A2009" t="str">
            <v>UGFA-522A-200GR4</v>
          </cell>
          <cell r="B2009" t="str">
            <v>UG, 200GB StorEdge A5200 (FAC)</v>
          </cell>
          <cell r="C2009">
            <v>84750</v>
          </cell>
          <cell r="D2009" t="str">
            <v>A</v>
          </cell>
        </row>
        <row r="2010">
          <cell r="A2010" t="str">
            <v>UGFA-542A-400GR4</v>
          </cell>
          <cell r="B2010" t="str">
            <v>UPG 400GB StorEdge A5200 (FAC)</v>
          </cell>
          <cell r="C2010">
            <v>108750</v>
          </cell>
          <cell r="D2010" t="str">
            <v>A</v>
          </cell>
        </row>
        <row r="2011">
          <cell r="A2011" t="str">
            <v>UGFA-552A-509GR4</v>
          </cell>
          <cell r="B2011" t="str">
            <v>UPGRADE to 509GB A5100 (FAC)</v>
          </cell>
          <cell r="C2011">
            <v>69000</v>
          </cell>
          <cell r="D2011" t="str">
            <v>A</v>
          </cell>
        </row>
        <row r="2012">
          <cell r="A2012" t="str">
            <v>UGFA-A3500-1092G</v>
          </cell>
          <cell r="B2012" t="str">
            <v>Upgrade to 1092GB A3500 (FAC)</v>
          </cell>
          <cell r="C2012">
            <v>248250</v>
          </cell>
          <cell r="D2012" t="str">
            <v>A</v>
          </cell>
        </row>
        <row r="2013">
          <cell r="A2013" t="str">
            <v>UGFA-A3500-182G</v>
          </cell>
          <cell r="B2013" t="str">
            <v>UPG 182-GB A3500 (FACTORY)</v>
          </cell>
          <cell r="C2013">
            <v>87750</v>
          </cell>
          <cell r="D2013" t="str">
            <v>A</v>
          </cell>
        </row>
        <row r="2014">
          <cell r="A2014" t="str">
            <v>UGFA-A3500-273G</v>
          </cell>
          <cell r="B2014" t="str">
            <v>UPG 273-GB A3500  (FACTORY)</v>
          </cell>
          <cell r="C2014">
            <v>191400</v>
          </cell>
          <cell r="D2014" t="str">
            <v>A</v>
          </cell>
        </row>
        <row r="2015">
          <cell r="A2015" t="str">
            <v>UGFA-A3500-364G</v>
          </cell>
          <cell r="B2015" t="str">
            <v>Upgrade to 364-GB A3500 (FAC)</v>
          </cell>
          <cell r="C2015">
            <v>89250</v>
          </cell>
          <cell r="D2015" t="str">
            <v>A</v>
          </cell>
        </row>
        <row r="2016">
          <cell r="A2016" t="str">
            <v>UGFA-A3500-728G</v>
          </cell>
          <cell r="B2016" t="str">
            <v>Upgrade to 728GB A3500 (FAC)</v>
          </cell>
          <cell r="C2016">
            <v>137250</v>
          </cell>
          <cell r="D2016" t="str">
            <v>A</v>
          </cell>
        </row>
        <row r="2017">
          <cell r="A2017" t="str">
            <v>UGFA-A3500-91G</v>
          </cell>
          <cell r="B2017" t="str">
            <v>UPGRADE 91-GB A3500 (1x5x9-GB)</v>
          </cell>
          <cell r="C2017">
            <v>61050</v>
          </cell>
          <cell r="D2017" t="str">
            <v>A</v>
          </cell>
        </row>
        <row r="2018">
          <cell r="A2018" t="str">
            <v>UGFA-A3500-CTRL</v>
          </cell>
          <cell r="B2018" t="str">
            <v>UPG A3500 CONTROLLER (FACTORY)</v>
          </cell>
          <cell r="C2018">
            <v>23850</v>
          </cell>
          <cell r="D2018" t="str">
            <v>A</v>
          </cell>
        </row>
        <row r="2019">
          <cell r="A2019" t="str">
            <v>UGFA-A3500-FCAL</v>
          </cell>
          <cell r="B2019" t="str">
            <v>UPGRADE A3500FC CTRL (FACTORY)</v>
          </cell>
          <cell r="C2019">
            <v>37350</v>
          </cell>
          <cell r="D2019" t="str">
            <v>A</v>
          </cell>
        </row>
        <row r="2020">
          <cell r="A2020" t="str">
            <v>UGFA-A5200-200G</v>
          </cell>
          <cell r="B2020" t="str">
            <v>Upg, 200G A5200 Direct Connect</v>
          </cell>
          <cell r="C2020">
            <v>121575</v>
          </cell>
          <cell r="D2020" t="str">
            <v>A</v>
          </cell>
        </row>
        <row r="2021">
          <cell r="A2021" t="str">
            <v>UGFA-A5200-DSK-18G</v>
          </cell>
          <cell r="B2021" t="str">
            <v>UPG FC-AL 18.2GB DISK (FAC)</v>
          </cell>
          <cell r="C2021">
            <v>3000</v>
          </cell>
          <cell r="D2021" t="str">
            <v>A</v>
          </cell>
        </row>
        <row r="2022">
          <cell r="A2022" t="str">
            <v>UGFA-AX000-DSK-18G</v>
          </cell>
          <cell r="B2022" t="str">
            <v>UPGRADE 18GB 10KRPM (FACTORY)</v>
          </cell>
          <cell r="C2022">
            <v>1500</v>
          </cell>
          <cell r="D2022" t="str">
            <v>H</v>
          </cell>
        </row>
        <row r="2023">
          <cell r="A2023" t="str">
            <v>UGFA-AX000-DSK-36G</v>
          </cell>
          <cell r="B2023" t="str">
            <v>UPGRADE 36GB 10KRPM (FACTORY)</v>
          </cell>
          <cell r="C2023">
            <v>2625</v>
          </cell>
          <cell r="D2023" t="str">
            <v>H</v>
          </cell>
        </row>
        <row r="2024">
          <cell r="A2024" t="str">
            <v>UGFA-CAB-543A-400G</v>
          </cell>
          <cell r="B2024" t="str">
            <v>UPG 400GB StorEdge A5200 72"</v>
          </cell>
          <cell r="C2024">
            <v>118575</v>
          </cell>
          <cell r="D2024" t="str">
            <v>A</v>
          </cell>
        </row>
        <row r="2025">
          <cell r="A2025" t="str">
            <v>UGFA-CAB-553A-509G</v>
          </cell>
          <cell r="B2025" t="str">
            <v>UPGRADE TO 509GB A5100 (FAC)</v>
          </cell>
          <cell r="C2025">
            <v>82500</v>
          </cell>
          <cell r="D2025" t="str">
            <v>A</v>
          </cell>
        </row>
        <row r="2026">
          <cell r="A2026" t="str">
            <v>UGFA-M11XX-M1194</v>
          </cell>
          <cell r="B2026" t="str">
            <v>UG 300 to 400MHz CPU E250 FACT</v>
          </cell>
          <cell r="C2026">
            <v>5940</v>
          </cell>
          <cell r="D2026" t="str">
            <v>H</v>
          </cell>
        </row>
        <row r="2027">
          <cell r="A2027" t="str">
            <v>UGFA-M22XX-M2244</v>
          </cell>
          <cell r="B2027" t="str">
            <v>UG To E450 400Mhz CPU FACTY IN</v>
          </cell>
          <cell r="C2027">
            <v>5940</v>
          </cell>
          <cell r="D2027" t="str">
            <v>H</v>
          </cell>
        </row>
        <row r="2028">
          <cell r="A2028" t="str">
            <v>UGFA-M2510-M2560</v>
          </cell>
          <cell r="B2028" t="str">
            <v>UG FACTORY INSTALL 336MHZ/4MB</v>
          </cell>
          <cell r="C2028">
            <v>14250</v>
          </cell>
          <cell r="D2028" t="str">
            <v>A</v>
          </cell>
        </row>
        <row r="2029">
          <cell r="A2029" t="str">
            <v>UGFA-M2510-M2580</v>
          </cell>
          <cell r="B2029" t="str">
            <v>UG 167Mhz to 400MHz/8MB-Factry</v>
          </cell>
          <cell r="C2029">
            <v>18000</v>
          </cell>
          <cell r="D2029" t="str">
            <v>A</v>
          </cell>
        </row>
        <row r="2030">
          <cell r="A2030" t="str">
            <v>UGFA-M2530-M2560</v>
          </cell>
          <cell r="B2030" t="str">
            <v>UG FACTORY INSTALL 336MHZ/4MB</v>
          </cell>
          <cell r="C2030">
            <v>11250</v>
          </cell>
          <cell r="D2030" t="str">
            <v>A</v>
          </cell>
        </row>
        <row r="2031">
          <cell r="A2031" t="str">
            <v>UGFA-M2550-M2580</v>
          </cell>
          <cell r="B2031" t="str">
            <v>UG 250Mhz to 400MHz/8MB-FACTY</v>
          </cell>
          <cell r="C2031">
            <v>15750</v>
          </cell>
          <cell r="D2031" t="str">
            <v>A</v>
          </cell>
        </row>
        <row r="2032">
          <cell r="A2032" t="str">
            <v>UGFA-M2560-M2580</v>
          </cell>
          <cell r="B2032" t="str">
            <v>UG 336/400 to 400MHz/8MB-Facty</v>
          </cell>
          <cell r="C2032">
            <v>13500</v>
          </cell>
          <cell r="D2032" t="str">
            <v>A</v>
          </cell>
        </row>
        <row r="2033">
          <cell r="A2033" t="str">
            <v>UGFA-M400-M450</v>
          </cell>
          <cell r="B2033" t="str">
            <v>CPU UPGRADE 400 to 450MHZ Fact</v>
          </cell>
          <cell r="C2033">
            <v>6062</v>
          </cell>
          <cell r="D2033" t="str">
            <v>H</v>
          </cell>
        </row>
        <row r="2034">
          <cell r="A2034" t="str">
            <v>UGFA-MEM128-MEM512</v>
          </cell>
          <cell r="B2034" t="str">
            <v>UG TO 512MB (4X128MB) MEM FACT</v>
          </cell>
          <cell r="C2034">
            <v>5405</v>
          </cell>
          <cell r="D2034" t="str">
            <v>A</v>
          </cell>
        </row>
        <row r="2035">
          <cell r="A2035" t="str">
            <v>UGFA-MEM1GB-MEM2GB</v>
          </cell>
          <cell r="B2035" t="str">
            <v>7023A TO 7026A MEM UPGRADE-2GB</v>
          </cell>
          <cell r="C2035">
            <v>25800</v>
          </cell>
          <cell r="D2035" t="str">
            <v>A</v>
          </cell>
        </row>
        <row r="2036">
          <cell r="A2036" t="str">
            <v>UGFA-MEM256-MEM1GB</v>
          </cell>
          <cell r="B2036" t="str">
            <v>7022A TO 7023A MEM UPGRADE-1GB</v>
          </cell>
          <cell r="C2036">
            <v>17990</v>
          </cell>
          <cell r="D2036" t="str">
            <v>A</v>
          </cell>
        </row>
        <row r="2037">
          <cell r="A2037" t="str">
            <v>UGFA-MEM256-MEM2GB</v>
          </cell>
          <cell r="B2037" t="str">
            <v>7022A TO 7026A MEM UPGRADE-2GB</v>
          </cell>
          <cell r="C2037">
            <v>36600</v>
          </cell>
          <cell r="D2037" t="str">
            <v>A</v>
          </cell>
        </row>
        <row r="2038">
          <cell r="A2038" t="str">
            <v>UGFA-MXXX-M1197</v>
          </cell>
          <cell r="B2038" t="str">
            <v>Upgrade CPU - Netra 440MHz CPU</v>
          </cell>
          <cell r="C2038">
            <v>5320</v>
          </cell>
          <cell r="D2038" t="str">
            <v>H</v>
          </cell>
        </row>
        <row r="2039">
          <cell r="A2039" t="str">
            <v>UGFA-MXXX-M450</v>
          </cell>
          <cell r="B2039" t="str">
            <v>CPU Upgrade TO 450MHz Factory</v>
          </cell>
          <cell r="C2039">
            <v>6440</v>
          </cell>
          <cell r="D2039" t="str">
            <v>H</v>
          </cell>
        </row>
        <row r="2040">
          <cell r="A2040" t="str">
            <v>UGFA-MXXXX-M1194</v>
          </cell>
          <cell r="B2040" t="str">
            <v>UG 167/200/250 CPU to 400/2MHz</v>
          </cell>
          <cell r="C2040">
            <v>6757</v>
          </cell>
          <cell r="D2040" t="str">
            <v>H</v>
          </cell>
        </row>
        <row r="2041">
          <cell r="A2041" t="str">
            <v>UGFA-MXXXX-M2244</v>
          </cell>
          <cell r="B2041" t="str">
            <v>UG 167/200/250MHz to 400/4 FAC</v>
          </cell>
          <cell r="C2041">
            <v>6757</v>
          </cell>
          <cell r="D2041" t="str">
            <v>H</v>
          </cell>
        </row>
        <row r="2042">
          <cell r="A2042" t="str">
            <v>UGFA-RM-327GR4</v>
          </cell>
          <cell r="B2042" t="str">
            <v>UPGRADE TO T3ES 327GB RR (FAC)</v>
          </cell>
          <cell r="C2042">
            <v>159000</v>
          </cell>
          <cell r="D2042" t="str">
            <v>A</v>
          </cell>
        </row>
        <row r="2043">
          <cell r="A2043" t="str">
            <v>UGFA-RM-655GR4</v>
          </cell>
          <cell r="B2043" t="str">
            <v>UPGRADE TO T3ES 655GB RR (FAC)</v>
          </cell>
          <cell r="C2043">
            <v>197000</v>
          </cell>
          <cell r="D2043" t="str">
            <v>A</v>
          </cell>
        </row>
        <row r="2044">
          <cell r="A2044" t="str">
            <v>UGFA-RM541A-400GR5</v>
          </cell>
          <cell r="B2044" t="str">
            <v>UPG 400GB StorEdge A5200 (FAC)</v>
          </cell>
          <cell r="C2044">
            <v>108750</v>
          </cell>
          <cell r="D2044" t="str">
            <v>A</v>
          </cell>
        </row>
        <row r="2045">
          <cell r="A2045" t="str">
            <v>UGFA-RM551A-509GR5</v>
          </cell>
          <cell r="B2045" t="str">
            <v>UPGRADE to 509GB A5100 (FAC)</v>
          </cell>
          <cell r="C2045">
            <v>69000</v>
          </cell>
          <cell r="D2045" t="str">
            <v>A</v>
          </cell>
        </row>
        <row r="2046">
          <cell r="A2046" t="str">
            <v>UGFA-SB261X-2612</v>
          </cell>
          <cell r="B2046" t="str">
            <v>UG 261X TO 2612 I/O BD W/FC-AL</v>
          </cell>
          <cell r="C2046">
            <v>4900</v>
          </cell>
          <cell r="D2046" t="str">
            <v>A</v>
          </cell>
        </row>
        <row r="2047">
          <cell r="A2047" t="str">
            <v>UGFA-SB262X-2622</v>
          </cell>
          <cell r="B2047" t="str">
            <v>UG 262X TO 2622 G I/O BD:FC-AL</v>
          </cell>
          <cell r="C2047">
            <v>5600</v>
          </cell>
          <cell r="D2047" t="str">
            <v>A</v>
          </cell>
        </row>
        <row r="2048">
          <cell r="A2048" t="str">
            <v>UGFA-SB263X-2632</v>
          </cell>
          <cell r="B2048" t="str">
            <v>UG 263X TO 2632 PCI I/O BD</v>
          </cell>
          <cell r="C2048">
            <v>7000</v>
          </cell>
          <cell r="D2048" t="str">
            <v>A</v>
          </cell>
        </row>
        <row r="2049">
          <cell r="A2049" t="str">
            <v>UGFA-T3ESRR-327GR4</v>
          </cell>
          <cell r="B2049" t="str">
            <v>UPGRADE TO T3ES 327GB RR (FAC)</v>
          </cell>
          <cell r="C2049">
            <v>159000</v>
          </cell>
          <cell r="D2049" t="str">
            <v>A</v>
          </cell>
        </row>
        <row r="2050">
          <cell r="A2050" t="str">
            <v>UGFA-T3ESRR-655GR4</v>
          </cell>
          <cell r="B2050" t="str">
            <v>UPGRADE TO T3ES 655GB RR (FAC)</v>
          </cell>
          <cell r="C2050">
            <v>197000</v>
          </cell>
          <cell r="D2050" t="str">
            <v>A</v>
          </cell>
        </row>
        <row r="2051">
          <cell r="A2051" t="str">
            <v>UGMB-A25AA-A25BA</v>
          </cell>
          <cell r="B2051" t="str">
            <v>UG E450 250/300 Board to 400MHz</v>
          </cell>
          <cell r="C2051">
            <v>4590</v>
          </cell>
          <cell r="D2051" t="str">
            <v>H</v>
          </cell>
        </row>
        <row r="2052">
          <cell r="A2052" t="str">
            <v>UGMB-A25XA-A25CA</v>
          </cell>
          <cell r="B2052" t="str">
            <v>UG E450 BOARD TO 480MHz BOARD</v>
          </cell>
          <cell r="C2052">
            <v>4590</v>
          </cell>
          <cell r="D2052" t="str">
            <v>H</v>
          </cell>
        </row>
        <row r="2053">
          <cell r="A2053" t="str">
            <v>UGN6XXN-I-3.1-1145</v>
          </cell>
          <cell r="B2053" t="str">
            <v>UPG. TO SUN NETRA ULTRA1,143MH</v>
          </cell>
          <cell r="C2053">
            <v>15253</v>
          </cell>
          <cell r="D2053" t="str">
            <v>A</v>
          </cell>
        </row>
        <row r="2054">
          <cell r="A2054" t="str">
            <v>UGN6XXN-I-3.1-1170</v>
          </cell>
          <cell r="B2054" t="str">
            <v>UPG. TO SUN NETRA ULTRA1,167MH</v>
          </cell>
          <cell r="C2054">
            <v>25053</v>
          </cell>
          <cell r="D2054" t="str">
            <v>A</v>
          </cell>
        </row>
        <row r="2055">
          <cell r="A2055" t="str">
            <v>USS2-3ULD19L-256AQ</v>
          </cell>
          <cell r="B2055" t="str">
            <v>CHASSIS UPG TO ULT 60, 450MHz</v>
          </cell>
          <cell r="C2055">
            <v>13493</v>
          </cell>
          <cell r="D2055" t="str">
            <v>H</v>
          </cell>
        </row>
        <row r="2056">
          <cell r="A2056" t="str">
            <v>UGS2000-E6501</v>
          </cell>
          <cell r="B2056" t="str">
            <v>UG TO E6500</v>
          </cell>
          <cell r="C2056">
            <v>125600</v>
          </cell>
          <cell r="D2056" t="str">
            <v>A</v>
          </cell>
        </row>
        <row r="2057">
          <cell r="A2057" t="str">
            <v>UGSB1000-X-256M-C</v>
          </cell>
          <cell r="B2057" t="str">
            <v>UG SS1000 TO 2602CPU/MEM+256MB</v>
          </cell>
          <cell r="C2057">
            <v>14250</v>
          </cell>
          <cell r="D2057" t="str">
            <v>A</v>
          </cell>
        </row>
        <row r="2058">
          <cell r="A2058" t="str">
            <v>UGSB2000-X-0M-C</v>
          </cell>
          <cell r="B2058" t="str">
            <v>UG 1000/2000 BD TO2602 CPU/MEM</v>
          </cell>
          <cell r="C2058">
            <v>9000</v>
          </cell>
          <cell r="D2058" t="str">
            <v>A</v>
          </cell>
        </row>
        <row r="2059">
          <cell r="A2059" t="str">
            <v>UGSB2000-X-256M-C</v>
          </cell>
          <cell r="B2059" t="str">
            <v>UG SC2000 TO 2602CPU/MEM+256MB</v>
          </cell>
          <cell r="C2059">
            <v>13500</v>
          </cell>
          <cell r="D2059" t="str">
            <v>A</v>
          </cell>
        </row>
        <row r="2060">
          <cell r="A2060" t="str">
            <v>UGSB260X-2602</v>
          </cell>
          <cell r="B2060" t="str">
            <v>UG 260X TO 2602 CPU/MEM BOARD</v>
          </cell>
          <cell r="C2060">
            <v>6750</v>
          </cell>
          <cell r="D2060" t="str">
            <v>A</v>
          </cell>
        </row>
        <row r="2061">
          <cell r="A2061" t="str">
            <v>UGSB260X-C2602</v>
          </cell>
          <cell r="B2061" t="str">
            <v>UG 260X to CTO 2602 CPU Brd</v>
          </cell>
          <cell r="C2061">
            <v>6750</v>
          </cell>
          <cell r="D2061" t="str">
            <v>A</v>
          </cell>
        </row>
        <row r="2062">
          <cell r="A2062" t="str">
            <v>UGSB261X-2612</v>
          </cell>
          <cell r="B2062" t="str">
            <v>UG 261X TO 2612 I/O BD W/FC-AL</v>
          </cell>
          <cell r="C2062">
            <v>4900</v>
          </cell>
          <cell r="D2062" t="str">
            <v>A</v>
          </cell>
        </row>
        <row r="2063">
          <cell r="A2063" t="str">
            <v>UGSB261X-2632</v>
          </cell>
          <cell r="B2063" t="str">
            <v>UG 261X SBus to 2632 PCI I/O B</v>
          </cell>
          <cell r="C2063">
            <v>7700</v>
          </cell>
          <cell r="D2063" t="str">
            <v>A</v>
          </cell>
        </row>
        <row r="2064">
          <cell r="A2064" t="str">
            <v>UGSB262X-2622</v>
          </cell>
          <cell r="B2064" t="str">
            <v>UG 262X to 2622 G I/O Bd:FC-AL</v>
          </cell>
          <cell r="C2064">
            <v>5600</v>
          </cell>
          <cell r="D2064" t="str">
            <v>A</v>
          </cell>
        </row>
        <row r="2065">
          <cell r="A2065" t="str">
            <v>UGSB263X-2632</v>
          </cell>
          <cell r="B2065" t="str">
            <v>UG 263X TO 2632 PCI I/O BD</v>
          </cell>
          <cell r="C2065">
            <v>7000</v>
          </cell>
          <cell r="D2065" t="str">
            <v>A</v>
          </cell>
        </row>
        <row r="2066">
          <cell r="A2066" t="str">
            <v>UGSS2UHC1Z9PB128CP</v>
          </cell>
          <cell r="B2066" t="str">
            <v>UG WS U5/333,PGX24,128/9GB/CD</v>
          </cell>
          <cell r="C2066">
            <v>4043</v>
          </cell>
          <cell r="D2066" t="str">
            <v>H</v>
          </cell>
        </row>
        <row r="2067">
          <cell r="A2067" t="str">
            <v>US20A25UJD29S002EJ</v>
          </cell>
          <cell r="B2067" t="str">
            <v>UG S20-A25 2x400MH 2GB 2-18GB</v>
          </cell>
          <cell r="C2067">
            <v>41843</v>
          </cell>
          <cell r="D2067" t="str">
            <v>H</v>
          </cell>
        </row>
        <row r="2068">
          <cell r="A2068" t="str">
            <v>US20A26UJC29S001EJ</v>
          </cell>
          <cell r="B2068" t="str">
            <v>UG S20-E250 2x400MH 1GB 2-18GB</v>
          </cell>
          <cell r="C2068">
            <v>20473</v>
          </cell>
          <cell r="D2068" t="str">
            <v>H</v>
          </cell>
        </row>
        <row r="2069">
          <cell r="A2069" t="str">
            <v>US20A26UJC29S002FA</v>
          </cell>
          <cell r="B2069" t="str">
            <v>UG S20-E250 2x400MH/2GB/4-18GB</v>
          </cell>
          <cell r="C2069">
            <v>27938</v>
          </cell>
          <cell r="D2069" t="str">
            <v>H</v>
          </cell>
        </row>
        <row r="2070">
          <cell r="A2070" t="str">
            <v>US20A33ULD29S002EJ</v>
          </cell>
          <cell r="B2070" t="str">
            <v>UG S20-A33 2-450MH/2GB/2-18GB</v>
          </cell>
          <cell r="C2070">
            <v>38468</v>
          </cell>
          <cell r="D2070" t="str">
            <v>H</v>
          </cell>
        </row>
        <row r="2071">
          <cell r="A2071" t="str">
            <v>US20A33ULD49S004EJ</v>
          </cell>
          <cell r="B2071" t="str">
            <v>UG S20-A33 4-450MH/4GB/2-18GB</v>
          </cell>
          <cell r="C2071">
            <v>62768</v>
          </cell>
          <cell r="D2071" t="str">
            <v>H</v>
          </cell>
        </row>
        <row r="2072">
          <cell r="A2072" t="str">
            <v>US20A34ULD19S001EJ</v>
          </cell>
          <cell r="B2072" t="str">
            <v>UG S20-E220R/1-450MH/1GB/2-18GB</v>
          </cell>
          <cell r="C2072">
            <v>17138</v>
          </cell>
          <cell r="D2072" t="str">
            <v>H</v>
          </cell>
        </row>
        <row r="2073">
          <cell r="A2073" t="str">
            <v>US20A34ULD29S002EJ</v>
          </cell>
          <cell r="B2073" t="str">
            <v>UG S20-E220R/2-450MH/2GB/2-18GB</v>
          </cell>
          <cell r="C2073">
            <v>30368</v>
          </cell>
          <cell r="D2073" t="str">
            <v>H</v>
          </cell>
        </row>
        <row r="2074">
          <cell r="A2074" t="str">
            <v>US5-1UGE1Z9PC256CR</v>
          </cell>
          <cell r="B2074" t="str">
            <v>UG WS U5/360,PGX24,256MB/8GB</v>
          </cell>
          <cell r="C2074">
            <v>2761</v>
          </cell>
          <cell r="D2074" t="str">
            <v>H</v>
          </cell>
        </row>
        <row r="2075">
          <cell r="A2075" t="str">
            <v>US5-1UJC1Z9PC128CP</v>
          </cell>
          <cell r="B2075" t="str">
            <v>UG WS U5/400,PGX24,128MB/9GB</v>
          </cell>
          <cell r="C2075">
            <v>3503</v>
          </cell>
          <cell r="D2075" t="str">
            <v>H</v>
          </cell>
        </row>
        <row r="2076">
          <cell r="A2076" t="str">
            <v>US5-1UJC1Z9PC256CP</v>
          </cell>
          <cell r="B2076" t="str">
            <v>UG WS U5/400,PGX24,256MB/9GB</v>
          </cell>
          <cell r="C2076">
            <v>3976</v>
          </cell>
          <cell r="D2076" t="str">
            <v>H</v>
          </cell>
        </row>
        <row r="2077">
          <cell r="A2077" t="str">
            <v>US5-2UKC1Z9LC128CP</v>
          </cell>
          <cell r="B2077" t="str">
            <v>UG WS U10/440,Creator,128MB/9G</v>
          </cell>
          <cell r="C2077">
            <v>5258</v>
          </cell>
          <cell r="D2077" t="str">
            <v>H</v>
          </cell>
        </row>
        <row r="2078">
          <cell r="A2078" t="str">
            <v>US5-2UKC1Z9LC512CP</v>
          </cell>
          <cell r="B2078" t="str">
            <v>UG WS U10/440,Creator,512MB/9G</v>
          </cell>
          <cell r="C2078">
            <v>6608</v>
          </cell>
          <cell r="D2078" t="str">
            <v>H</v>
          </cell>
        </row>
        <row r="2079">
          <cell r="A2079" t="str">
            <v>US5-2UKC1Z9PC128CP</v>
          </cell>
          <cell r="B2079" t="str">
            <v>UG WS U10/440,PGX24,128MB/9GB</v>
          </cell>
          <cell r="C2079">
            <v>4313</v>
          </cell>
          <cell r="D2079" t="str">
            <v>H</v>
          </cell>
        </row>
        <row r="2080">
          <cell r="A2080" t="str">
            <v>US5-2UKC1Z9PC512CP</v>
          </cell>
          <cell r="B2080" t="str">
            <v>UG WS U10/440,PGX24,512MB/9GB</v>
          </cell>
          <cell r="C2080">
            <v>5663</v>
          </cell>
          <cell r="D2080" t="str">
            <v>H</v>
          </cell>
        </row>
        <row r="2081">
          <cell r="A2081" t="str">
            <v>US5-2UKC1Z9YC128CP</v>
          </cell>
          <cell r="B2081" t="str">
            <v>UG WS U10/440,AFBM3,128MB/9G</v>
          </cell>
          <cell r="C2081">
            <v>6608</v>
          </cell>
          <cell r="D2081" t="str">
            <v>H</v>
          </cell>
        </row>
        <row r="2082">
          <cell r="A2082" t="str">
            <v>US5-2UKC1Z9YC256CP</v>
          </cell>
          <cell r="B2082" t="str">
            <v>UG WS U10/440,AFBM3,256MB/9G</v>
          </cell>
          <cell r="C2082">
            <v>7013</v>
          </cell>
          <cell r="D2082" t="str">
            <v>H</v>
          </cell>
        </row>
        <row r="2083">
          <cell r="A2083" t="str">
            <v>US5-2UKC1Z9ZC256CP</v>
          </cell>
          <cell r="B2083" t="str">
            <v>UG WS U10/440,AFBM6,256MB/9G</v>
          </cell>
          <cell r="C2083">
            <v>7553</v>
          </cell>
          <cell r="D2083" t="str">
            <v>H</v>
          </cell>
        </row>
        <row r="2084">
          <cell r="A2084" t="str">
            <v>USS-2UKC1Z9LC128CP</v>
          </cell>
          <cell r="B2084" t="str">
            <v>UG WS U10/440,FFB2+,128MB/9G</v>
          </cell>
          <cell r="C2084">
            <v>4853</v>
          </cell>
          <cell r="D2084" t="str">
            <v>H</v>
          </cell>
        </row>
        <row r="2085">
          <cell r="A2085" t="str">
            <v>USS-2UKC1Z9LC512CP</v>
          </cell>
          <cell r="B2085" t="str">
            <v>UG WS U10/440,FFB2+,512MB/9G</v>
          </cell>
          <cell r="C2085">
            <v>6203</v>
          </cell>
          <cell r="D2085" t="str">
            <v>H</v>
          </cell>
        </row>
        <row r="2086">
          <cell r="A2086" t="str">
            <v>USS-2UKC1Z9PC128CP</v>
          </cell>
          <cell r="B2086" t="str">
            <v>UG WS U10/440,PGX24,128MB/9G</v>
          </cell>
          <cell r="C2086">
            <v>3908</v>
          </cell>
          <cell r="D2086" t="str">
            <v>H</v>
          </cell>
        </row>
        <row r="2087">
          <cell r="A2087" t="str">
            <v>USS-2UKC1Z9PC512CP</v>
          </cell>
          <cell r="B2087" t="str">
            <v>UG WS U10/440,PGX24,512MB/9G</v>
          </cell>
          <cell r="C2087">
            <v>5258</v>
          </cell>
          <cell r="D2087" t="str">
            <v>H</v>
          </cell>
        </row>
        <row r="2088">
          <cell r="A2088" t="str">
            <v>USS-2UKC1ZYQC256CP</v>
          </cell>
          <cell r="B2088" t="str">
            <v>UG WS U10/440,AFBM3,256MB/9G</v>
          </cell>
          <cell r="C2088">
            <v>6608</v>
          </cell>
          <cell r="D2088" t="str">
            <v>H</v>
          </cell>
        </row>
        <row r="2089">
          <cell r="A2089" t="str">
            <v>USS-2UKC1Z9YC512CP</v>
          </cell>
          <cell r="B2089" t="str">
            <v>UG WS U10/440,AFBM3,512MB/9G</v>
          </cell>
          <cell r="C2089">
            <v>7553</v>
          </cell>
          <cell r="D2089" t="str">
            <v>H</v>
          </cell>
        </row>
        <row r="2090">
          <cell r="A2090" t="str">
            <v>USS-2UKC1Z9ZC256CP</v>
          </cell>
          <cell r="B2090" t="str">
            <v>UG WS U10/440,AFBM6,256MB/9G</v>
          </cell>
          <cell r="C2090">
            <v>7148</v>
          </cell>
          <cell r="D2090" t="str">
            <v>H</v>
          </cell>
        </row>
        <row r="2091">
          <cell r="A2091" t="str">
            <v>USS-2UKC1Z9ZC512CP</v>
          </cell>
          <cell r="B2091" t="str">
            <v>UG WS U10/440,AFBM6,512MB/9G</v>
          </cell>
          <cell r="C2091">
            <v>8093</v>
          </cell>
          <cell r="D2091" t="str">
            <v>H</v>
          </cell>
        </row>
        <row r="2092">
          <cell r="A2092" t="str">
            <v>USS2-3ULD19L-256AQ</v>
          </cell>
          <cell r="B2092" t="str">
            <v>CHASSIS UPG TO ULT 60, 450MHZ</v>
          </cell>
          <cell r="C2092">
            <v>13493</v>
          </cell>
          <cell r="D2092" t="str">
            <v>H</v>
          </cell>
        </row>
        <row r="2093">
          <cell r="A2093" t="str">
            <v>VBCLP-999-9999</v>
          </cell>
          <cell r="B2093" t="str">
            <v>NBU BS Client Expansion Pack</v>
          </cell>
          <cell r="C2093">
            <v>1813</v>
          </cell>
          <cell r="D2093" t="str">
            <v>B</v>
          </cell>
        </row>
        <row r="2094">
          <cell r="A2094" t="str">
            <v>VBEDS-999-9999</v>
          </cell>
          <cell r="B2094" t="str">
            <v>NBU BS 56-bit Encryption</v>
          </cell>
          <cell r="C2094">
            <v>973</v>
          </cell>
          <cell r="D2094" t="str">
            <v>B</v>
          </cell>
        </row>
        <row r="2095">
          <cell r="A2095" t="str">
            <v>VBEIS-999-9999</v>
          </cell>
          <cell r="B2095" t="str">
            <v>NBU BS 40-bit Encryption</v>
          </cell>
          <cell r="C2095">
            <v>973</v>
          </cell>
          <cell r="D2095" t="str">
            <v>B</v>
          </cell>
        </row>
        <row r="2096">
          <cell r="A2096" t="str">
            <v>VBIDR-999-9999</v>
          </cell>
          <cell r="B2096" t="str">
            <v>NBU BS IDR Option License</v>
          </cell>
          <cell r="C2096">
            <v>973</v>
          </cell>
          <cell r="D2096" t="str">
            <v>B</v>
          </cell>
        </row>
        <row r="2097">
          <cell r="A2097" t="str">
            <v>VBNAS-999-9999</v>
          </cell>
          <cell r="B2097" t="str">
            <v>NBU BS NDMP Option License</v>
          </cell>
          <cell r="C2097">
            <v>1813</v>
          </cell>
          <cell r="D2097" t="str">
            <v>B</v>
          </cell>
        </row>
        <row r="2098">
          <cell r="A2098" t="str">
            <v>VBOTM-999-9999</v>
          </cell>
          <cell r="B2098" t="str">
            <v>NBU BS OTM Option License</v>
          </cell>
          <cell r="C2098">
            <v>973</v>
          </cell>
          <cell r="D2098" t="str">
            <v>B</v>
          </cell>
        </row>
        <row r="2099">
          <cell r="A2099" t="str">
            <v>VBRTS-999-9999</v>
          </cell>
          <cell r="B2099" t="str">
            <v>NBU BS Robotic/2nd. Drive Lic</v>
          </cell>
          <cell r="C2099">
            <v>2793</v>
          </cell>
          <cell r="D2099" t="str">
            <v>B</v>
          </cell>
        </row>
        <row r="2100">
          <cell r="A2100" t="str">
            <v>VBSNN-999-9999</v>
          </cell>
          <cell r="B2100" t="str">
            <v>NBU BS on Win NT/2000</v>
          </cell>
          <cell r="C2100">
            <v>2793</v>
          </cell>
          <cell r="D2100" t="str">
            <v>B</v>
          </cell>
        </row>
        <row r="2101">
          <cell r="A2101" t="str">
            <v>VBSNS-999-9999</v>
          </cell>
          <cell r="B2101" t="str">
            <v>NBU BusinesServer on Solaris</v>
          </cell>
          <cell r="C2101">
            <v>5593</v>
          </cell>
          <cell r="D2101" t="str">
            <v>B</v>
          </cell>
        </row>
        <row r="2102">
          <cell r="A2102" t="str">
            <v>VDARS-999-9999</v>
          </cell>
          <cell r="B2102" t="str">
            <v>NBU DC Advanced Reporter</v>
          </cell>
          <cell r="C2102">
            <v>21000</v>
          </cell>
          <cell r="D2102" t="str">
            <v>B</v>
          </cell>
        </row>
        <row r="2103">
          <cell r="A2103" t="str">
            <v>VDCLP-999-P999</v>
          </cell>
          <cell r="B2103" t="str">
            <v>NBU DC PC Client Pack Lic</v>
          </cell>
          <cell r="C2103">
            <v>700</v>
          </cell>
          <cell r="D2103" t="str">
            <v>B</v>
          </cell>
        </row>
        <row r="2104">
          <cell r="A2104" t="str">
            <v>VDCLS-999-D999</v>
          </cell>
          <cell r="B2104" t="str">
            <v>DC Single Client - Server</v>
          </cell>
          <cell r="C2104">
            <v>1120</v>
          </cell>
          <cell r="D2104" t="str">
            <v>B</v>
          </cell>
        </row>
        <row r="2105">
          <cell r="A2105" t="str">
            <v>VDCLS-999-W999</v>
          </cell>
          <cell r="B2105" t="str">
            <v>DC Single Client - Wrkstn</v>
          </cell>
          <cell r="C2105">
            <v>280</v>
          </cell>
          <cell r="D2105" t="str">
            <v>B</v>
          </cell>
        </row>
        <row r="2106">
          <cell r="A2106" t="str">
            <v>VDDBN-999-D999</v>
          </cell>
          <cell r="B2106" t="str">
            <v>DC NT/2000 DB Agent DB2-DEP</v>
          </cell>
          <cell r="C2106">
            <v>2373</v>
          </cell>
          <cell r="D2106" t="str">
            <v>B</v>
          </cell>
        </row>
        <row r="2107">
          <cell r="A2107" t="str">
            <v>VDDBN-999-E999</v>
          </cell>
          <cell r="B2107" t="str">
            <v>DC NT/2000 DB Agent DB2-ENT</v>
          </cell>
          <cell r="C2107">
            <v>3073</v>
          </cell>
          <cell r="D2107" t="str">
            <v>B</v>
          </cell>
        </row>
        <row r="2108">
          <cell r="A2108" t="str">
            <v>VDDBN-999-S999</v>
          </cell>
          <cell r="B2108" t="str">
            <v>DC NT/2000 DB Agent DB2-E10K</v>
          </cell>
          <cell r="C2108">
            <v>4613</v>
          </cell>
          <cell r="D2108" t="str">
            <v>B</v>
          </cell>
        </row>
        <row r="2109">
          <cell r="A2109" t="str">
            <v>VDDBN-999-W999</v>
          </cell>
          <cell r="B2109" t="str">
            <v>DC NT/2000 DB Agent DB2-WRK</v>
          </cell>
          <cell r="C2109">
            <v>1813</v>
          </cell>
          <cell r="D2109" t="str">
            <v>B</v>
          </cell>
        </row>
        <row r="2110">
          <cell r="A2110" t="str">
            <v>VDDBU-999-D999</v>
          </cell>
          <cell r="B2110" t="str">
            <v>DC UNIX DB Agent DB2-DEP</v>
          </cell>
          <cell r="C2110">
            <v>11200</v>
          </cell>
          <cell r="D2110" t="str">
            <v>B</v>
          </cell>
        </row>
        <row r="2111">
          <cell r="A2111" t="str">
            <v>VDDBU-999-E999</v>
          </cell>
          <cell r="B2111" t="str">
            <v>DC UNIX DB Agent DB2-ENT</v>
          </cell>
          <cell r="C2111">
            <v>14000</v>
          </cell>
          <cell r="D2111" t="str">
            <v>B</v>
          </cell>
        </row>
        <row r="2112">
          <cell r="A2112" t="str">
            <v>VDDBU-999-S999</v>
          </cell>
          <cell r="B2112" t="str">
            <v>DC UNIX DB Agent DB2-E10K</v>
          </cell>
          <cell r="C2112">
            <v>21000</v>
          </cell>
          <cell r="D2112" t="str">
            <v>B</v>
          </cell>
        </row>
        <row r="2113">
          <cell r="A2113" t="str">
            <v>VDDBU-999-W999</v>
          </cell>
          <cell r="B2113" t="str">
            <v>DC UNIX DB Agent DB2-WRK</v>
          </cell>
          <cell r="C2113">
            <v>9100</v>
          </cell>
          <cell r="D2113" t="str">
            <v>B</v>
          </cell>
        </row>
        <row r="2114">
          <cell r="A2114" t="str">
            <v>VDEDS-999-D999</v>
          </cell>
          <cell r="B2114" t="str">
            <v>DC 56-bit - Server</v>
          </cell>
          <cell r="C2114">
            <v>1120</v>
          </cell>
          <cell r="D2114" t="str">
            <v>B</v>
          </cell>
        </row>
        <row r="2115">
          <cell r="A2115" t="str">
            <v>VDEDS-999-W999</v>
          </cell>
          <cell r="B2115" t="str">
            <v>DC 56-bit - Wrkstn</v>
          </cell>
          <cell r="C2115">
            <v>280</v>
          </cell>
          <cell r="D2115" t="str">
            <v>B</v>
          </cell>
        </row>
        <row r="2116">
          <cell r="A2116" t="str">
            <v>VDEIS-999-D999</v>
          </cell>
          <cell r="B2116" t="str">
            <v>DC 40-bit - Server</v>
          </cell>
          <cell r="C2116">
            <v>1120</v>
          </cell>
          <cell r="D2116" t="str">
            <v>B</v>
          </cell>
        </row>
        <row r="2117">
          <cell r="A2117" t="str">
            <v>VDEIS-999-W999</v>
          </cell>
          <cell r="B2117" t="str">
            <v>DC 40-bit - Wrkstn</v>
          </cell>
          <cell r="C2117">
            <v>280</v>
          </cell>
          <cell r="D2117" t="str">
            <v>B</v>
          </cell>
        </row>
        <row r="2118">
          <cell r="A2118" t="str">
            <v>VDEXN-999-D999</v>
          </cell>
          <cell r="B2118" t="str">
            <v>DC NT/2000 DB Agent Exchge-DEP</v>
          </cell>
          <cell r="C2118">
            <v>2373</v>
          </cell>
          <cell r="D2118" t="str">
            <v>B</v>
          </cell>
        </row>
        <row r="2119">
          <cell r="A2119" t="str">
            <v>VDEXN-999-E999</v>
          </cell>
          <cell r="B2119" t="str">
            <v>DC NT/2000 DB Agent Exchge-ENT</v>
          </cell>
          <cell r="C2119">
            <v>3073</v>
          </cell>
          <cell r="D2119" t="str">
            <v>B</v>
          </cell>
        </row>
        <row r="2120">
          <cell r="A2120" t="str">
            <v>VDEXN-999-S999</v>
          </cell>
          <cell r="B2120" t="str">
            <v>DC NT DB Agent Exchge-E10K</v>
          </cell>
          <cell r="C2120">
            <v>4613</v>
          </cell>
          <cell r="D2120" t="str">
            <v>B</v>
          </cell>
        </row>
        <row r="2121">
          <cell r="A2121" t="str">
            <v>VDEXN-999-W999</v>
          </cell>
          <cell r="B2121" t="str">
            <v>DC NT/2000 DB Agent Exchge-WRK</v>
          </cell>
          <cell r="C2121">
            <v>1813</v>
          </cell>
          <cell r="D2121" t="str">
            <v>B</v>
          </cell>
        </row>
        <row r="2122">
          <cell r="A2122" t="str">
            <v>VDFBS-999-D999</v>
          </cell>
          <cell r="B2122" t="str">
            <v>NBU DC FlashBackup License</v>
          </cell>
          <cell r="C2122">
            <v>11200</v>
          </cell>
          <cell r="D2122" t="str">
            <v>B</v>
          </cell>
        </row>
        <row r="2123">
          <cell r="A2123" t="str">
            <v>VDFBS-999-E999</v>
          </cell>
          <cell r="B2123" t="str">
            <v>NBU DC FlashBackup License</v>
          </cell>
          <cell r="C2123">
            <v>14000</v>
          </cell>
          <cell r="D2123" t="str">
            <v>B</v>
          </cell>
        </row>
        <row r="2124">
          <cell r="A2124" t="str">
            <v>VDFBS-999-S999</v>
          </cell>
          <cell r="B2124" t="str">
            <v>NBU DC FlashBackup License</v>
          </cell>
          <cell r="C2124">
            <v>21000</v>
          </cell>
          <cell r="D2124" t="str">
            <v>B</v>
          </cell>
        </row>
        <row r="2125">
          <cell r="A2125" t="str">
            <v>VDFBS-999-W999</v>
          </cell>
          <cell r="B2125" t="str">
            <v>NBU DC FlashBackup License</v>
          </cell>
          <cell r="C2125">
            <v>9100</v>
          </cell>
          <cell r="D2125" t="str">
            <v>B</v>
          </cell>
        </row>
        <row r="2126">
          <cell r="A2126" t="str">
            <v>VDINU-999-D999</v>
          </cell>
          <cell r="B2126" t="str">
            <v>DC UNIX DB Agent Infrmx-DEP</v>
          </cell>
          <cell r="C2126">
            <v>11200</v>
          </cell>
          <cell r="D2126" t="str">
            <v>B</v>
          </cell>
        </row>
        <row r="2127">
          <cell r="A2127" t="str">
            <v>VDINU-999-E999</v>
          </cell>
          <cell r="B2127" t="str">
            <v>DC UNIX DB Agent Infrmx-ENT</v>
          </cell>
          <cell r="C2127">
            <v>14000</v>
          </cell>
          <cell r="D2127" t="str">
            <v>B</v>
          </cell>
        </row>
        <row r="2128">
          <cell r="A2128" t="str">
            <v>VDINU-999-S999</v>
          </cell>
          <cell r="B2128" t="str">
            <v>DC UNIX DB Agent Infrmx-E10K</v>
          </cell>
          <cell r="C2128">
            <v>21000</v>
          </cell>
          <cell r="D2128" t="str">
            <v>B</v>
          </cell>
        </row>
        <row r="2129">
          <cell r="A2129" t="str">
            <v>VDINU-999-W999</v>
          </cell>
          <cell r="B2129" t="str">
            <v>DC UNIX DB Agent Infrmx-WRK</v>
          </cell>
          <cell r="C2129">
            <v>9100</v>
          </cell>
          <cell r="D2129" t="str">
            <v>B</v>
          </cell>
        </row>
        <row r="2130">
          <cell r="A2130" t="str">
            <v>VDLNN-999-D999</v>
          </cell>
          <cell r="B2130" t="str">
            <v>DC NT/2000 DB Agent Notes-DEP</v>
          </cell>
          <cell r="C2130">
            <v>2373</v>
          </cell>
          <cell r="D2130" t="str">
            <v>B</v>
          </cell>
        </row>
        <row r="2131">
          <cell r="A2131" t="str">
            <v>VDLNN-999-E999</v>
          </cell>
          <cell r="B2131" t="str">
            <v>DC NT/2000 DB Agent Notes-ENT</v>
          </cell>
          <cell r="C2131">
            <v>3073</v>
          </cell>
          <cell r="D2131" t="str">
            <v>B</v>
          </cell>
        </row>
        <row r="2132">
          <cell r="A2132" t="str">
            <v>VDLNN-999-S999</v>
          </cell>
          <cell r="B2132" t="str">
            <v>DC NT/2000 DB Agent Notes-E10K</v>
          </cell>
          <cell r="C2132">
            <v>4613</v>
          </cell>
          <cell r="D2132" t="str">
            <v>B</v>
          </cell>
        </row>
        <row r="2133">
          <cell r="A2133" t="str">
            <v>VDLNN-999-W999</v>
          </cell>
          <cell r="B2133" t="str">
            <v>DC NT/2000 DB Agent Notes-WRK</v>
          </cell>
          <cell r="C2133">
            <v>1813</v>
          </cell>
          <cell r="D2133" t="str">
            <v>B</v>
          </cell>
        </row>
        <row r="2134">
          <cell r="A2134" t="str">
            <v>VDLNU-999-D999</v>
          </cell>
          <cell r="B2134" t="str">
            <v>DC UNIX DB Agent Notes-DEP</v>
          </cell>
          <cell r="C2134">
            <v>11200</v>
          </cell>
          <cell r="D2134" t="str">
            <v>B</v>
          </cell>
        </row>
        <row r="2135">
          <cell r="A2135" t="str">
            <v>VDLNU-999-E999</v>
          </cell>
          <cell r="B2135" t="str">
            <v>DC UNIX DB Agent Notes-ENT</v>
          </cell>
          <cell r="C2135">
            <v>14000</v>
          </cell>
          <cell r="D2135" t="str">
            <v>B</v>
          </cell>
        </row>
        <row r="2136">
          <cell r="A2136" t="str">
            <v>VDLNU-999-S999</v>
          </cell>
          <cell r="B2136" t="str">
            <v>DC UNIX DB Agent Notes-E10K</v>
          </cell>
          <cell r="C2136">
            <v>21000</v>
          </cell>
          <cell r="D2136" t="str">
            <v>B</v>
          </cell>
        </row>
        <row r="2137">
          <cell r="A2137" t="str">
            <v>VDLNU-999-W999</v>
          </cell>
          <cell r="B2137" t="str">
            <v>DC UNIX DB Agent Notes-WRK</v>
          </cell>
          <cell r="C2137">
            <v>9100</v>
          </cell>
          <cell r="D2137" t="str">
            <v>B</v>
          </cell>
        </row>
        <row r="2138">
          <cell r="A2138" t="str">
            <v>VDNAS-999-9999</v>
          </cell>
          <cell r="B2138" t="str">
            <v>NBU DC NDMP Option License</v>
          </cell>
          <cell r="C2138">
            <v>11900</v>
          </cell>
          <cell r="D2138" t="str">
            <v>B</v>
          </cell>
        </row>
        <row r="2139">
          <cell r="A2139" t="str">
            <v>VDNWS-999-D999</v>
          </cell>
          <cell r="B2139" t="str">
            <v>DC Single Client Netware</v>
          </cell>
          <cell r="C2139">
            <v>1120</v>
          </cell>
          <cell r="D2139" t="str">
            <v>B</v>
          </cell>
        </row>
        <row r="2140">
          <cell r="A2140" t="str">
            <v>VDOBL-999-D999</v>
          </cell>
          <cell r="B2140" t="str">
            <v>DC DB Agent Oracle BLI-DEP</v>
          </cell>
          <cell r="C2140">
            <v>15680</v>
          </cell>
          <cell r="D2140" t="str">
            <v>B</v>
          </cell>
        </row>
        <row r="2141">
          <cell r="A2141" t="str">
            <v>VDOBL-999-E999</v>
          </cell>
          <cell r="B2141" t="str">
            <v>DC DB Agent Oracle BLI-ENT</v>
          </cell>
          <cell r="C2141">
            <v>19600</v>
          </cell>
          <cell r="D2141" t="str">
            <v>B</v>
          </cell>
        </row>
        <row r="2142">
          <cell r="A2142" t="str">
            <v>VDOBL-999-S999</v>
          </cell>
          <cell r="B2142" t="str">
            <v>DC DB Agent Oracle BLI-E10K</v>
          </cell>
          <cell r="C2142">
            <v>29400</v>
          </cell>
          <cell r="D2142" t="str">
            <v>B</v>
          </cell>
        </row>
        <row r="2143">
          <cell r="A2143" t="str">
            <v>VDOBL-999-W999</v>
          </cell>
          <cell r="B2143" t="str">
            <v>DC DB Agent Oracle BLI-WRK</v>
          </cell>
          <cell r="C2143">
            <v>12600</v>
          </cell>
          <cell r="D2143" t="str">
            <v>B</v>
          </cell>
        </row>
        <row r="2144">
          <cell r="A2144" t="str">
            <v>VDOCN-340-9999</v>
          </cell>
          <cell r="B2144" t="str">
            <v>NBU BS 3.4 Sup NT/2000 Docs</v>
          </cell>
          <cell r="C2144">
            <v>280</v>
          </cell>
          <cell r="D2144" t="str">
            <v>D</v>
          </cell>
        </row>
        <row r="2145">
          <cell r="A2145" t="str">
            <v>VDOCN-341-9999</v>
          </cell>
          <cell r="B2145" t="str">
            <v>NBU BS 3.4.1 NT Supp Doc</v>
          </cell>
          <cell r="C2145">
            <v>280</v>
          </cell>
          <cell r="D2145" t="str">
            <v>B</v>
          </cell>
        </row>
        <row r="2146">
          <cell r="A2146" t="str">
            <v>VDOCU-340-9999</v>
          </cell>
          <cell r="B2146" t="str">
            <v>NBU BS 3.4 Sup NT Docs</v>
          </cell>
          <cell r="C2146">
            <v>280</v>
          </cell>
          <cell r="D2146" t="str">
            <v>D</v>
          </cell>
        </row>
        <row r="2147">
          <cell r="A2147" t="str">
            <v>VDOCU-341-9999</v>
          </cell>
          <cell r="B2147" t="str">
            <v>NBU BS 3.4.1 UNIX Supp Doc</v>
          </cell>
          <cell r="C2147">
            <v>280</v>
          </cell>
          <cell r="D2147" t="str">
            <v>B</v>
          </cell>
        </row>
        <row r="2148">
          <cell r="A2148" t="str">
            <v>VDORN-999-D999</v>
          </cell>
          <cell r="B2148" t="str">
            <v>DC NT/2000 DB Agent Oracle-DEP</v>
          </cell>
          <cell r="C2148">
            <v>2373</v>
          </cell>
          <cell r="D2148" t="str">
            <v>B</v>
          </cell>
        </row>
        <row r="2149">
          <cell r="A2149" t="str">
            <v>VDORN-999-E999</v>
          </cell>
          <cell r="B2149" t="str">
            <v>DC NT/2000 DB Agent Oracle-ENT</v>
          </cell>
          <cell r="C2149">
            <v>3073</v>
          </cell>
          <cell r="D2149" t="str">
            <v>B</v>
          </cell>
        </row>
        <row r="2150">
          <cell r="A2150" t="str">
            <v>VDORN-999-S999</v>
          </cell>
          <cell r="B2150" t="str">
            <v>DC NT DB Agent Oracle-E10</v>
          </cell>
          <cell r="C2150">
            <v>4613</v>
          </cell>
          <cell r="D2150" t="str">
            <v>B</v>
          </cell>
        </row>
        <row r="2151">
          <cell r="A2151" t="str">
            <v>VDORN-999-W999</v>
          </cell>
          <cell r="B2151" t="str">
            <v>DC NT/2000 DB Agent Oracle-WRK</v>
          </cell>
          <cell r="C2151">
            <v>1813</v>
          </cell>
          <cell r="D2151" t="str">
            <v>B</v>
          </cell>
        </row>
        <row r="2152">
          <cell r="A2152" t="str">
            <v>VDORU-999-D999</v>
          </cell>
          <cell r="B2152" t="str">
            <v>DC UNIX DB Agent Oracle-DEP</v>
          </cell>
          <cell r="C2152">
            <v>11200</v>
          </cell>
          <cell r="D2152" t="str">
            <v>B</v>
          </cell>
        </row>
        <row r="2153">
          <cell r="A2153" t="str">
            <v>VDORU-999-E999</v>
          </cell>
          <cell r="B2153" t="str">
            <v>DC UNIX DB Agent Oracle-ENT</v>
          </cell>
          <cell r="C2153">
            <v>14000</v>
          </cell>
          <cell r="D2153" t="str">
            <v>B</v>
          </cell>
        </row>
        <row r="2154">
          <cell r="A2154" t="str">
            <v>VDORU-999-S999</v>
          </cell>
          <cell r="B2154" t="str">
            <v>DC UNIX DB Agent Oracle-E10K</v>
          </cell>
          <cell r="C2154">
            <v>21000</v>
          </cell>
          <cell r="D2154" t="str">
            <v>B</v>
          </cell>
        </row>
        <row r="2155">
          <cell r="A2155" t="str">
            <v>VDORU-999-W999</v>
          </cell>
          <cell r="B2155" t="str">
            <v>DC UNIX DB Agent Oracle-WRK</v>
          </cell>
          <cell r="C2155">
            <v>9100</v>
          </cell>
          <cell r="D2155" t="str">
            <v>B</v>
          </cell>
        </row>
        <row r="2156">
          <cell r="A2156" t="str">
            <v>VDSDS-999-9999</v>
          </cell>
          <cell r="B2156" t="str">
            <v>NBU DC Shared Storage Option</v>
          </cell>
          <cell r="C2156">
            <v>2800</v>
          </cell>
          <cell r="D2156" t="str">
            <v>B</v>
          </cell>
        </row>
        <row r="2157">
          <cell r="A2157" t="str">
            <v>VDSPN-999-D999</v>
          </cell>
          <cell r="B2157" t="str">
            <v>DC NT/2000 DB Agent SAP-DEP</v>
          </cell>
          <cell r="C2157">
            <v>4753</v>
          </cell>
          <cell r="D2157" t="str">
            <v>B</v>
          </cell>
        </row>
        <row r="2158">
          <cell r="A2158" t="str">
            <v>VDSPN-999-E999</v>
          </cell>
          <cell r="B2158" t="str">
            <v>DC NT/2000 DB Agent SAP-ENT</v>
          </cell>
          <cell r="C2158">
            <v>6153</v>
          </cell>
          <cell r="D2158" t="str">
            <v>B</v>
          </cell>
        </row>
        <row r="2159">
          <cell r="A2159" t="str">
            <v>VDSPN-999-S999</v>
          </cell>
          <cell r="B2159" t="str">
            <v>DC NT/2000 DB Agent SAP-E10K</v>
          </cell>
          <cell r="C2159">
            <v>9233</v>
          </cell>
          <cell r="D2159" t="str">
            <v>B</v>
          </cell>
        </row>
        <row r="2160">
          <cell r="A2160" t="str">
            <v>VDSPN-999-W999</v>
          </cell>
          <cell r="B2160" t="str">
            <v>DC NT/2000 DB Agent SAP-WRK</v>
          </cell>
          <cell r="C2160">
            <v>3633</v>
          </cell>
          <cell r="D2160" t="str">
            <v>B</v>
          </cell>
        </row>
        <row r="2161">
          <cell r="A2161" t="str">
            <v>VDSPU-999-D999</v>
          </cell>
          <cell r="B2161" t="str">
            <v>DC UNIX DB Agent SAP-DEP</v>
          </cell>
          <cell r="C2161">
            <v>22400</v>
          </cell>
          <cell r="D2161" t="str">
            <v>B</v>
          </cell>
        </row>
        <row r="2162">
          <cell r="A2162" t="str">
            <v>VDSPU-999-E999</v>
          </cell>
          <cell r="B2162" t="str">
            <v>DC UNIX DB Agent SAP-ENT</v>
          </cell>
          <cell r="C2162">
            <v>28000</v>
          </cell>
          <cell r="D2162" t="str">
            <v>B</v>
          </cell>
        </row>
        <row r="2163">
          <cell r="A2163" t="str">
            <v>VDSPU-999-S999</v>
          </cell>
          <cell r="B2163" t="str">
            <v>DC UNIX DB Agent SAP-E10K</v>
          </cell>
          <cell r="C2163">
            <v>42000</v>
          </cell>
          <cell r="D2163" t="str">
            <v>B</v>
          </cell>
        </row>
        <row r="2164">
          <cell r="A2164" t="str">
            <v>VDSPU-999-W999</v>
          </cell>
          <cell r="B2164" t="str">
            <v>DC UNIX DB Agent SAP-WPK</v>
          </cell>
          <cell r="C2164">
            <v>18200</v>
          </cell>
          <cell r="D2164" t="str">
            <v>B</v>
          </cell>
        </row>
        <row r="2165">
          <cell r="A2165" t="str">
            <v>VDSQN-999-D999</v>
          </cell>
          <cell r="B2165" t="str">
            <v>DC NT/2000 DB Agent SAP-DEP</v>
          </cell>
          <cell r="C2165">
            <v>2373</v>
          </cell>
          <cell r="D2165" t="str">
            <v>B</v>
          </cell>
        </row>
        <row r="2166">
          <cell r="A2166" t="str">
            <v>VDSQN-999-E999</v>
          </cell>
          <cell r="B2166" t="str">
            <v>DC NT/2000 DB Agent SAP-ENT</v>
          </cell>
          <cell r="C2166">
            <v>3073</v>
          </cell>
          <cell r="D2166" t="str">
            <v>B</v>
          </cell>
        </row>
        <row r="2167">
          <cell r="A2167" t="str">
            <v>VDSQN-999-S999</v>
          </cell>
          <cell r="B2167" t="str">
            <v>DC NT/2000 DB Agent SAP-E10K</v>
          </cell>
          <cell r="C2167">
            <v>4613</v>
          </cell>
          <cell r="D2167" t="str">
            <v>B</v>
          </cell>
        </row>
        <row r="2168">
          <cell r="A2168" t="str">
            <v>VDSQN-999-W999</v>
          </cell>
          <cell r="B2168" t="str">
            <v>DC NT/2000 DB Agent SAP-WRK</v>
          </cell>
          <cell r="C2168">
            <v>1813</v>
          </cell>
          <cell r="D2168" t="str">
            <v>B</v>
          </cell>
        </row>
        <row r="2169">
          <cell r="A2169" t="str">
            <v>VDSYU-999-D999</v>
          </cell>
          <cell r="B2169" t="str">
            <v>DC UNIX DB Agent Sybase-DEP</v>
          </cell>
          <cell r="C2169">
            <v>11200</v>
          </cell>
          <cell r="D2169" t="str">
            <v>B</v>
          </cell>
        </row>
        <row r="2170">
          <cell r="A2170" t="str">
            <v>VDSYU-999-E999</v>
          </cell>
          <cell r="B2170" t="str">
            <v>DC UNIX DB Agent Sybase-ENT</v>
          </cell>
          <cell r="C2170">
            <v>14000</v>
          </cell>
          <cell r="D2170" t="str">
            <v>B</v>
          </cell>
        </row>
        <row r="2171">
          <cell r="A2171" t="str">
            <v>VDSYU-999-S999</v>
          </cell>
          <cell r="B2171" t="str">
            <v>DC UNIX DB Agent Sybase-E10K</v>
          </cell>
          <cell r="C2171">
            <v>21000</v>
          </cell>
          <cell r="D2171" t="str">
            <v>B</v>
          </cell>
        </row>
        <row r="2172">
          <cell r="A2172" t="str">
            <v>VDSYU-999-W999</v>
          </cell>
          <cell r="B2172" t="str">
            <v>DC UNIX DB Agent Sybase-WRK</v>
          </cell>
          <cell r="C2172">
            <v>9100</v>
          </cell>
          <cell r="D2172" t="str">
            <v>B</v>
          </cell>
        </row>
        <row r="2173">
          <cell r="A2173" t="str">
            <v>VFS-3.2-B</v>
          </cell>
          <cell r="B2173" t="str">
            <v>VERITAS FS 3.2, CD DOC</v>
          </cell>
          <cell r="C2173">
            <v>140</v>
          </cell>
          <cell r="D2173" t="str">
            <v>D</v>
          </cell>
        </row>
        <row r="2174">
          <cell r="A2174" t="str">
            <v>VFSSS-999-D999</v>
          </cell>
          <cell r="B2174" t="str">
            <v>VERITAS FS DEPARTMENTAL LIC</v>
          </cell>
          <cell r="C2174">
            <v>9793</v>
          </cell>
          <cell r="D2174" t="str">
            <v>B</v>
          </cell>
        </row>
        <row r="2175">
          <cell r="A2175" t="str">
            <v>VFSSS-999-DEU9</v>
          </cell>
          <cell r="B2175" t="str">
            <v>VERITAS FS Upgrade Dep-Entprse</v>
          </cell>
          <cell r="C2175">
            <v>8400</v>
          </cell>
          <cell r="D2175" t="str">
            <v>B</v>
          </cell>
        </row>
        <row r="2176">
          <cell r="A2176" t="str">
            <v>VFSSS-999-E999</v>
          </cell>
          <cell r="B2176" t="str">
            <v>VERITAS FS ENTERPRISE LIC</v>
          </cell>
          <cell r="C2176">
            <v>18193</v>
          </cell>
          <cell r="D2176" t="str">
            <v>B</v>
          </cell>
        </row>
        <row r="2177">
          <cell r="A2177" t="str">
            <v>VFSSS-999-ESU9</v>
          </cell>
          <cell r="B2177" t="str">
            <v>VERITAS FS Ugrade Enterps-E10K</v>
          </cell>
          <cell r="C2177">
            <v>42000</v>
          </cell>
          <cell r="D2177" t="str">
            <v>B</v>
          </cell>
        </row>
        <row r="2178">
          <cell r="A2178" t="str">
            <v>VFSSS-999-S999</v>
          </cell>
          <cell r="B2178" t="str">
            <v>VERITAS FS E10000 LIC</v>
          </cell>
          <cell r="C2178">
            <v>60193</v>
          </cell>
          <cell r="D2178" t="str">
            <v>B</v>
          </cell>
        </row>
        <row r="2179">
          <cell r="A2179" t="str">
            <v>VFSSS-999-W999</v>
          </cell>
          <cell r="B2179" t="str">
            <v>VERITAS FS WORKGROUP LIC</v>
          </cell>
          <cell r="C2179">
            <v>4193</v>
          </cell>
          <cell r="D2179" t="str">
            <v>B</v>
          </cell>
        </row>
        <row r="2180">
          <cell r="A2180" t="str">
            <v>VFSSS-999-WDU9</v>
          </cell>
          <cell r="B2180" t="str">
            <v>VERITAS FS Upgrade Wkgrp-Dep</v>
          </cell>
          <cell r="C2180">
            <v>5600</v>
          </cell>
          <cell r="D2180" t="str">
            <v>B</v>
          </cell>
        </row>
        <row r="2181">
          <cell r="A2181" t="str">
            <v>VFSTS-304-9999</v>
          </cell>
          <cell r="B2181" t="str">
            <v>Veritas VM 3.0.4 Media &amp; Docs</v>
          </cell>
          <cell r="C2181">
            <v>210</v>
          </cell>
          <cell r="D2181" t="str">
            <v>D</v>
          </cell>
        </row>
        <row r="2182">
          <cell r="A2182" t="str">
            <v>VFSTS-310-9999</v>
          </cell>
          <cell r="B2182" t="str">
            <v>VxVM 3.1 Media &amp; Doc</v>
          </cell>
          <cell r="C2182">
            <v>210</v>
          </cell>
          <cell r="D2182" t="str">
            <v>D</v>
          </cell>
        </row>
        <row r="2183">
          <cell r="A2183" t="str">
            <v>VFSTS-333-9999</v>
          </cell>
          <cell r="B2183" t="str">
            <v>VERITAS FS 3.3.3 Media &amp; Doc</v>
          </cell>
          <cell r="C2183">
            <v>210</v>
          </cell>
          <cell r="D2183" t="str">
            <v>D</v>
          </cell>
        </row>
        <row r="2184">
          <cell r="A2184" t="str">
            <v>VGBSN-999-9999</v>
          </cell>
          <cell r="B2184" t="str">
            <v>NBU BS GDM NT Master License</v>
          </cell>
          <cell r="C2184">
            <v>1113</v>
          </cell>
          <cell r="D2184" t="str">
            <v>B</v>
          </cell>
        </row>
        <row r="2185">
          <cell r="A2185" t="str">
            <v>VGBSU-999-9999</v>
          </cell>
          <cell r="B2185" t="str">
            <v>NBU BS GDM UNIX Master License</v>
          </cell>
          <cell r="C2185">
            <v>2093</v>
          </cell>
          <cell r="D2185" t="str">
            <v>B</v>
          </cell>
        </row>
        <row r="2186">
          <cell r="A2186" t="str">
            <v>VMEDN-999-D999</v>
          </cell>
          <cell r="B2186" t="str">
            <v>NBU SAN NT/2000 Media License</v>
          </cell>
          <cell r="C2186">
            <v>3850</v>
          </cell>
          <cell r="D2186" t="str">
            <v>B</v>
          </cell>
        </row>
        <row r="2187">
          <cell r="A2187" t="str">
            <v>VMEDN-999-E999</v>
          </cell>
          <cell r="B2187" t="str">
            <v>NBU SAN NT/2000 Media License</v>
          </cell>
          <cell r="C2187">
            <v>5600</v>
          </cell>
          <cell r="D2187" t="str">
            <v>B</v>
          </cell>
        </row>
        <row r="2188">
          <cell r="A2188" t="str">
            <v>VMEDN-999-S999</v>
          </cell>
          <cell r="B2188" t="str">
            <v>NBU SAN NT Media License</v>
          </cell>
          <cell r="C2188">
            <v>8400</v>
          </cell>
          <cell r="D2188" t="str">
            <v>B</v>
          </cell>
        </row>
        <row r="2189">
          <cell r="A2189" t="str">
            <v>VMEDN-999-W999</v>
          </cell>
          <cell r="B2189" t="str">
            <v>NBU SAN NT/2000 Media License</v>
          </cell>
          <cell r="C2189">
            <v>3500</v>
          </cell>
          <cell r="D2189" t="str">
            <v>B</v>
          </cell>
        </row>
        <row r="2190">
          <cell r="A2190" t="str">
            <v>VMEDU-999-D999</v>
          </cell>
          <cell r="B2190" t="str">
            <v>NBU SAN UNIX Media License</v>
          </cell>
          <cell r="C2190">
            <v>9100</v>
          </cell>
          <cell r="D2190" t="str">
            <v>B</v>
          </cell>
        </row>
        <row r="2191">
          <cell r="A2191" t="str">
            <v>VMEDU-999-E999</v>
          </cell>
          <cell r="B2191" t="str">
            <v>NBU SAN UNIX Media License</v>
          </cell>
          <cell r="C2191">
            <v>11900</v>
          </cell>
          <cell r="D2191" t="str">
            <v>B</v>
          </cell>
        </row>
        <row r="2192">
          <cell r="A2192" t="str">
            <v>VMEDU-999-S999</v>
          </cell>
          <cell r="B2192" t="str">
            <v>NBU SAN UNIX Media License</v>
          </cell>
          <cell r="C2192">
            <v>18900</v>
          </cell>
          <cell r="D2192" t="str">
            <v>B</v>
          </cell>
        </row>
        <row r="2193">
          <cell r="A2193" t="str">
            <v>VMEDU-999-W999</v>
          </cell>
          <cell r="B2193" t="str">
            <v>NBU SAN UNIX Media License</v>
          </cell>
          <cell r="C2193">
            <v>7000</v>
          </cell>
          <cell r="D2193" t="str">
            <v>B</v>
          </cell>
        </row>
        <row r="2194">
          <cell r="A2194" t="str">
            <v>VMGSN-999-WDES</v>
          </cell>
          <cell r="B2194" t="str">
            <v>VERITAS - MIGRATION TO SUN</v>
          </cell>
          <cell r="C2194">
            <v>0</v>
          </cell>
          <cell r="D2194" t="str">
            <v>D</v>
          </cell>
        </row>
        <row r="2195">
          <cell r="A2195" t="str">
            <v>VMR9S-260-R999</v>
          </cell>
          <cell r="B2195" t="str">
            <v>SW SVM 2.6 MEDIA DOCUMENTATION</v>
          </cell>
          <cell r="C2195">
            <v>140</v>
          </cell>
          <cell r="D2195" t="str">
            <v>D</v>
          </cell>
        </row>
        <row r="2196">
          <cell r="A2196" t="str">
            <v>VMS9S-260-R999</v>
          </cell>
          <cell r="B2196" t="str">
            <v>SW SVM 2.6 FOR A5000S</v>
          </cell>
          <cell r="C2196">
            <v>0</v>
          </cell>
          <cell r="D2196" t="str">
            <v>D</v>
          </cell>
        </row>
        <row r="2197">
          <cell r="A2197" t="str">
            <v>VNBCS-999-9999</v>
          </cell>
          <cell r="B2197" t="str">
            <v>GDM Console Lic for NBU BS</v>
          </cell>
          <cell r="C2197">
            <v>7000</v>
          </cell>
          <cell r="D2197" t="str">
            <v>B</v>
          </cell>
        </row>
        <row r="2198">
          <cell r="A2198" t="str">
            <v>VNBIN-999-9999</v>
          </cell>
          <cell r="B2198" t="str">
            <v>BS UNIX DB Agent Informix</v>
          </cell>
          <cell r="C2198">
            <v>2793</v>
          </cell>
          <cell r="D2198" t="str">
            <v>B</v>
          </cell>
        </row>
        <row r="2199">
          <cell r="A2199" t="str">
            <v>VNBLN-999-9999</v>
          </cell>
          <cell r="B2199" t="str">
            <v>BS UNIX DB Agent Notes</v>
          </cell>
          <cell r="C2199">
            <v>2793</v>
          </cell>
          <cell r="D2199" t="str">
            <v>B</v>
          </cell>
        </row>
        <row r="2200">
          <cell r="A2200" t="str">
            <v>VNBOR-320-9999</v>
          </cell>
          <cell r="B2200" t="str">
            <v>BS UNIX DB Agent for Oracle</v>
          </cell>
          <cell r="C2200">
            <v>2793</v>
          </cell>
          <cell r="D2200" t="str">
            <v>B</v>
          </cell>
        </row>
        <row r="2201">
          <cell r="A2201" t="str">
            <v>VNBSL-999-9999</v>
          </cell>
          <cell r="B2201" t="str">
            <v>NBU BS License on Linux</v>
          </cell>
          <cell r="C2201">
            <v>2793</v>
          </cell>
          <cell r="D2201" t="str">
            <v>B</v>
          </cell>
        </row>
        <row r="2202">
          <cell r="A2202" t="str">
            <v>VNBSU-340-9999</v>
          </cell>
          <cell r="B2202" t="str">
            <v xml:space="preserve">NBU BS Server Media Kit </v>
          </cell>
          <cell r="C2202">
            <v>105</v>
          </cell>
          <cell r="D2202" t="str">
            <v>D</v>
          </cell>
        </row>
        <row r="2203">
          <cell r="A2203" t="str">
            <v>VNBSU-341-9999</v>
          </cell>
          <cell r="B2203" t="str">
            <v xml:space="preserve">NBU BS 3.4.1 UNIX/NT Media Kit </v>
          </cell>
          <cell r="C2203">
            <v>105</v>
          </cell>
          <cell r="D2203" t="str">
            <v>B</v>
          </cell>
        </row>
        <row r="2204">
          <cell r="A2204" t="str">
            <v>VNBSU-999-9999</v>
          </cell>
          <cell r="B2204" t="str">
            <v>NBU Business Server on HP-UX</v>
          </cell>
          <cell r="C2204">
            <v>5593</v>
          </cell>
          <cell r="D2204" t="str">
            <v>B</v>
          </cell>
        </row>
        <row r="2205">
          <cell r="A2205" t="str">
            <v>VNBSY-999-9999</v>
          </cell>
          <cell r="B2205" t="str">
            <v>BS UNIX DB Agent Sybase</v>
          </cell>
          <cell r="C2205">
            <v>2793</v>
          </cell>
          <cell r="D2205" t="str">
            <v>B</v>
          </cell>
        </row>
        <row r="2206">
          <cell r="A2206" t="str">
            <v>VNBUE-999-S999</v>
          </cell>
          <cell r="B2206" t="str">
            <v>NetBackup 3.2 Pkg for E6500</v>
          </cell>
          <cell r="C2206">
            <v>71400</v>
          </cell>
          <cell r="D2206" t="str">
            <v>B</v>
          </cell>
        </row>
        <row r="2207">
          <cell r="A2207" t="str">
            <v>VNBUS-999-S999</v>
          </cell>
          <cell r="B2207" t="str">
            <v>NetBackup 3.2 Pkg for E10000</v>
          </cell>
          <cell r="C2207">
            <v>93800</v>
          </cell>
          <cell r="D2207" t="str">
            <v>B</v>
          </cell>
        </row>
        <row r="2208">
          <cell r="A2208" t="str">
            <v>VNDCN-340-9999</v>
          </cell>
          <cell r="B2208" t="str">
            <v>NBU DC 3.4 NT Media Kit, Doc</v>
          </cell>
          <cell r="C2208">
            <v>280</v>
          </cell>
          <cell r="D2208" t="str">
            <v>D</v>
          </cell>
        </row>
        <row r="2209">
          <cell r="A2209" t="str">
            <v>VNDCN-341-9999</v>
          </cell>
          <cell r="B2209" t="str">
            <v>NBU DC 3.4.1 NT Media Kit</v>
          </cell>
          <cell r="C2209">
            <v>280</v>
          </cell>
          <cell r="D2209" t="str">
            <v>B</v>
          </cell>
        </row>
        <row r="2210">
          <cell r="A2210" t="str">
            <v>VNDCN-999-D999</v>
          </cell>
          <cell r="B2210" t="str">
            <v>NBU DataCenter NT/2000 License</v>
          </cell>
          <cell r="C2210">
            <v>7700</v>
          </cell>
          <cell r="D2210" t="str">
            <v>B</v>
          </cell>
        </row>
        <row r="2211">
          <cell r="A2211" t="str">
            <v>VNDCN-999-E999</v>
          </cell>
          <cell r="B2211" t="str">
            <v>NBU DataCenter NT/2000 License</v>
          </cell>
          <cell r="C2211">
            <v>11200</v>
          </cell>
          <cell r="D2211" t="str">
            <v>B</v>
          </cell>
        </row>
        <row r="2212">
          <cell r="A2212" t="str">
            <v>VNDCN-999-S999</v>
          </cell>
          <cell r="B2212" t="str">
            <v>NBU DataCenter NT/2000 License</v>
          </cell>
          <cell r="C2212">
            <v>16800</v>
          </cell>
          <cell r="D2212" t="str">
            <v>B</v>
          </cell>
        </row>
        <row r="2213">
          <cell r="A2213" t="str">
            <v>VNDCN-999-W999</v>
          </cell>
          <cell r="B2213" t="str">
            <v>NBU DataCenter NT/2000 License</v>
          </cell>
          <cell r="C2213">
            <v>7000</v>
          </cell>
          <cell r="D2213" t="str">
            <v>B</v>
          </cell>
        </row>
        <row r="2214">
          <cell r="A2214" t="str">
            <v>VNDCU-340-9999</v>
          </cell>
          <cell r="B2214" t="str">
            <v>NBU DC 3.4 UNIX Media Kit, Doc</v>
          </cell>
          <cell r="C2214">
            <v>280</v>
          </cell>
          <cell r="D2214" t="str">
            <v>D</v>
          </cell>
        </row>
        <row r="2215">
          <cell r="A2215" t="str">
            <v>VNDCU-341-9999</v>
          </cell>
          <cell r="B2215" t="str">
            <v>NBU DC 3.4.1 UNIX Media Kit</v>
          </cell>
          <cell r="C2215">
            <v>280</v>
          </cell>
          <cell r="D2215" t="str">
            <v>B</v>
          </cell>
        </row>
        <row r="2216">
          <cell r="A2216" t="str">
            <v>VNDCU-999-D999</v>
          </cell>
          <cell r="B2216" t="str">
            <v>NBU DataCenter UNIX License</v>
          </cell>
          <cell r="C2216">
            <v>18200</v>
          </cell>
          <cell r="D2216" t="str">
            <v>B</v>
          </cell>
        </row>
        <row r="2217">
          <cell r="A2217" t="str">
            <v>VNDCU-999-E999</v>
          </cell>
          <cell r="B2217" t="str">
            <v>NBU DataCenter UNIX License</v>
          </cell>
          <cell r="C2217">
            <v>23800</v>
          </cell>
          <cell r="D2217" t="str">
            <v>B</v>
          </cell>
        </row>
        <row r="2218">
          <cell r="A2218" t="str">
            <v>VNDCU-999-S999</v>
          </cell>
          <cell r="B2218" t="str">
            <v>NBU DataCenter UNIX License</v>
          </cell>
          <cell r="C2218">
            <v>37800</v>
          </cell>
          <cell r="D2218" t="str">
            <v>B</v>
          </cell>
        </row>
        <row r="2219">
          <cell r="A2219" t="str">
            <v>VNDCU-999-W999</v>
          </cell>
          <cell r="B2219" t="str">
            <v>NBU DataCenter UNIX License</v>
          </cell>
          <cell r="C2219">
            <v>14000</v>
          </cell>
          <cell r="D2219" t="str">
            <v>B</v>
          </cell>
        </row>
        <row r="2220">
          <cell r="A2220" t="str">
            <v>VNDTL-999-9999</v>
          </cell>
          <cell r="B2220" t="str">
            <v>NBU DC Tape Drive License</v>
          </cell>
          <cell r="C2220">
            <v>4200</v>
          </cell>
          <cell r="D2220" t="str">
            <v>B</v>
          </cell>
        </row>
        <row r="2221">
          <cell r="A2221" t="str">
            <v>VNEDS-340-9999</v>
          </cell>
          <cell r="B2221" t="str">
            <v>NBU 56-bit Encryp Media&amp;Doc</v>
          </cell>
          <cell r="C2221">
            <v>70</v>
          </cell>
          <cell r="D2221" t="str">
            <v>D</v>
          </cell>
        </row>
        <row r="2222">
          <cell r="A2222" t="str">
            <v>VNEDS-341-9999</v>
          </cell>
          <cell r="B2222" t="str">
            <v>NBU 3.4.1 56-bit Encryp Media</v>
          </cell>
          <cell r="C2222">
            <v>70</v>
          </cell>
          <cell r="D2222" t="str">
            <v>D</v>
          </cell>
        </row>
        <row r="2223">
          <cell r="A2223" t="str">
            <v>VNEIS-340-9999</v>
          </cell>
          <cell r="B2223" t="str">
            <v>NBU 40-bit Encryp Media&amp;Doc</v>
          </cell>
          <cell r="C2223">
            <v>70</v>
          </cell>
          <cell r="D2223" t="str">
            <v>D</v>
          </cell>
        </row>
        <row r="2224">
          <cell r="A2224" t="str">
            <v>VNEIS-341-9999</v>
          </cell>
          <cell r="B2224" t="str">
            <v>NBU 3.4.1 40-bit Encryp Media</v>
          </cell>
          <cell r="C2224">
            <v>70</v>
          </cell>
          <cell r="D2224" t="str">
            <v>D</v>
          </cell>
        </row>
        <row r="2225">
          <cell r="A2225" t="str">
            <v>VNEXN-999-9999</v>
          </cell>
          <cell r="B2225" t="str">
            <v>BS NT/2000 DB Agent MS-Exchge</v>
          </cell>
          <cell r="C2225">
            <v>1393</v>
          </cell>
          <cell r="D2225" t="str">
            <v>B</v>
          </cell>
        </row>
        <row r="2226">
          <cell r="A2226" t="str">
            <v>VNGCS-999-9999</v>
          </cell>
          <cell r="B2226" t="str">
            <v>NBU DC Console License</v>
          </cell>
          <cell r="C2226">
            <v>7000</v>
          </cell>
          <cell r="D2226" t="str">
            <v>B</v>
          </cell>
        </row>
        <row r="2227">
          <cell r="A2227" t="str">
            <v>VNGMN-999-9999</v>
          </cell>
          <cell r="B2227" t="str">
            <v>NBU DC GDM NT Master License</v>
          </cell>
          <cell r="C2227">
            <v>2100</v>
          </cell>
          <cell r="D2227" t="str">
            <v>B</v>
          </cell>
        </row>
        <row r="2228">
          <cell r="A2228" t="str">
            <v>VNGMU-999-9999</v>
          </cell>
          <cell r="B2228" t="str">
            <v>NBU DC GDM UNIX Master License</v>
          </cell>
          <cell r="C2228">
            <v>4200</v>
          </cell>
          <cell r="D2228" t="str">
            <v>B</v>
          </cell>
        </row>
        <row r="2229">
          <cell r="A2229" t="str">
            <v>VNLNN-999-9999</v>
          </cell>
          <cell r="B2229" t="str">
            <v>BS NT/2000 DB Agent for Notes</v>
          </cell>
          <cell r="C2229">
            <v>1393</v>
          </cell>
          <cell r="D2229" t="str">
            <v>B</v>
          </cell>
        </row>
        <row r="2230">
          <cell r="A2230" t="str">
            <v>VNORN-999-9999</v>
          </cell>
          <cell r="B2230" t="str">
            <v>BS NT DB Agent for Oracle</v>
          </cell>
          <cell r="C2230">
            <v>1393</v>
          </cell>
          <cell r="D2230" t="str">
            <v>B</v>
          </cell>
        </row>
        <row r="2231">
          <cell r="A2231" t="str">
            <v>VNSQN-999-9999</v>
          </cell>
          <cell r="B2231" t="str">
            <v>BS NT/2000 DB Agent MS-SQL</v>
          </cell>
          <cell r="C2231">
            <v>1393</v>
          </cell>
          <cell r="D2231" t="str">
            <v>B</v>
          </cell>
        </row>
        <row r="2232">
          <cell r="A2232" t="str">
            <v>VSMAS-999-9999</v>
          </cell>
          <cell r="B2232" t="str">
            <v>SM 500 GB Option</v>
          </cell>
          <cell r="C2232">
            <v>21000</v>
          </cell>
          <cell r="D2232" t="str">
            <v>B</v>
          </cell>
        </row>
        <row r="2233">
          <cell r="A2233" t="str">
            <v>VSMBS-999-9999</v>
          </cell>
          <cell r="B2233" t="str">
            <v>SM 1TB Option</v>
          </cell>
          <cell r="C2233">
            <v>35700</v>
          </cell>
          <cell r="D2233" t="str">
            <v>B</v>
          </cell>
        </row>
        <row r="2234">
          <cell r="A2234" t="str">
            <v>VSMCS-999-9999</v>
          </cell>
          <cell r="B2234" t="str">
            <v>SM 5TB Option</v>
          </cell>
          <cell r="C2234">
            <v>84000</v>
          </cell>
          <cell r="D2234" t="str">
            <v>B</v>
          </cell>
        </row>
        <row r="2235">
          <cell r="A2235" t="str">
            <v>VSMDS-999-9999</v>
          </cell>
          <cell r="B2235" t="str">
            <v>SM 10TB Option</v>
          </cell>
          <cell r="C2235">
            <v>126000</v>
          </cell>
          <cell r="D2235" t="str">
            <v>B</v>
          </cell>
        </row>
        <row r="2236">
          <cell r="A2236" t="str">
            <v>VSMES-999-9999</v>
          </cell>
          <cell r="B2236" t="str">
            <v>SM Option License, 100TB</v>
          </cell>
          <cell r="C2236">
            <v>210000</v>
          </cell>
          <cell r="D2236" t="str">
            <v>B</v>
          </cell>
        </row>
        <row r="2237">
          <cell r="A2237" t="str">
            <v>VSMFS-999-9999</v>
          </cell>
          <cell r="B2237" t="str">
            <v>SM Option License, 100TB</v>
          </cell>
          <cell r="C2237">
            <v>210000</v>
          </cell>
          <cell r="D2237" t="str">
            <v>B</v>
          </cell>
        </row>
        <row r="2238">
          <cell r="A2238" t="str">
            <v>VSMRU-340-9999</v>
          </cell>
          <cell r="B2238" t="str">
            <v>SM Remote Base Kit</v>
          </cell>
          <cell r="C2238">
            <v>14000</v>
          </cell>
          <cell r="D2238" t="str">
            <v>D</v>
          </cell>
        </row>
        <row r="2239">
          <cell r="A2239" t="str">
            <v>VSMRU-340-ES99</v>
          </cell>
          <cell r="B2239" t="str">
            <v>SM Base Kit-ENTRPRS+E10K</v>
          </cell>
          <cell r="C2239">
            <v>35000</v>
          </cell>
          <cell r="D2239" t="str">
            <v>B</v>
          </cell>
        </row>
        <row r="2240">
          <cell r="A2240" t="str">
            <v>VSMSU-340-WD99</v>
          </cell>
          <cell r="B2240" t="str">
            <v>SM Base Kit-WRKGRP+DEPTMNTL</v>
          </cell>
          <cell r="C2240">
            <v>17500</v>
          </cell>
          <cell r="D2240" t="str">
            <v>B</v>
          </cell>
        </row>
        <row r="2241">
          <cell r="A2241" t="str">
            <v>VSMSU-341-ES99</v>
          </cell>
          <cell r="B2241" t="str">
            <v>SM 3.4.1 Base Kit Tier 3&amp;4</v>
          </cell>
          <cell r="C2241">
            <v>35000</v>
          </cell>
          <cell r="D2241" t="str">
            <v>B</v>
          </cell>
        </row>
        <row r="2242">
          <cell r="A2242" t="str">
            <v>VSMSU-341-WD99</v>
          </cell>
          <cell r="B2242" t="str">
            <v>SM 3.4.1 Base Kit Tier 1&amp;2</v>
          </cell>
          <cell r="C2242">
            <v>17500</v>
          </cell>
          <cell r="D2242" t="str">
            <v>B</v>
          </cell>
        </row>
        <row r="2243">
          <cell r="A2243" t="str">
            <v>VSSAS-999-D9U9</v>
          </cell>
          <cell r="B2243" t="str">
            <v>Veritas VM A5K Upgrd Deprtmntl</v>
          </cell>
          <cell r="C2243">
            <v>5593</v>
          </cell>
          <cell r="D2243" t="str">
            <v>B</v>
          </cell>
        </row>
        <row r="2244">
          <cell r="A2244" t="str">
            <v>VSSAS-999-E9U9</v>
          </cell>
          <cell r="B2244" t="str">
            <v>Veritas VM A5K Upgrd Entrprise</v>
          </cell>
          <cell r="C2244">
            <v>10493</v>
          </cell>
          <cell r="D2244" t="str">
            <v>B</v>
          </cell>
        </row>
        <row r="2245">
          <cell r="A2245" t="str">
            <v>VSSAS-999-S9U9</v>
          </cell>
          <cell r="B2245" t="str">
            <v>Veritas VM A5K Upgrd E10000</v>
          </cell>
          <cell r="C2245">
            <v>35693</v>
          </cell>
          <cell r="D2245" t="str">
            <v>B</v>
          </cell>
        </row>
        <row r="2246">
          <cell r="A2246" t="str">
            <v>VSSAS-999-W9U9</v>
          </cell>
          <cell r="B2246" t="str">
            <v>Veritas VM A5K Upgrd Workgrp</v>
          </cell>
          <cell r="C2246">
            <v>2513</v>
          </cell>
          <cell r="D2246" t="str">
            <v>B</v>
          </cell>
        </row>
        <row r="2247">
          <cell r="A2247" t="str">
            <v>VT-8.0.1-P</v>
          </cell>
          <cell r="B2247" t="str">
            <v>SUNLINK VT 8.0.1, CD DOC LI</v>
          </cell>
          <cell r="C2247">
            <v>2793</v>
          </cell>
          <cell r="D2247" t="str">
            <v>B</v>
          </cell>
        </row>
        <row r="2248">
          <cell r="A2248" t="str">
            <v>VVMGS-304-9999</v>
          </cell>
          <cell r="B2248" t="str">
            <v>VERITAS VM 3.0.4 for A5x00s</v>
          </cell>
          <cell r="C2248">
            <v>0</v>
          </cell>
          <cell r="D2248" t="str">
            <v>D</v>
          </cell>
        </row>
        <row r="2249">
          <cell r="A2249" t="str">
            <v>VVMGS-999-D999</v>
          </cell>
          <cell r="B2249" t="str">
            <v>Veritas VM DEPARTMENTAL SERVER</v>
          </cell>
          <cell r="C2249">
            <v>9793</v>
          </cell>
          <cell r="D2249" t="str">
            <v>B</v>
          </cell>
        </row>
        <row r="2250">
          <cell r="A2250" t="str">
            <v>VVMGS-999-DEU9</v>
          </cell>
          <cell r="B2250" t="str">
            <v>Veritas VM Upgrade Dep-Entprse</v>
          </cell>
          <cell r="C2250">
            <v>8400</v>
          </cell>
          <cell r="D2250" t="str">
            <v>B</v>
          </cell>
        </row>
        <row r="2251">
          <cell r="A2251" t="str">
            <v>VVMGS-999-E999</v>
          </cell>
          <cell r="B2251" t="str">
            <v>Veritas VM for Entrprse Server</v>
          </cell>
          <cell r="C2251">
            <v>18193</v>
          </cell>
          <cell r="D2251" t="str">
            <v>B</v>
          </cell>
        </row>
        <row r="2252">
          <cell r="A2252" t="str">
            <v>VVMGS-999-ESU9</v>
          </cell>
          <cell r="B2252" t="str">
            <v>Veritas VM Upgrade Entprs-E10K</v>
          </cell>
          <cell r="C2252">
            <v>14000</v>
          </cell>
          <cell r="D2252" t="str">
            <v>B</v>
          </cell>
        </row>
        <row r="2253">
          <cell r="A2253" t="str">
            <v>VVMGS-999-S999</v>
          </cell>
          <cell r="B2253" t="str">
            <v>Veritas VM for E10000 Server</v>
          </cell>
          <cell r="C2253">
            <v>60193</v>
          </cell>
          <cell r="D2253" t="str">
            <v>B</v>
          </cell>
        </row>
        <row r="2254">
          <cell r="A2254" t="str">
            <v>VVMGS-999-W999</v>
          </cell>
          <cell r="B2254" t="str">
            <v>Veritas VM WORKGROUP SERVERS</v>
          </cell>
          <cell r="C2254">
            <v>4193</v>
          </cell>
          <cell r="D2254" t="str">
            <v>B</v>
          </cell>
        </row>
        <row r="2255">
          <cell r="A2255" t="str">
            <v>VVMGS-999-WDU9</v>
          </cell>
          <cell r="B2255" t="str">
            <v>Veritas VM Upgrade Wrkgrp-Dep</v>
          </cell>
          <cell r="C2255">
            <v>5600</v>
          </cell>
          <cell r="D2255" t="str">
            <v>B</v>
          </cell>
        </row>
        <row r="2256">
          <cell r="A2256" t="str">
            <v>VVMT3-304-9999</v>
          </cell>
          <cell r="B2256" t="str">
            <v>VxVM 3.0.4 for T3</v>
          </cell>
          <cell r="C2256">
            <v>0</v>
          </cell>
          <cell r="D2256" t="str">
            <v>D</v>
          </cell>
        </row>
        <row r="2257">
          <cell r="A2257" t="str">
            <v>VVMT3-311-9999</v>
          </cell>
          <cell r="B2257" t="str">
            <v>VxVM 3.1.1 for T3</v>
          </cell>
          <cell r="C2257">
            <v>0</v>
          </cell>
          <cell r="D2257" t="str">
            <v>D</v>
          </cell>
        </row>
        <row r="2258">
          <cell r="A2258" t="str">
            <v>VVSLC-999-9999</v>
          </cell>
          <cell r="B2258" t="str">
            <v>VERITAS  Software Lic</v>
          </cell>
          <cell r="C2258">
            <v>13999999</v>
          </cell>
          <cell r="D2258" t="str">
            <v>B</v>
          </cell>
        </row>
        <row r="2259">
          <cell r="A2259" t="str">
            <v>VWSCI-500-TG99</v>
          </cell>
          <cell r="B2259" t="str">
            <v>VIS WKSHOP C++ 5.0 GOLD Intel</v>
          </cell>
          <cell r="C2259">
            <v>293580</v>
          </cell>
          <cell r="D2259" t="str">
            <v>B</v>
          </cell>
        </row>
        <row r="2260">
          <cell r="A2260" t="str">
            <v>VWSCS-500-TG99</v>
          </cell>
          <cell r="B2260" t="str">
            <v>VIS WKSHOP C++ 5.0 GOLD SPARC</v>
          </cell>
          <cell r="C2260">
            <v>293580</v>
          </cell>
          <cell r="D2260" t="str">
            <v>B</v>
          </cell>
        </row>
        <row r="2261">
          <cell r="A2261" t="str">
            <v>VWSEI-500-TG99</v>
          </cell>
          <cell r="B2261" t="str">
            <v>VIS WKSHOP C++ 5.0 GOLD Intel</v>
          </cell>
          <cell r="C2261">
            <v>646100</v>
          </cell>
          <cell r="D2261" t="str">
            <v>B</v>
          </cell>
        </row>
        <row r="2262">
          <cell r="A2262" t="str">
            <v>VWSES-500-TG99</v>
          </cell>
          <cell r="B2262" t="str">
            <v>VIS WKSHOP C++ 5.0 GOLD SPARC</v>
          </cell>
          <cell r="C2262">
            <v>646100</v>
          </cell>
          <cell r="D2262" t="str">
            <v>B</v>
          </cell>
        </row>
        <row r="2263">
          <cell r="A2263" t="str">
            <v>VWSII-500-T999</v>
          </cell>
          <cell r="B2263" t="str">
            <v>VIS WS C++ 5.0 one-user Intel</v>
          </cell>
          <cell r="C2263">
            <v>9786</v>
          </cell>
          <cell r="D2263" t="str">
            <v>B</v>
          </cell>
        </row>
        <row r="2264">
          <cell r="A2264" t="str">
            <v>VWSII-500-TG99</v>
          </cell>
          <cell r="B2264" t="str">
            <v>VIS WKSHOP C++ 5.0 GOLD Intel</v>
          </cell>
          <cell r="C2264">
            <v>4893</v>
          </cell>
          <cell r="D2264" t="str">
            <v>B</v>
          </cell>
        </row>
        <row r="2265">
          <cell r="A2265" t="str">
            <v>VWSIS-500-T999</v>
          </cell>
          <cell r="B2265" t="str">
            <v>Visual WS C++ 5.0 1-user SPARC</v>
          </cell>
          <cell r="C2265">
            <v>9786</v>
          </cell>
          <cell r="D2265" t="str">
            <v>B</v>
          </cell>
        </row>
        <row r="2266">
          <cell r="A2266" t="str">
            <v>VWSIS-500-TG99</v>
          </cell>
          <cell r="B2266" t="str">
            <v>VIS WKSHOP C++ 5.0 GOLD SPARC</v>
          </cell>
          <cell r="C2266">
            <v>4893</v>
          </cell>
          <cell r="D2266" t="str">
            <v>B</v>
          </cell>
        </row>
        <row r="2267">
          <cell r="A2267" t="str">
            <v>VWSMI-500-TG99</v>
          </cell>
          <cell r="B2267" t="str">
            <v>VIS WKSHOP C++ 5.0 GOLD Intel</v>
          </cell>
          <cell r="C2267">
            <v>7000</v>
          </cell>
          <cell r="D2267" t="str">
            <v>B</v>
          </cell>
        </row>
        <row r="2268">
          <cell r="A2268" t="str">
            <v>VWSMS-500-TG99</v>
          </cell>
          <cell r="B2268" t="str">
            <v>VIS WKSHOP C++ 5.0 GOLD SPARC</v>
          </cell>
          <cell r="C2268">
            <v>7000</v>
          </cell>
          <cell r="D2268" t="str">
            <v>B</v>
          </cell>
        </row>
        <row r="2269">
          <cell r="A2269" t="str">
            <v>VWSXI-500-TG99</v>
          </cell>
          <cell r="B2269" t="str">
            <v>VIS WKSHOP C++ 5.0 GOLD Intel</v>
          </cell>
          <cell r="C2269">
            <v>41580</v>
          </cell>
          <cell r="D2269" t="str">
            <v>B</v>
          </cell>
        </row>
        <row r="2270">
          <cell r="A2270" t="str">
            <v>VWSXS-500-TG99</v>
          </cell>
          <cell r="B2270" t="str">
            <v>VIS WKSHOP C++ 5.0 GOLD SPARC</v>
          </cell>
          <cell r="C2270">
            <v>41580</v>
          </cell>
          <cell r="D2270" t="str">
            <v>B</v>
          </cell>
        </row>
        <row r="2271">
          <cell r="A2271" t="str">
            <v>VWSYI-500-TG99</v>
          </cell>
          <cell r="B2271" t="str">
            <v>VIS WKSHOP C++ 5.0 GOLD Intel</v>
          </cell>
          <cell r="C2271">
            <v>97860</v>
          </cell>
          <cell r="D2271" t="str">
            <v>B</v>
          </cell>
        </row>
        <row r="2272">
          <cell r="A2272" t="str">
            <v>VWSYS-500-TG99</v>
          </cell>
          <cell r="B2272" t="str">
            <v>VIS WKSHOP C++ 5.0 GOLD SPARC</v>
          </cell>
          <cell r="C2272">
            <v>97860</v>
          </cell>
          <cell r="D2272" t="str">
            <v>B</v>
          </cell>
        </row>
        <row r="2273">
          <cell r="A2273" t="str">
            <v>VXFSS-340-9999</v>
          </cell>
          <cell r="B2273" t="str">
            <v>Veritas File System 3.4</v>
          </cell>
          <cell r="C2273">
            <v>210</v>
          </cell>
          <cell r="D2273" t="str">
            <v>D</v>
          </cell>
        </row>
        <row r="2274">
          <cell r="A2274" t="str">
            <v>VXFSS-340-SWDL</v>
          </cell>
          <cell r="B2274" t="str">
            <v>VxFS 3.4 Software and Docs</v>
          </cell>
          <cell r="C2274">
            <v>0</v>
          </cell>
          <cell r="D2274" t="str">
            <v>D</v>
          </cell>
        </row>
        <row r="2275">
          <cell r="A2275" t="str">
            <v>WABI-2.2-P</v>
          </cell>
          <cell r="B2275" t="str">
            <v>WABI 2.2, CD DOC LI</v>
          </cell>
          <cell r="C2275">
            <v>315</v>
          </cell>
          <cell r="D2275" t="str">
            <v>B</v>
          </cell>
        </row>
        <row r="2276">
          <cell r="A2276" t="str">
            <v>WCCD9-500-T999</v>
          </cell>
          <cell r="B2276" t="str">
            <v>WS Compilers C/C++ 5.0 Doc Set</v>
          </cell>
          <cell r="C2276">
            <v>350</v>
          </cell>
          <cell r="D2276" t="str">
            <v>B</v>
          </cell>
        </row>
        <row r="2277">
          <cell r="A2277" t="str">
            <v>WCCII-500-T999</v>
          </cell>
          <cell r="B2277" t="str">
            <v>WS Compilers C/C++ 5.0 Sl-1 In</v>
          </cell>
          <cell r="C2277">
            <v>1393</v>
          </cell>
          <cell r="D2277" t="str">
            <v>B</v>
          </cell>
        </row>
        <row r="2278">
          <cell r="A2278" t="str">
            <v>WCCII-500-T9U9</v>
          </cell>
          <cell r="B2278" t="str">
            <v>WS Comp. C/C++ 5.0 Upg Sl-1 In</v>
          </cell>
          <cell r="C2278">
            <v>450</v>
          </cell>
          <cell r="D2278" t="str">
            <v>B</v>
          </cell>
        </row>
        <row r="2279">
          <cell r="A2279" t="str">
            <v>WCCIS-500-T999</v>
          </cell>
          <cell r="B2279" t="str">
            <v>WS Compilers C/C++ 5.0 Sl-1 SP</v>
          </cell>
          <cell r="C2279">
            <v>1393</v>
          </cell>
          <cell r="D2279" t="str">
            <v>B</v>
          </cell>
        </row>
        <row r="2280">
          <cell r="A2280" t="str">
            <v>WCCIS-500-T9U9</v>
          </cell>
          <cell r="B2280" t="str">
            <v>WS Comp. C/C++ 5.0 Upg Sl-1 SP</v>
          </cell>
          <cell r="C2280">
            <v>450</v>
          </cell>
          <cell r="D2280" t="str">
            <v>B</v>
          </cell>
        </row>
        <row r="2281">
          <cell r="A2281" t="str">
            <v>WCFD9-500-T999</v>
          </cell>
          <cell r="B2281" t="str">
            <v>WS Compilers Fort 5.0 Doc Set</v>
          </cell>
          <cell r="C2281">
            <v>350</v>
          </cell>
          <cell r="D2281" t="str">
            <v>B</v>
          </cell>
        </row>
        <row r="2282">
          <cell r="A2282" t="str">
            <v>WCFII-500-T999</v>
          </cell>
          <cell r="B2282" t="str">
            <v>WS Compilers Fort 5.0 Sl-1 In</v>
          </cell>
          <cell r="C2282">
            <v>1813</v>
          </cell>
          <cell r="D2282" t="str">
            <v>B</v>
          </cell>
        </row>
        <row r="2283">
          <cell r="A2283" t="str">
            <v>WCFII-500-T9U9</v>
          </cell>
          <cell r="B2283" t="str">
            <v>WS Comp. Fort 5.0 Upg Sl-1 In</v>
          </cell>
          <cell r="C2283">
            <v>476</v>
          </cell>
          <cell r="D2283" t="str">
            <v>B</v>
          </cell>
        </row>
        <row r="2284">
          <cell r="A2284" t="str">
            <v>WCFIS-500-T999</v>
          </cell>
          <cell r="B2284" t="str">
            <v>WS Compilers Fort 5.0 Sl-1 SP</v>
          </cell>
          <cell r="C2284">
            <v>1813</v>
          </cell>
          <cell r="D2284" t="str">
            <v>B</v>
          </cell>
        </row>
        <row r="2285">
          <cell r="A2285" t="str">
            <v>WCFIS-500-T9U9</v>
          </cell>
          <cell r="B2285" t="str">
            <v>WS Comp. Fort 5.0 Upg Sl-1 SP</v>
          </cell>
          <cell r="C2285">
            <v>476</v>
          </cell>
          <cell r="D2285" t="str">
            <v>B</v>
          </cell>
        </row>
        <row r="2286">
          <cell r="A2286" t="str">
            <v>WPCCS-500-TG99</v>
          </cell>
          <cell r="B2286" t="str">
            <v>Gold WS Prof C 5.0 100-User SP</v>
          </cell>
          <cell r="C2286">
            <v>139580</v>
          </cell>
          <cell r="D2286" t="str">
            <v>B</v>
          </cell>
        </row>
        <row r="2287">
          <cell r="A2287" t="str">
            <v>WPCD9-500-T999</v>
          </cell>
          <cell r="B2287" t="str">
            <v>WS Professional C 5.0 Doc Set</v>
          </cell>
          <cell r="C2287">
            <v>280</v>
          </cell>
          <cell r="D2287" t="str">
            <v>B</v>
          </cell>
        </row>
        <row r="2288">
          <cell r="A2288" t="str">
            <v>WPCES-500-TG99</v>
          </cell>
          <cell r="B2288" t="str">
            <v>Gold WS Prof C 5.0 250-User SP</v>
          </cell>
          <cell r="C2288">
            <v>276500</v>
          </cell>
          <cell r="D2288" t="str">
            <v>B</v>
          </cell>
        </row>
        <row r="2289">
          <cell r="A2289" t="str">
            <v>WPCII-500-T999</v>
          </cell>
          <cell r="B2289" t="str">
            <v>WS Professional C 5.0 Sl-1 In</v>
          </cell>
          <cell r="C2289">
            <v>4199</v>
          </cell>
          <cell r="D2289" t="str">
            <v>B</v>
          </cell>
        </row>
        <row r="2290">
          <cell r="A2290" t="str">
            <v>WPCIS-500-T999</v>
          </cell>
          <cell r="B2290" t="str">
            <v>WS Professional C 5.0 Sl-1 SP</v>
          </cell>
          <cell r="C2290">
            <v>4199</v>
          </cell>
          <cell r="D2290" t="str">
            <v>B</v>
          </cell>
        </row>
        <row r="2291">
          <cell r="A2291" t="str">
            <v>WPCIS-500-TG99</v>
          </cell>
          <cell r="B2291" t="str">
            <v>Gold WS Prof C 5.0 1-User SP</v>
          </cell>
          <cell r="C2291">
            <v>2093</v>
          </cell>
          <cell r="D2291" t="str">
            <v>B</v>
          </cell>
        </row>
        <row r="2292">
          <cell r="A2292" t="str">
            <v>WPCMS-500-TG99</v>
          </cell>
          <cell r="B2292" t="str">
            <v>Gold WS Prof C 5.0 Base Pack</v>
          </cell>
          <cell r="C2292">
            <v>7000</v>
          </cell>
          <cell r="D2292" t="str">
            <v>B</v>
          </cell>
        </row>
        <row r="2293">
          <cell r="A2293" t="str">
            <v>WPCXI-500-T999</v>
          </cell>
          <cell r="B2293" t="str">
            <v>WS Professional C 5.0 Sl-10 In</v>
          </cell>
          <cell r="C2293">
            <v>17780</v>
          </cell>
          <cell r="D2293" t="str">
            <v>B</v>
          </cell>
        </row>
        <row r="2294">
          <cell r="A2294" t="str">
            <v>WPCXI-500-T9U9</v>
          </cell>
          <cell r="B2294" t="str">
            <v>WS Prof C 5.0 Slim-10 Intel</v>
          </cell>
          <cell r="C2294">
            <v>5474</v>
          </cell>
          <cell r="D2294" t="str">
            <v>B</v>
          </cell>
        </row>
        <row r="2295">
          <cell r="A2295" t="str">
            <v>WPCXS-500-T999</v>
          </cell>
          <cell r="B2295" t="str">
            <v>WS Professional C 5.0 Sl-10 SP</v>
          </cell>
          <cell r="C2295">
            <v>17780</v>
          </cell>
          <cell r="D2295" t="str">
            <v>B</v>
          </cell>
        </row>
        <row r="2296">
          <cell r="A2296" t="str">
            <v>WPCXS-500-T9U9</v>
          </cell>
          <cell r="B2296" t="str">
            <v>WS Prof C 5.0 Slim-10 SPARC</v>
          </cell>
          <cell r="C2296">
            <v>5474</v>
          </cell>
          <cell r="D2296" t="str">
            <v>B</v>
          </cell>
        </row>
        <row r="2297">
          <cell r="A2297" t="str">
            <v>WPCXS-500-TG99</v>
          </cell>
          <cell r="B2297" t="str">
            <v>Gold WS Prof C 5.0 10-User SP</v>
          </cell>
          <cell r="C2297">
            <v>17780</v>
          </cell>
          <cell r="D2297" t="str">
            <v>B</v>
          </cell>
        </row>
        <row r="2298">
          <cell r="A2298" t="str">
            <v>WPCYS-500-TG99</v>
          </cell>
          <cell r="B2298" t="str">
            <v>Gold WS Prof C 5.0 25-User SP</v>
          </cell>
          <cell r="C2298">
            <v>41860</v>
          </cell>
          <cell r="D2298" t="str">
            <v>B</v>
          </cell>
        </row>
        <row r="2299">
          <cell r="A2299" t="str">
            <v>WTWD9-210-T999</v>
          </cell>
          <cell r="B2299" t="str">
            <v>Sun WorkShop TeamWare 2.1 Doc</v>
          </cell>
          <cell r="C2299">
            <v>210</v>
          </cell>
          <cell r="D2299" t="str">
            <v>B</v>
          </cell>
        </row>
        <row r="2300">
          <cell r="A2300" t="str">
            <v>WTWII-210-T999</v>
          </cell>
          <cell r="B2300" t="str">
            <v>Sun WS TeamWare 2.1 Slim-1 In</v>
          </cell>
          <cell r="C2300">
            <v>1813</v>
          </cell>
          <cell r="D2300" t="str">
            <v>B</v>
          </cell>
        </row>
        <row r="2301">
          <cell r="A2301" t="str">
            <v>WTWII-210-T9U9</v>
          </cell>
          <cell r="B2301" t="str">
            <v>WS TeamWare 2.1 Upg. Sl-1 In</v>
          </cell>
          <cell r="C2301">
            <v>476</v>
          </cell>
          <cell r="D2301" t="str">
            <v>B</v>
          </cell>
        </row>
        <row r="2302">
          <cell r="A2302" t="str">
            <v>WTWIS-210-T999</v>
          </cell>
          <cell r="B2302" t="str">
            <v>Sun WS TeamWare 2.1 Slim-1 SP</v>
          </cell>
          <cell r="C2302">
            <v>1813</v>
          </cell>
          <cell r="D2302" t="str">
            <v>B</v>
          </cell>
        </row>
        <row r="2303">
          <cell r="A2303" t="str">
            <v>WTWIS-210-T9U9</v>
          </cell>
          <cell r="B2303" t="str">
            <v>WS TeamWare 2.1 Upg. Sl-1 SP</v>
          </cell>
          <cell r="C2303">
            <v>476</v>
          </cell>
          <cell r="D2303" t="str">
            <v>B</v>
          </cell>
        </row>
        <row r="2304">
          <cell r="A2304" t="str">
            <v>X1018A</v>
          </cell>
          <cell r="B2304" t="str">
            <v>OPT SBUS SFE FWSCSI ADAPTER</v>
          </cell>
          <cell r="C2304">
            <v>1424</v>
          </cell>
          <cell r="D2304" t="str">
            <v>A</v>
          </cell>
        </row>
        <row r="2305">
          <cell r="A2305" t="str">
            <v>X1030A</v>
          </cell>
          <cell r="B2305" t="str">
            <v>OPT SBUS PCMCIA INTERFACE</v>
          </cell>
          <cell r="C2305">
            <v>384</v>
          </cell>
          <cell r="D2305" t="str">
            <v>A</v>
          </cell>
        </row>
        <row r="2306">
          <cell r="A2306" t="str">
            <v>X1032A</v>
          </cell>
          <cell r="B2306" t="str">
            <v>OPT INT PCI 10/100BASET NIC</v>
          </cell>
          <cell r="C2306">
            <v>1294</v>
          </cell>
          <cell r="D2306" t="str">
            <v>A</v>
          </cell>
        </row>
        <row r="2307">
          <cell r="A2307" t="str">
            <v>X1033A</v>
          </cell>
          <cell r="B2307" t="str">
            <v>OPT INT PCI 10/100BASET NIC 2</v>
          </cell>
          <cell r="C2307">
            <v>904</v>
          </cell>
          <cell r="D2307" t="str">
            <v>A</v>
          </cell>
        </row>
        <row r="2308">
          <cell r="A2308" t="str">
            <v>X1034A</v>
          </cell>
          <cell r="B2308" t="str">
            <v>OPT QFE PCI CARD W/SW</v>
          </cell>
          <cell r="C2308">
            <v>2334</v>
          </cell>
          <cell r="D2308" t="str">
            <v>A</v>
          </cell>
        </row>
        <row r="2309">
          <cell r="A2309" t="str">
            <v>X1049A</v>
          </cell>
          <cell r="B2309" t="str">
            <v>OPT QUAD FASTETHERNET W/SW</v>
          </cell>
          <cell r="C2309">
            <v>2594</v>
          </cell>
          <cell r="D2309" t="str">
            <v>A</v>
          </cell>
        </row>
        <row r="2310">
          <cell r="A2310" t="str">
            <v>X1052A</v>
          </cell>
          <cell r="B2310" t="str">
            <v>SBUS FAST DFF SCSI2/BF ETH CRD</v>
          </cell>
          <cell r="C2310">
            <v>1424</v>
          </cell>
          <cell r="D2310" t="str">
            <v>A</v>
          </cell>
        </row>
        <row r="2311">
          <cell r="A2311" t="str">
            <v>X1053A</v>
          </cell>
          <cell r="B2311" t="str">
            <v>OPT SBUS FSCSI ETHER. (FSBE/S)</v>
          </cell>
          <cell r="C2311">
            <v>1424</v>
          </cell>
          <cell r="D2311" t="str">
            <v>A</v>
          </cell>
        </row>
        <row r="2312">
          <cell r="A2312" t="str">
            <v>X1055A</v>
          </cell>
          <cell r="B2312" t="str">
            <v>OPT SBUS SCSI HOST ADAPTER</v>
          </cell>
          <cell r="C2312">
            <v>644</v>
          </cell>
          <cell r="D2312" t="str">
            <v>A</v>
          </cell>
        </row>
        <row r="2313">
          <cell r="A2313" t="str">
            <v>X1059A</v>
          </cell>
          <cell r="B2313" t="str">
            <v>OPT SBUS FASTETHERNET 2.0/SW</v>
          </cell>
          <cell r="C2313">
            <v>1034</v>
          </cell>
          <cell r="D2313" t="str">
            <v>A</v>
          </cell>
        </row>
        <row r="2314">
          <cell r="A2314" t="str">
            <v>X1062A</v>
          </cell>
          <cell r="B2314" t="str">
            <v>OPT SBUS F/W DWIS/S ADAPTER</v>
          </cell>
          <cell r="C2314">
            <v>1684</v>
          </cell>
          <cell r="D2314" t="str">
            <v>A</v>
          </cell>
        </row>
        <row r="2315">
          <cell r="A2315" t="str">
            <v>X1063A</v>
          </cell>
          <cell r="B2315" t="str">
            <v>OPT SBUS F/W SWIS/S ADAPTER</v>
          </cell>
          <cell r="C2315">
            <v>1554</v>
          </cell>
          <cell r="D2315" t="str">
            <v>A</v>
          </cell>
        </row>
        <row r="2316">
          <cell r="A2316" t="str">
            <v>X1065A</v>
          </cell>
          <cell r="B2316" t="str">
            <v>OPT ULTRA DWIS/S HOST ADAPTER</v>
          </cell>
          <cell r="C2316">
            <v>1684</v>
          </cell>
          <cell r="D2316" t="str">
            <v>A</v>
          </cell>
        </row>
        <row r="2317">
          <cell r="A2317" t="str">
            <v>X1071A</v>
          </cell>
          <cell r="B2317" t="str">
            <v>HIPPI/P 1.1 Interface board</v>
          </cell>
          <cell r="C2317">
            <v>13000</v>
          </cell>
          <cell r="D2317" t="str">
            <v>A</v>
          </cell>
        </row>
        <row r="2318">
          <cell r="A2318" t="str">
            <v>X1073A</v>
          </cell>
          <cell r="B2318" t="str">
            <v>SC 2.1 SCI/SBUS BOARD</v>
          </cell>
          <cell r="C2318">
            <v>5850</v>
          </cell>
          <cell r="D2318" t="str">
            <v>A</v>
          </cell>
        </row>
        <row r="2319">
          <cell r="A2319" t="str">
            <v>X1074A</v>
          </cell>
          <cell r="B2319" t="str">
            <v>Cluster SCI PCI-64 adapter</v>
          </cell>
          <cell r="C2319">
            <v>5850</v>
          </cell>
          <cell r="D2319" t="str">
            <v>A</v>
          </cell>
        </row>
        <row r="2320">
          <cell r="A2320" t="str">
            <v>X1080A</v>
          </cell>
          <cell r="B2320" t="str">
            <v>Sun ESI 1.0</v>
          </cell>
          <cell r="C2320">
            <v>22320</v>
          </cell>
          <cell r="D2320" t="str">
            <v>A</v>
          </cell>
        </row>
        <row r="2321">
          <cell r="A2321" t="str">
            <v>X1089A</v>
          </cell>
          <cell r="B2321" t="str">
            <v>SUNVIDEO PCI CARD W/SW</v>
          </cell>
          <cell r="C2321">
            <v>1495</v>
          </cell>
          <cell r="D2321" t="str">
            <v>H</v>
          </cell>
        </row>
        <row r="2322">
          <cell r="A2322" t="str">
            <v>X1099A</v>
          </cell>
          <cell r="B2322" t="str">
            <v>SBUS BLANK FILLER PANEL</v>
          </cell>
          <cell r="C2322">
            <v>0</v>
          </cell>
          <cell r="D2322" t="str">
            <v>D</v>
          </cell>
        </row>
        <row r="2323">
          <cell r="A2323" t="str">
            <v>X1131A-64.2</v>
          </cell>
          <cell r="B2323" t="str">
            <v>PCI Co-processor 400MHz/64/NT</v>
          </cell>
          <cell r="C2323">
            <v>693</v>
          </cell>
          <cell r="D2323" t="str">
            <v>H</v>
          </cell>
        </row>
        <row r="2324">
          <cell r="A2324" t="str">
            <v>X1133A</v>
          </cell>
          <cell r="B2324" t="str">
            <v>Sun Crypto Accelerator I</v>
          </cell>
          <cell r="C2324">
            <v>5810</v>
          </cell>
          <cell r="D2324" t="str">
            <v>B</v>
          </cell>
        </row>
        <row r="2325">
          <cell r="A2325" t="str">
            <v>X1140A</v>
          </cell>
          <cell r="B2325" t="str">
            <v>SUN GIGABITETHERNET/S 2.0</v>
          </cell>
          <cell r="C2325">
            <v>2984</v>
          </cell>
          <cell r="D2325" t="str">
            <v>A</v>
          </cell>
        </row>
        <row r="2326">
          <cell r="A2326" t="str">
            <v>X1141A</v>
          </cell>
          <cell r="B2326" t="str">
            <v>SUN GIGABITETHERNET/P 2.0</v>
          </cell>
          <cell r="C2326">
            <v>2724</v>
          </cell>
          <cell r="D2326" t="str">
            <v>A</v>
          </cell>
        </row>
        <row r="2327">
          <cell r="A2327" t="str">
            <v>X1142A</v>
          </cell>
          <cell r="B2327" t="str">
            <v>OPT SBUS SAS FDDI 6.0 W/SW</v>
          </cell>
          <cell r="C2327">
            <v>3250</v>
          </cell>
          <cell r="D2327" t="str">
            <v>A</v>
          </cell>
        </row>
        <row r="2328">
          <cell r="A2328" t="str">
            <v>X1143A</v>
          </cell>
          <cell r="B2328" t="str">
            <v>OPT SBUS DAS FDDI 6.0 W/SW</v>
          </cell>
          <cell r="C2328">
            <v>4908</v>
          </cell>
          <cell r="D2328" t="str">
            <v>A</v>
          </cell>
        </row>
        <row r="2329">
          <cell r="A2329" t="str">
            <v>X1145A</v>
          </cell>
          <cell r="B2329" t="str">
            <v>OPT SBUS HSI/S INCL. SW</v>
          </cell>
          <cell r="C2329">
            <v>2958</v>
          </cell>
          <cell r="D2329" t="str">
            <v>A</v>
          </cell>
        </row>
        <row r="2330">
          <cell r="A2330" t="str">
            <v>X1146A</v>
          </cell>
          <cell r="B2330" t="str">
            <v>OPT SBUS SERIAL PARLLEL CNTRLR</v>
          </cell>
          <cell r="C2330">
            <v>1424</v>
          </cell>
          <cell r="D2330" t="str">
            <v>A</v>
          </cell>
        </row>
        <row r="2331">
          <cell r="A2331" t="str">
            <v>X1147A</v>
          </cell>
          <cell r="B2331" t="str">
            <v>OPT SBUS SUNATM155/MFIBER S/SW</v>
          </cell>
          <cell r="C2331">
            <v>1684</v>
          </cell>
          <cell r="D2331" t="str">
            <v>A</v>
          </cell>
        </row>
        <row r="2332">
          <cell r="A2332" t="str">
            <v>X1148A</v>
          </cell>
          <cell r="B2332" t="str">
            <v>OPT SBUS SUNATM155/UTP5 W/SW</v>
          </cell>
          <cell r="C2332">
            <v>1294</v>
          </cell>
          <cell r="D2332" t="str">
            <v>A</v>
          </cell>
        </row>
        <row r="2333">
          <cell r="A2333" t="str">
            <v>X1149A</v>
          </cell>
          <cell r="B2333" t="str">
            <v>OPT SBUS SUNATM622/MFIBER W/SW</v>
          </cell>
          <cell r="C2333">
            <v>6494</v>
          </cell>
          <cell r="D2333" t="str">
            <v>A</v>
          </cell>
        </row>
        <row r="2334">
          <cell r="A2334" t="str">
            <v>X1152A</v>
          </cell>
          <cell r="B2334" t="str">
            <v>OPT INT SUNFDDI/P SAS 2.0</v>
          </cell>
          <cell r="C2334">
            <v>2984</v>
          </cell>
          <cell r="D2334" t="str">
            <v>A</v>
          </cell>
        </row>
        <row r="2335">
          <cell r="A2335" t="str">
            <v>X1153A</v>
          </cell>
          <cell r="B2335" t="str">
            <v>OPT INT SUNFDDI/P DAS 2.0</v>
          </cell>
          <cell r="C2335">
            <v>4414</v>
          </cell>
          <cell r="D2335" t="str">
            <v>A</v>
          </cell>
        </row>
        <row r="2336">
          <cell r="A2336" t="str">
            <v>X1155A</v>
          </cell>
          <cell r="B2336" t="str">
            <v>OPT SUNHSI/P 2.0</v>
          </cell>
          <cell r="C2336">
            <v>2594</v>
          </cell>
          <cell r="D2336" t="str">
            <v>A</v>
          </cell>
        </row>
        <row r="2337">
          <cell r="A2337" t="str">
            <v>X1157A</v>
          </cell>
          <cell r="B2337" t="str">
            <v>OPT PCI SUNATM/P-155MMF W/SW</v>
          </cell>
          <cell r="C2337">
            <v>1424</v>
          </cell>
          <cell r="D2337" t="str">
            <v>A</v>
          </cell>
        </row>
        <row r="2338">
          <cell r="A2338" t="str">
            <v>X1158A</v>
          </cell>
          <cell r="B2338" t="str">
            <v>OPT PCI SUNATM/P-155UTP W/SW</v>
          </cell>
          <cell r="C2338">
            <v>1164</v>
          </cell>
          <cell r="D2338" t="str">
            <v>A</v>
          </cell>
        </row>
        <row r="2339">
          <cell r="A2339" t="str">
            <v>X1159A</v>
          </cell>
          <cell r="B2339" t="str">
            <v>OPT PCI SUNATM/P-622MMF W/SW</v>
          </cell>
          <cell r="C2339">
            <v>5194</v>
          </cell>
          <cell r="D2339" t="str">
            <v>A</v>
          </cell>
        </row>
        <row r="2340">
          <cell r="A2340" t="str">
            <v>X1184A</v>
          </cell>
          <cell r="B2340" t="str">
            <v>Netra P 140, 1U PCI exp,AC</v>
          </cell>
          <cell r="C2340">
            <v>2233</v>
          </cell>
          <cell r="D2340" t="str">
            <v>H</v>
          </cell>
        </row>
        <row r="2341">
          <cell r="A2341" t="str">
            <v>X1186A</v>
          </cell>
          <cell r="B2341" t="str">
            <v>Netra P 140, 1U PCI exp,DC</v>
          </cell>
          <cell r="C2341">
            <v>2233</v>
          </cell>
          <cell r="D2341" t="str">
            <v>H</v>
          </cell>
        </row>
        <row r="2342">
          <cell r="A2342" t="str">
            <v>X1191A</v>
          </cell>
          <cell r="B2342" t="str">
            <v>OPT PROCESSOR US 300MHZ/2MB</v>
          </cell>
          <cell r="C2342">
            <v>3992</v>
          </cell>
          <cell r="D2342" t="str">
            <v>H</v>
          </cell>
        </row>
        <row r="2343">
          <cell r="A2343" t="str">
            <v>X1192A</v>
          </cell>
          <cell r="B2343" t="str">
            <v>OPT PROCESSOR US 360MHZ/4MB</v>
          </cell>
          <cell r="C2343">
            <v>4200</v>
          </cell>
          <cell r="D2343" t="str">
            <v>H</v>
          </cell>
        </row>
        <row r="2344">
          <cell r="A2344" t="str">
            <v>X1193A</v>
          </cell>
          <cell r="B2344" t="str">
            <v>Opt 400MHz/2MB proc for E2 U2</v>
          </cell>
          <cell r="C2344">
            <v>7280</v>
          </cell>
          <cell r="D2344" t="str">
            <v>H</v>
          </cell>
        </row>
        <row r="2345">
          <cell r="A2345" t="str">
            <v>X1194A</v>
          </cell>
          <cell r="B2345" t="str">
            <v>Opt E250 srvr 400MHz/2MB CPU</v>
          </cell>
          <cell r="C2345">
            <v>6392</v>
          </cell>
          <cell r="D2345" t="str">
            <v>H</v>
          </cell>
        </row>
        <row r="2346">
          <cell r="A2346" t="str">
            <v>X1195A</v>
          </cell>
          <cell r="B2346" t="str">
            <v>450MHz/4MB proc - E420R/E220R</v>
          </cell>
          <cell r="C2346">
            <v>7700</v>
          </cell>
          <cell r="D2346" t="str">
            <v>H</v>
          </cell>
        </row>
        <row r="2347">
          <cell r="A2347" t="str">
            <v>X1197A</v>
          </cell>
          <cell r="B2347" t="str">
            <v>440MHz UltraSPARC-II/4MB ecach</v>
          </cell>
          <cell r="C2347">
            <v>6790</v>
          </cell>
          <cell r="D2347" t="str">
            <v>H</v>
          </cell>
        </row>
        <row r="2348">
          <cell r="A2348" t="str">
            <v>X1204A</v>
          </cell>
          <cell r="B2348" t="str">
            <v>Crypto Accel l: 4-pack</v>
          </cell>
          <cell r="C2348">
            <v>14554</v>
          </cell>
          <cell r="D2348" t="str">
            <v>D</v>
          </cell>
        </row>
        <row r="2349">
          <cell r="A2349" t="str">
            <v>X1208A</v>
          </cell>
          <cell r="B2349" t="str">
            <v>Crypto Accel l: 8-pack</v>
          </cell>
          <cell r="C2349">
            <v>17360</v>
          </cell>
          <cell r="D2349" t="str">
            <v>D</v>
          </cell>
        </row>
        <row r="2350">
          <cell r="A2350" t="str">
            <v>X1212A</v>
          </cell>
          <cell r="B2350" t="str">
            <v>Crypto Accel l: 12-pack</v>
          </cell>
          <cell r="C2350">
            <v>21823</v>
          </cell>
          <cell r="D2350" t="str">
            <v>D</v>
          </cell>
        </row>
        <row r="2351">
          <cell r="A2351" t="str">
            <v>X1232A</v>
          </cell>
          <cell r="B2351" t="str">
            <v>OPT INT CPCI3U 10/100BASET NIC</v>
          </cell>
          <cell r="C2351">
            <v>1554</v>
          </cell>
          <cell r="D2351" t="str">
            <v>A</v>
          </cell>
        </row>
        <row r="2352">
          <cell r="A2352" t="str">
            <v>X1234A</v>
          </cell>
          <cell r="B2352" t="str">
            <v>OPT QFE compactPCI/3U card</v>
          </cell>
          <cell r="C2352">
            <v>2724</v>
          </cell>
          <cell r="D2352" t="str">
            <v>A</v>
          </cell>
        </row>
        <row r="2353">
          <cell r="A2353" t="str">
            <v>X1266A</v>
          </cell>
          <cell r="B2353" t="str">
            <v>OPT INT CPCI3U SUNATM 155MMF</v>
          </cell>
          <cell r="C2353">
            <v>1944</v>
          </cell>
          <cell r="D2353" t="str">
            <v>A</v>
          </cell>
        </row>
        <row r="2354">
          <cell r="A2354" t="str">
            <v>X1268A</v>
          </cell>
          <cell r="B2354" t="str">
            <v>OPT INT CPCI3U SUNATM 622MMF NIC</v>
          </cell>
          <cell r="C2354">
            <v>6754</v>
          </cell>
          <cell r="D2354" t="str">
            <v>A</v>
          </cell>
        </row>
        <row r="2355">
          <cell r="A2355" t="str">
            <v>X1311A</v>
          </cell>
          <cell r="B2355" t="str">
            <v>TC MOUNT BRACKET</v>
          </cell>
          <cell r="C2355">
            <v>0</v>
          </cell>
          <cell r="D2355" t="str">
            <v>D</v>
          </cell>
        </row>
        <row r="2356">
          <cell r="A2356" t="str">
            <v>X1312A</v>
          </cell>
          <cell r="B2356" t="str">
            <v>TERMINAL CONCENTRATOR KIT</v>
          </cell>
          <cell r="C2356">
            <v>3250</v>
          </cell>
          <cell r="D2356" t="str">
            <v>A</v>
          </cell>
        </row>
        <row r="2357">
          <cell r="A2357" t="str">
            <v>X1334A</v>
          </cell>
          <cell r="B2357" t="str">
            <v>OPT QFE cPCI CARD (REAR)</v>
          </cell>
          <cell r="C2357">
            <v>3114</v>
          </cell>
          <cell r="D2357" t="str">
            <v>H</v>
          </cell>
        </row>
        <row r="2358">
          <cell r="A2358" t="str">
            <v>X1337A</v>
          </cell>
          <cell r="B2358" t="str">
            <v>OPT QFE cPCI CARD (FRONT)</v>
          </cell>
          <cell r="C2358">
            <v>2464</v>
          </cell>
          <cell r="D2358" t="str">
            <v>H</v>
          </cell>
        </row>
        <row r="2359">
          <cell r="A2359" t="str">
            <v>X1400A</v>
          </cell>
          <cell r="B2359" t="str">
            <v>MCRPAYFLX,SMRTCRD,W/ARTWK,25pk</v>
          </cell>
          <cell r="C2359">
            <v>133</v>
          </cell>
          <cell r="D2359" t="str">
            <v>D</v>
          </cell>
        </row>
        <row r="2360">
          <cell r="A2360" t="str">
            <v>X1401A</v>
          </cell>
          <cell r="B2360" t="str">
            <v>MCRPAYFLX,SMARTCRD,BLANK,25pk</v>
          </cell>
          <cell r="C2360">
            <v>133</v>
          </cell>
          <cell r="D2360" t="str">
            <v>D</v>
          </cell>
        </row>
        <row r="2361">
          <cell r="A2361" t="str">
            <v>X1403A</v>
          </cell>
          <cell r="B2361" t="str">
            <v>PAYFLX,SMRTCRD,W/ARTWK,25pk</v>
          </cell>
          <cell r="C2361">
            <v>161</v>
          </cell>
          <cell r="D2361" t="str">
            <v>D</v>
          </cell>
        </row>
        <row r="2362">
          <cell r="A2362" t="str">
            <v>X1404A</v>
          </cell>
          <cell r="B2362" t="str">
            <v>PAYFLX,SMRTCRD,W/O ARTWK,25pk</v>
          </cell>
          <cell r="C2362">
            <v>161</v>
          </cell>
          <cell r="D2362" t="str">
            <v>D</v>
          </cell>
        </row>
        <row r="2363">
          <cell r="A2363" t="str">
            <v>X180A</v>
          </cell>
          <cell r="B2363" t="str">
            <v>OTP 32-KEY I/O DEVICE</v>
          </cell>
          <cell r="C2363">
            <v>1910</v>
          </cell>
          <cell r="D2363" t="str">
            <v>H</v>
          </cell>
        </row>
        <row r="2364">
          <cell r="A2364" t="str">
            <v>X180AV4</v>
          </cell>
          <cell r="B2364" t="str">
            <v>OPT 32-KEY I/O DEVICE 240V</v>
          </cell>
          <cell r="C2364">
            <v>1910</v>
          </cell>
          <cell r="D2364" t="str">
            <v>H</v>
          </cell>
        </row>
        <row r="2365">
          <cell r="A2365" t="str">
            <v>X190A</v>
          </cell>
          <cell r="B2365" t="str">
            <v>OPT 8-DIA I/O DEVICE FOR 3D</v>
          </cell>
          <cell r="C2365">
            <v>1917</v>
          </cell>
          <cell r="D2365" t="str">
            <v>H</v>
          </cell>
        </row>
        <row r="2366">
          <cell r="A2366" t="str">
            <v>X190AV4</v>
          </cell>
          <cell r="B2366" t="str">
            <v>OPT 8-DIAL I/O DEVICE FOR 3D</v>
          </cell>
          <cell r="C2366">
            <v>1917</v>
          </cell>
          <cell r="D2366" t="str">
            <v>H</v>
          </cell>
        </row>
        <row r="2367">
          <cell r="A2367" t="str">
            <v>X2069A</v>
          </cell>
          <cell r="B2367" t="str">
            <v>Gigabit Ethernet + FC-AL Combo</v>
          </cell>
          <cell r="C2367">
            <v>4493</v>
          </cell>
          <cell r="D2367" t="str">
            <v>A</v>
          </cell>
        </row>
        <row r="2368">
          <cell r="A2368" t="str">
            <v>X2087A</v>
          </cell>
          <cell r="B2368" t="str">
            <v>U30/U60 NO-NOISE KIT,595-5364</v>
          </cell>
          <cell r="C2368">
            <v>52</v>
          </cell>
          <cell r="D2368" t="str">
            <v>H</v>
          </cell>
        </row>
        <row r="2369">
          <cell r="A2369" t="str">
            <v>X2131A</v>
          </cell>
          <cell r="B2369" t="str">
            <v>PCI Co-proc 600MHz/64MB (ATO)</v>
          </cell>
          <cell r="C2369">
            <v>693</v>
          </cell>
          <cell r="D2369" t="str">
            <v>H</v>
          </cell>
        </row>
        <row r="2370">
          <cell r="A2370" t="str">
            <v>X2144A</v>
          </cell>
          <cell r="B2370" t="str">
            <v>OPT SBUS CARD TRI/S INCL. SW</v>
          </cell>
          <cell r="C2370">
            <v>1755</v>
          </cell>
          <cell r="D2370" t="str">
            <v>A</v>
          </cell>
        </row>
        <row r="2371">
          <cell r="A2371" t="str">
            <v>X2154A</v>
          </cell>
          <cell r="B2371" t="str">
            <v>OPT INT SUNTRI/P 5.0</v>
          </cell>
          <cell r="C2371">
            <v>1554</v>
          </cell>
          <cell r="D2371" t="str">
            <v>A</v>
          </cell>
        </row>
        <row r="2372">
          <cell r="A2372" t="str">
            <v>X2156A</v>
          </cell>
          <cell r="B2372" t="str">
            <v>OPT SUNSAI/P 3.0</v>
          </cell>
          <cell r="C2372">
            <v>1294</v>
          </cell>
          <cell r="D2372" t="str">
            <v>A</v>
          </cell>
        </row>
        <row r="2373">
          <cell r="A2373" t="str">
            <v>X2240A</v>
          </cell>
          <cell r="B2373" t="str">
            <v>OPT 300MHZ CPU W/2MB FOR E450</v>
          </cell>
          <cell r="C2373">
            <v>3992</v>
          </cell>
          <cell r="D2373" t="str">
            <v>H</v>
          </cell>
        </row>
        <row r="2374">
          <cell r="A2374" t="str">
            <v>X2244A</v>
          </cell>
          <cell r="B2374" t="str">
            <v>OPT 400MHZ CPU W/4MB FOR E450</v>
          </cell>
          <cell r="C2374">
            <v>7992</v>
          </cell>
          <cell r="D2374" t="str">
            <v>H</v>
          </cell>
        </row>
        <row r="2375">
          <cell r="A2375" t="str">
            <v>X2248A</v>
          </cell>
          <cell r="B2375" t="str">
            <v>OPT 480MHZ CPU W/8MB FOR E450</v>
          </cell>
          <cell r="C2375">
            <v>11192</v>
          </cell>
          <cell r="D2375" t="str">
            <v>H</v>
          </cell>
        </row>
        <row r="2376">
          <cell r="A2376" t="str">
            <v>X25-9.1-D</v>
          </cell>
          <cell r="B2376" t="str">
            <v>X.25 9.1 DOC'S ONLY</v>
          </cell>
          <cell r="C2376">
            <v>195</v>
          </cell>
          <cell r="D2376" t="str">
            <v>B</v>
          </cell>
        </row>
        <row r="2377">
          <cell r="A2377" t="str">
            <v>X25-9.1-DT-S</v>
          </cell>
          <cell r="B2377" t="str">
            <v>X.5 9.1 DESKTOP SLIMKIT</v>
          </cell>
          <cell r="C2377">
            <v>2925</v>
          </cell>
          <cell r="D2377" t="str">
            <v>B</v>
          </cell>
        </row>
        <row r="2378">
          <cell r="A2378" t="str">
            <v>X25-9.1-LS-S</v>
          </cell>
          <cell r="B2378" t="str">
            <v>X.25 9.1 SERVER SLIMKIT</v>
          </cell>
          <cell r="C2378">
            <v>4290</v>
          </cell>
          <cell r="D2378" t="str">
            <v>B</v>
          </cell>
        </row>
        <row r="2379">
          <cell r="A2379" t="str">
            <v>X2550A</v>
          </cell>
          <cell r="B2379" t="str">
            <v>OPT PROCESSOR US 250MHZ/4MB</v>
          </cell>
          <cell r="C2379">
            <v>24000</v>
          </cell>
          <cell r="D2379" t="str">
            <v>A</v>
          </cell>
        </row>
        <row r="2380">
          <cell r="A2380" t="str">
            <v>X2560A</v>
          </cell>
          <cell r="B2380" t="str">
            <v>OPT PROCESSOR US 336/333MHZ/4M</v>
          </cell>
          <cell r="C2380">
            <v>28500</v>
          </cell>
          <cell r="D2380" t="str">
            <v>A</v>
          </cell>
        </row>
        <row r="2381">
          <cell r="A2381" t="str">
            <v>X2580A</v>
          </cell>
          <cell r="B2381" t="str">
            <v>OPT PROCESSOR US 400-MHZ/8MB</v>
          </cell>
          <cell r="C2381">
            <v>26250</v>
          </cell>
          <cell r="D2381" t="str">
            <v>A</v>
          </cell>
        </row>
        <row r="2382">
          <cell r="A2382" t="str">
            <v>X259I-920-9999</v>
          </cell>
          <cell r="B2382" t="str">
            <v>Sol. X25 9.2 Solaris x86</v>
          </cell>
          <cell r="C2382">
            <v>3150</v>
          </cell>
          <cell r="D2382" t="str">
            <v>B</v>
          </cell>
        </row>
        <row r="2383">
          <cell r="A2383" t="str">
            <v>X259I-920-99U9</v>
          </cell>
          <cell r="B2383" t="str">
            <v>Sol. X25 9.2 Upg Solaris x86</v>
          </cell>
          <cell r="C2383">
            <v>1253</v>
          </cell>
          <cell r="D2383" t="str">
            <v>B</v>
          </cell>
        </row>
        <row r="2384">
          <cell r="A2384" t="str">
            <v>X259S-920-D999</v>
          </cell>
          <cell r="B2384" t="str">
            <v>Solstice X25 9.2 Desktop SPARC</v>
          </cell>
          <cell r="C2384">
            <v>3150</v>
          </cell>
          <cell r="D2384" t="str">
            <v>B</v>
          </cell>
        </row>
        <row r="2385">
          <cell r="A2385" t="str">
            <v>X259S-920-D9U9</v>
          </cell>
          <cell r="B2385" t="str">
            <v>Sol. X25 9.2 Upg Desktop SPARC</v>
          </cell>
          <cell r="C2385">
            <v>1253</v>
          </cell>
          <cell r="D2385" t="str">
            <v>B</v>
          </cell>
        </row>
        <row r="2386">
          <cell r="A2386" t="str">
            <v>X259S-920-W999</v>
          </cell>
          <cell r="B2386" t="str">
            <v>Sol. X25 9.2 Sol. SPARC Server</v>
          </cell>
          <cell r="C2386">
            <v>5530</v>
          </cell>
          <cell r="D2386" t="str">
            <v>B</v>
          </cell>
        </row>
        <row r="2387">
          <cell r="A2387" t="str">
            <v>X259S-920-W9U9</v>
          </cell>
          <cell r="B2387" t="str">
            <v>Sol. X25 9.2 Upg SPARC Server</v>
          </cell>
          <cell r="C2387">
            <v>2212</v>
          </cell>
          <cell r="D2387" t="str">
            <v>B</v>
          </cell>
        </row>
        <row r="2388">
          <cell r="A2388" t="str">
            <v>X25D9-920-9999</v>
          </cell>
          <cell r="B2388" t="str">
            <v>Solstice X.25 Hard Copy Doc</v>
          </cell>
          <cell r="C2388">
            <v>210</v>
          </cell>
          <cell r="D2388" t="str">
            <v>D</v>
          </cell>
        </row>
        <row r="2389">
          <cell r="A2389" t="str">
            <v>X25M9-920-9999</v>
          </cell>
          <cell r="B2389" t="str">
            <v>Solstice X.25 9.2 CD-ROM only</v>
          </cell>
          <cell r="C2389">
            <v>140</v>
          </cell>
          <cell r="D2389" t="str">
            <v>D</v>
          </cell>
        </row>
        <row r="2390">
          <cell r="A2390" t="str">
            <v>X2602A</v>
          </cell>
          <cell r="B2390" t="str">
            <v>OPT INT CPU/MEM BD FOR EXX00</v>
          </cell>
          <cell r="C2390">
            <v>13500</v>
          </cell>
          <cell r="D2390" t="str">
            <v>A</v>
          </cell>
        </row>
        <row r="2391">
          <cell r="A2391" t="str">
            <v>X2602A-P62</v>
          </cell>
          <cell r="B2391" t="str">
            <v>OPT INT CPU/MEM BD FOR EXX00</v>
          </cell>
          <cell r="C2391">
            <v>93236</v>
          </cell>
          <cell r="D2391" t="str">
            <v>A</v>
          </cell>
        </row>
        <row r="2392">
          <cell r="A2392" t="str">
            <v>X2602A-P82</v>
          </cell>
          <cell r="B2392" t="str">
            <v>OPT INT CPU/MEM BD FOR EXX00</v>
          </cell>
          <cell r="C2392">
            <v>88736</v>
          </cell>
          <cell r="D2392" t="str">
            <v>A</v>
          </cell>
        </row>
        <row r="2393">
          <cell r="A2393" t="str">
            <v>X2602A-P83</v>
          </cell>
          <cell r="B2393" t="str">
            <v>OPT INT CPU/MEM BLDG. BLOCK</v>
          </cell>
          <cell r="C2393">
            <v>96220</v>
          </cell>
          <cell r="D2393" t="str">
            <v>A</v>
          </cell>
        </row>
        <row r="2394">
          <cell r="A2394" t="str">
            <v>X2602A-P84A</v>
          </cell>
          <cell r="B2394" t="str">
            <v>OPT INT CPU/MEM BD FOR EXX00</v>
          </cell>
          <cell r="C2394">
            <v>225464</v>
          </cell>
          <cell r="D2394" t="str">
            <v>A</v>
          </cell>
        </row>
        <row r="2395">
          <cell r="A2395" t="str">
            <v>X2602A-P85A</v>
          </cell>
          <cell r="B2395" t="str">
            <v>OPT INT CPU/MEM BD FOR EXX00</v>
          </cell>
          <cell r="C2395">
            <v>161670</v>
          </cell>
          <cell r="D2395" t="str">
            <v>A</v>
          </cell>
        </row>
        <row r="2396">
          <cell r="A2396" t="str">
            <v>X2612A</v>
          </cell>
          <cell r="B2396" t="str">
            <v>OPT INT I/O BD EXX00 W/FC-AL</v>
          </cell>
          <cell r="C2396">
            <v>9750</v>
          </cell>
          <cell r="D2396" t="str">
            <v>A</v>
          </cell>
        </row>
        <row r="2397">
          <cell r="A2397" t="str">
            <v>X2612A-SS-A</v>
          </cell>
          <cell r="B2397" t="str">
            <v>OPT INT I/O BD BLDG BLOCK</v>
          </cell>
          <cell r="C2397">
            <v>18360</v>
          </cell>
          <cell r="D2397" t="str">
            <v>A</v>
          </cell>
        </row>
        <row r="2398">
          <cell r="A2398" t="str">
            <v>X2622A</v>
          </cell>
          <cell r="B2398" t="str">
            <v>OPT INT GRAPHICS I/O BD EXX00</v>
          </cell>
          <cell r="C2398">
            <v>10500</v>
          </cell>
          <cell r="D2398" t="str">
            <v>A</v>
          </cell>
        </row>
        <row r="2399">
          <cell r="A2399" t="str">
            <v>X2632A</v>
          </cell>
          <cell r="B2399" t="str">
            <v>OPT INT PCI I/O BD FOR EXX00</v>
          </cell>
          <cell r="C2399">
            <v>12000</v>
          </cell>
          <cell r="D2399" t="str">
            <v>A</v>
          </cell>
        </row>
        <row r="2400">
          <cell r="A2400" t="str">
            <v>X2632A-PP-A</v>
          </cell>
          <cell r="B2400" t="str">
            <v>OPT INT PCI I/O BD BLDG BLOCK</v>
          </cell>
          <cell r="C2400">
            <v>21760</v>
          </cell>
          <cell r="D2400" t="str">
            <v>A</v>
          </cell>
        </row>
        <row r="2401">
          <cell r="A2401" t="str">
            <v>X2642A-SG-A</v>
          </cell>
          <cell r="B2401" t="str">
            <v xml:space="preserve">OPT INT GRAPHICS &amp; SBUS I/O BD </v>
          </cell>
          <cell r="C2401">
            <v>18360</v>
          </cell>
          <cell r="D2401" t="str">
            <v>A</v>
          </cell>
        </row>
        <row r="2402">
          <cell r="A2402" t="str">
            <v>X2652A</v>
          </cell>
          <cell r="B2402" t="str">
            <v>OPTIONAL FC-AL INTERFACE BOARD</v>
          </cell>
          <cell r="C2402">
            <v>2250</v>
          </cell>
          <cell r="D2402" t="str">
            <v>A</v>
          </cell>
        </row>
        <row r="2403">
          <cell r="A2403" t="str">
            <v>X2720A</v>
          </cell>
          <cell r="B2403" t="str">
            <v>E10000 CONTROL BOARD</v>
          </cell>
          <cell r="C2403">
            <v>32000</v>
          </cell>
          <cell r="D2403" t="str">
            <v>A</v>
          </cell>
        </row>
        <row r="2404">
          <cell r="A2404" t="str">
            <v>X2722A</v>
          </cell>
          <cell r="B2404" t="str">
            <v>E10000 Control Board, Eth hub.</v>
          </cell>
          <cell r="C2404">
            <v>32000</v>
          </cell>
          <cell r="D2404" t="str">
            <v>A</v>
          </cell>
        </row>
        <row r="2405">
          <cell r="A2405" t="str">
            <v>X2730A</v>
          </cell>
          <cell r="B2405" t="str">
            <v>E10000 I/O BOARD</v>
          </cell>
          <cell r="C2405">
            <v>12000</v>
          </cell>
          <cell r="D2405" t="str">
            <v>A</v>
          </cell>
        </row>
        <row r="2406">
          <cell r="A2406" t="str">
            <v>X2754A</v>
          </cell>
          <cell r="B2406" t="str">
            <v>E10000 Sys. Service Processor</v>
          </cell>
          <cell r="C2406">
            <v>16800</v>
          </cell>
          <cell r="D2406" t="str">
            <v>A</v>
          </cell>
        </row>
        <row r="2407">
          <cell r="A2407" t="str">
            <v>X2755A</v>
          </cell>
          <cell r="B2407" t="str">
            <v>E10000 Sys. Service Processor</v>
          </cell>
          <cell r="C2407">
            <v>24800</v>
          </cell>
          <cell r="D2407" t="str">
            <v>A</v>
          </cell>
        </row>
        <row r="2408">
          <cell r="A2408" t="str">
            <v>X2757A</v>
          </cell>
          <cell r="B2408" t="str">
            <v>E10000 Sys. Service Processor</v>
          </cell>
          <cell r="C2408">
            <v>32000</v>
          </cell>
          <cell r="D2408" t="str">
            <v>A</v>
          </cell>
        </row>
        <row r="2409">
          <cell r="A2409" t="str">
            <v>X311L</v>
          </cell>
          <cell r="B2409" t="str">
            <v>NORTH AMERICAN/ASIA PWR CRD KT</v>
          </cell>
          <cell r="C2409">
            <v>0</v>
          </cell>
          <cell r="D2409" t="str">
            <v>D</v>
          </cell>
        </row>
        <row r="2410">
          <cell r="A2410" t="str">
            <v>X319A</v>
          </cell>
          <cell r="B2410" t="str">
            <v>Internal Rack PWR CRD KT</v>
          </cell>
          <cell r="C2410">
            <v>0</v>
          </cell>
          <cell r="D2410" t="str">
            <v>D</v>
          </cell>
        </row>
        <row r="2411">
          <cell r="A2411" t="str">
            <v>X320A</v>
          </cell>
          <cell r="B2411" t="str">
            <v>NO AMERICA/ASIA 220 PWR CRD KT</v>
          </cell>
          <cell r="C2411">
            <v>0</v>
          </cell>
          <cell r="D2411" t="str">
            <v>D</v>
          </cell>
        </row>
        <row r="2412">
          <cell r="A2412" t="str">
            <v>X3518A</v>
          </cell>
          <cell r="B2412" t="str">
            <v>KOREAN COUNTRY KIT</v>
          </cell>
          <cell r="C2412">
            <v>0</v>
          </cell>
          <cell r="D2412" t="str">
            <v>D</v>
          </cell>
        </row>
        <row r="2413">
          <cell r="A2413" t="str">
            <v>X3555A</v>
          </cell>
          <cell r="B2413" t="str">
            <v>KOREAN COUNTRY KIT</v>
          </cell>
          <cell r="C2413">
            <v>63</v>
          </cell>
          <cell r="D2413" t="str">
            <v>H</v>
          </cell>
        </row>
        <row r="2414">
          <cell r="A2414" t="str">
            <v>X3668A</v>
          </cell>
          <cell r="B2414" t="str">
            <v>PGX32 CARD W/VIDEO ADAPTOR</v>
          </cell>
          <cell r="C2414">
            <v>398</v>
          </cell>
          <cell r="D2414" t="str">
            <v>H</v>
          </cell>
        </row>
        <row r="2415">
          <cell r="A2415" t="str">
            <v>X3670A</v>
          </cell>
          <cell r="B2415" t="str">
            <v>Creator3D series 3, vertical</v>
          </cell>
          <cell r="C2415">
            <v>1034</v>
          </cell>
          <cell r="D2415" t="str">
            <v>H</v>
          </cell>
        </row>
        <row r="2416">
          <cell r="A2416" t="str">
            <v>X3671A</v>
          </cell>
          <cell r="B2416" t="str">
            <v>CREATOR3D SERIES 3, HORIZONTAL</v>
          </cell>
          <cell r="C2416">
            <v>1034</v>
          </cell>
          <cell r="D2416" t="str">
            <v>H</v>
          </cell>
        </row>
        <row r="2417">
          <cell r="A2417" t="str">
            <v>X3677A</v>
          </cell>
          <cell r="B2417" t="str">
            <v>ELITE3D m3 Series 2</v>
          </cell>
          <cell r="C2417">
            <v>2334</v>
          </cell>
          <cell r="D2417" t="str">
            <v>H</v>
          </cell>
        </row>
        <row r="2418">
          <cell r="A2418" t="str">
            <v>X3678A</v>
          </cell>
          <cell r="B2418" t="str">
            <v>Expert3d, GRAPHICS ACCEL, PCI</v>
          </cell>
          <cell r="C2418">
            <v>4193</v>
          </cell>
          <cell r="D2418" t="str">
            <v>H</v>
          </cell>
        </row>
        <row r="2419">
          <cell r="A2419" t="str">
            <v>X3678A-F</v>
          </cell>
          <cell r="B2419" t="str">
            <v>Expert3d, GRAPHICS ACCEL, PCI</v>
          </cell>
          <cell r="C2419">
            <v>4193</v>
          </cell>
          <cell r="D2419" t="str">
            <v>H</v>
          </cell>
        </row>
        <row r="2420">
          <cell r="A2420" t="str">
            <v>X3679A</v>
          </cell>
          <cell r="B2420" t="str">
            <v>ELITE3D m6 Series 2</v>
          </cell>
          <cell r="C2420">
            <v>2854</v>
          </cell>
          <cell r="D2420" t="str">
            <v>H</v>
          </cell>
        </row>
        <row r="2421">
          <cell r="A2421" t="str">
            <v>X3680A</v>
          </cell>
          <cell r="B2421" t="str">
            <v>ELITE3D m6 Series 2</v>
          </cell>
          <cell r="C2421">
            <v>3894</v>
          </cell>
          <cell r="D2421" t="str">
            <v>H</v>
          </cell>
        </row>
        <row r="2422">
          <cell r="A2422" t="str">
            <v>X3682A</v>
          </cell>
          <cell r="B2422" t="str">
            <v>1394 Visual Collaboration Kit</v>
          </cell>
          <cell r="C2422">
            <v>343</v>
          </cell>
          <cell r="D2422" t="str">
            <v>H</v>
          </cell>
        </row>
        <row r="2423">
          <cell r="A2423" t="str">
            <v>X3683A</v>
          </cell>
          <cell r="B2423" t="str">
            <v>4800bd mouse with Sun I/O</v>
          </cell>
          <cell r="C2423">
            <v>33</v>
          </cell>
          <cell r="D2423" t="str">
            <v>H</v>
          </cell>
        </row>
        <row r="2424">
          <cell r="A2424" t="str">
            <v>X3684A</v>
          </cell>
          <cell r="B2424" t="str">
            <v>Expert3D-Lite, GRAPHICS, PCI</v>
          </cell>
          <cell r="C2424">
            <v>1294</v>
          </cell>
          <cell r="D2424" t="str">
            <v>H</v>
          </cell>
        </row>
        <row r="2425">
          <cell r="A2425" t="str">
            <v>X3810A</v>
          </cell>
          <cell r="B2425" t="str">
            <v>OPT CABLE SCSI 4M 68/68PIN</v>
          </cell>
          <cell r="C2425">
            <v>215</v>
          </cell>
          <cell r="D2425" t="str">
            <v>A</v>
          </cell>
        </row>
        <row r="2426">
          <cell r="A2426" t="str">
            <v>X3825A</v>
          </cell>
          <cell r="B2426" t="str">
            <v>SC 2.1 SCI CABLE (10M)</v>
          </cell>
          <cell r="C2426">
            <v>325</v>
          </cell>
          <cell r="D2426" t="str">
            <v>D</v>
          </cell>
        </row>
        <row r="2427">
          <cell r="A2427" t="str">
            <v>X3826A</v>
          </cell>
          <cell r="B2427" t="str">
            <v>SC 2.1 SCI CABLE (2M)</v>
          </cell>
          <cell r="C2427">
            <v>325</v>
          </cell>
          <cell r="D2427" t="str">
            <v>D</v>
          </cell>
        </row>
        <row r="2428">
          <cell r="A2428" t="str">
            <v>X3828A</v>
          </cell>
          <cell r="B2428" t="str">
            <v>SC 2.1 SCI CABLE (5M)</v>
          </cell>
          <cell r="C2428">
            <v>325</v>
          </cell>
          <cell r="D2428" t="str">
            <v>D</v>
          </cell>
        </row>
        <row r="2429">
          <cell r="A2429" t="str">
            <v>X3829A</v>
          </cell>
          <cell r="B2429" t="str">
            <v>SC 2.1 SCI CBL BRACK (E5/6000)</v>
          </cell>
          <cell r="C2429">
            <v>390</v>
          </cell>
          <cell r="D2429" t="str">
            <v>D</v>
          </cell>
        </row>
        <row r="2430">
          <cell r="A2430" t="str">
            <v>X3830A</v>
          </cell>
          <cell r="B2430" t="str">
            <v>4M CABLE, SCSI 68 TO VHDC</v>
          </cell>
          <cell r="C2430">
            <v>218</v>
          </cell>
          <cell r="D2430" t="str">
            <v>A</v>
          </cell>
        </row>
        <row r="2431">
          <cell r="A2431" t="str">
            <v>X3831A</v>
          </cell>
          <cell r="B2431" t="str">
            <v>10M CABLE, SCSI TO VHDC</v>
          </cell>
          <cell r="C2431">
            <v>293</v>
          </cell>
          <cell r="D2431" t="str">
            <v>A</v>
          </cell>
        </row>
        <row r="2432">
          <cell r="A2432" t="str">
            <v>X3832A</v>
          </cell>
          <cell r="B2432" t="str">
            <v>2M CABLE, SCSI 68 TO VHDC</v>
          </cell>
          <cell r="C2432">
            <v>150</v>
          </cell>
          <cell r="D2432" t="str">
            <v>H</v>
          </cell>
        </row>
        <row r="2433">
          <cell r="A2433" t="str">
            <v>X3836A</v>
          </cell>
          <cell r="B2433" t="str">
            <v>5M SERIAL CABLE</v>
          </cell>
          <cell r="C2433">
            <v>163</v>
          </cell>
          <cell r="D2433" t="str">
            <v>D</v>
          </cell>
        </row>
        <row r="2434">
          <cell r="A2434" t="str">
            <v>X3837A</v>
          </cell>
          <cell r="B2434" t="str">
            <v>OPT 5M NULL ENET CABLE</v>
          </cell>
          <cell r="C2434">
            <v>163</v>
          </cell>
          <cell r="D2434" t="str">
            <v>D</v>
          </cell>
        </row>
        <row r="2435">
          <cell r="A2435" t="str">
            <v>X3838A</v>
          </cell>
          <cell r="B2435" t="str">
            <v>OPT 6M DIFFERENTIAL SCSI CABLE</v>
          </cell>
          <cell r="C2435">
            <v>163</v>
          </cell>
          <cell r="D2435" t="str">
            <v>D</v>
          </cell>
        </row>
        <row r="2436">
          <cell r="A2436" t="str">
            <v>X3839A</v>
          </cell>
          <cell r="B2436" t="str">
            <v>OPT 8M DIFFERENTIAL SCSI CABLE</v>
          </cell>
          <cell r="C2436">
            <v>163</v>
          </cell>
          <cell r="D2436" t="str">
            <v>D</v>
          </cell>
        </row>
        <row r="2437">
          <cell r="A2437" t="str">
            <v>X3848A</v>
          </cell>
          <cell r="B2437" t="str">
            <v>OPT PWR CORD F.ENTERPR.(INT)</v>
          </cell>
          <cell r="C2437">
            <v>0</v>
          </cell>
          <cell r="D2437" t="str">
            <v>D</v>
          </cell>
        </row>
        <row r="2438">
          <cell r="A2438" t="str">
            <v>X3856A</v>
          </cell>
          <cell r="B2438" t="str">
            <v>CABLE-68/68PIN SCSI W/PWR CORD</v>
          </cell>
          <cell r="C2438">
            <v>61</v>
          </cell>
          <cell r="D2438" t="str">
            <v>H</v>
          </cell>
        </row>
        <row r="2439">
          <cell r="A2439" t="str">
            <v>X3857A</v>
          </cell>
          <cell r="B2439" t="str">
            <v>CABLE-50/68PIN SCSI W/PWR CORD</v>
          </cell>
          <cell r="C2439">
            <v>63</v>
          </cell>
          <cell r="D2439" t="str">
            <v>H</v>
          </cell>
        </row>
        <row r="2440">
          <cell r="A2440" t="str">
            <v>X3858A</v>
          </cell>
          <cell r="B2440" t="str">
            <v>U.S. POWER CORD FOR STOREDGE</v>
          </cell>
          <cell r="C2440">
            <v>0</v>
          </cell>
          <cell r="D2440" t="str">
            <v>D</v>
          </cell>
        </row>
        <row r="2441">
          <cell r="A2441" t="str">
            <v>X3859A</v>
          </cell>
          <cell r="B2441" t="str">
            <v>INTL. POWER CORD FOR STOREDGE</v>
          </cell>
          <cell r="C2441">
            <v>0</v>
          </cell>
          <cell r="D2441" t="str">
            <v>D</v>
          </cell>
        </row>
        <row r="2442">
          <cell r="A2442" t="str">
            <v>X3860A</v>
          </cell>
          <cell r="B2442" t="str">
            <v>OPT CABLE SCSI FOR ULTRA 2</v>
          </cell>
          <cell r="C2442">
            <v>33</v>
          </cell>
          <cell r="D2442" t="str">
            <v>A</v>
          </cell>
        </row>
        <row r="2443">
          <cell r="A2443" t="str">
            <v>X3865A</v>
          </cell>
          <cell r="B2443" t="str">
            <v>E10000 PWR CORD (14FT),FOR N.A</v>
          </cell>
          <cell r="C2443">
            <v>0</v>
          </cell>
          <cell r="D2443" t="str">
            <v>D</v>
          </cell>
        </row>
        <row r="2444">
          <cell r="A2444" t="str">
            <v>X3872A</v>
          </cell>
          <cell r="B2444" t="str">
            <v>VIDEO CONNECTOR ADAPTER HD-15</v>
          </cell>
          <cell r="C2444">
            <v>47</v>
          </cell>
          <cell r="D2444" t="str">
            <v>H</v>
          </cell>
        </row>
        <row r="2445">
          <cell r="A2445" t="str">
            <v>X3875A</v>
          </cell>
          <cell r="B2445" t="str">
            <v>E10000 AC INPUT MODULE</v>
          </cell>
          <cell r="C2445">
            <v>3900</v>
          </cell>
          <cell r="D2445" t="str">
            <v>A</v>
          </cell>
        </row>
        <row r="2446">
          <cell r="A2446" t="str">
            <v>X3876A</v>
          </cell>
          <cell r="B2446" t="str">
            <v>SC 2.1 SCI SWITCH 4-PORT</v>
          </cell>
          <cell r="C2446">
            <v>22750</v>
          </cell>
          <cell r="D2446" t="str">
            <v>A</v>
          </cell>
        </row>
        <row r="2447">
          <cell r="A2447" t="str">
            <v>X3895A</v>
          </cell>
          <cell r="B2447" t="str">
            <v>Cluster 4 port PCI switch</v>
          </cell>
          <cell r="C2447">
            <v>22750</v>
          </cell>
          <cell r="D2447" t="str">
            <v>A</v>
          </cell>
        </row>
        <row r="2448">
          <cell r="A2448" t="str">
            <v>X3901A</v>
          </cell>
          <cell r="B2448" t="str">
            <v>Cluster PCI Cable 2m</v>
          </cell>
          <cell r="C2448">
            <v>325</v>
          </cell>
          <cell r="D2448" t="str">
            <v>D</v>
          </cell>
        </row>
        <row r="2449">
          <cell r="A2449" t="str">
            <v>X3902A</v>
          </cell>
          <cell r="B2449" t="str">
            <v>PCI-SCI Cable 5m</v>
          </cell>
          <cell r="C2449">
            <v>390</v>
          </cell>
          <cell r="D2449" t="str">
            <v>D</v>
          </cell>
        </row>
        <row r="2450">
          <cell r="A2450" t="str">
            <v>X3903A</v>
          </cell>
          <cell r="B2450" t="str">
            <v>Cluster PCI Cable 7.5m</v>
          </cell>
          <cell r="C2450">
            <v>455</v>
          </cell>
          <cell r="D2450" t="str">
            <v>D</v>
          </cell>
        </row>
        <row r="2451">
          <cell r="A2451" t="str">
            <v>X400-9.0-B</v>
          </cell>
          <cell r="B2451" t="str">
            <v>SOLSTICE X.400 9.0, CD DOC</v>
          </cell>
          <cell r="C2451">
            <v>260</v>
          </cell>
          <cell r="D2451" t="str">
            <v>B</v>
          </cell>
        </row>
        <row r="2452">
          <cell r="A2452" t="str">
            <v>X400-9.0-CSITE</v>
          </cell>
          <cell r="B2452" t="str">
            <v>SOLSTICE X.400 9.0 CT. LIC</v>
          </cell>
          <cell r="C2452">
            <v>2594</v>
          </cell>
          <cell r="D2452" t="str">
            <v>B</v>
          </cell>
        </row>
        <row r="2453">
          <cell r="A2453" t="str">
            <v>X400-9.0-ES-S</v>
          </cell>
          <cell r="B2453" t="str">
            <v>SOLSTICE X.400 9.0 T2, CD LIC</v>
          </cell>
          <cell r="C2453">
            <v>16894</v>
          </cell>
          <cell r="D2453" t="str">
            <v>B</v>
          </cell>
        </row>
        <row r="2454">
          <cell r="A2454" t="str">
            <v>X400-9.0-L10</v>
          </cell>
          <cell r="B2454" t="str">
            <v>SOLSTICE X.400 9.0, LIC</v>
          </cell>
          <cell r="C2454">
            <v>1560</v>
          </cell>
          <cell r="D2454" t="str">
            <v>B</v>
          </cell>
        </row>
        <row r="2455">
          <cell r="A2455" t="str">
            <v>X400-9.0-MGMT-L</v>
          </cell>
          <cell r="B2455" t="str">
            <v>SOLSTICE X.400 9.0 MGMT, LIC</v>
          </cell>
          <cell r="C2455">
            <v>2594</v>
          </cell>
          <cell r="D2455" t="str">
            <v>B</v>
          </cell>
        </row>
        <row r="2456">
          <cell r="A2456" t="str">
            <v>X400-9.0-MIME-L</v>
          </cell>
          <cell r="B2456" t="str">
            <v>SOLSTICE X.400 9.0 MIME. LIC</v>
          </cell>
          <cell r="C2456">
            <v>2594</v>
          </cell>
          <cell r="D2456" t="str">
            <v>B</v>
          </cell>
        </row>
        <row r="2457">
          <cell r="A2457" t="str">
            <v>X400-9.0-SS-S</v>
          </cell>
          <cell r="B2457" t="str">
            <v>SOLSTICE X.400 9.0 T1, CD LIC</v>
          </cell>
          <cell r="C2457">
            <v>7144</v>
          </cell>
          <cell r="D2457" t="str">
            <v>B</v>
          </cell>
        </row>
        <row r="2458">
          <cell r="A2458" t="str">
            <v>X4004A</v>
          </cell>
          <cell r="B2458" t="str">
            <v>CPU/MEM Bd w/2 CPU@750MHz</v>
          </cell>
          <cell r="C2458">
            <v>75000</v>
          </cell>
          <cell r="D2458" t="str">
            <v>A</v>
          </cell>
        </row>
        <row r="2459">
          <cell r="A2459" t="str">
            <v>X4005A</v>
          </cell>
          <cell r="B2459" t="str">
            <v>CPU/MEM Bd.w/4 CPU@750</v>
          </cell>
          <cell r="C2459">
            <v>141250</v>
          </cell>
          <cell r="D2459" t="str">
            <v>A</v>
          </cell>
        </row>
        <row r="2460">
          <cell r="A2460" t="str">
            <v>X4340A</v>
          </cell>
          <cell r="B2460" t="str">
            <v>Redundant Transfer Unit</v>
          </cell>
          <cell r="C2460">
            <v>3750</v>
          </cell>
          <cell r="D2460" t="str">
            <v>A</v>
          </cell>
        </row>
        <row r="2461">
          <cell r="A2461" t="str">
            <v>X4341A</v>
          </cell>
          <cell r="B2461" t="str">
            <v>OPT RTS AC Mod for SF EXP CAB</v>
          </cell>
          <cell r="C2461">
            <v>2500</v>
          </cell>
          <cell r="D2461" t="str">
            <v>A</v>
          </cell>
        </row>
        <row r="2462">
          <cell r="A2462" t="str">
            <v>X4343A</v>
          </cell>
          <cell r="B2462" t="str">
            <v>Rack Mount for F4800</v>
          </cell>
          <cell r="C2462">
            <v>625</v>
          </cell>
          <cell r="D2462" t="str">
            <v>A</v>
          </cell>
        </row>
        <row r="2463">
          <cell r="A2463" t="str">
            <v>X4344A</v>
          </cell>
          <cell r="B2463" t="str">
            <v>Deskside Kit for F4800</v>
          </cell>
          <cell r="C2463">
            <v>625</v>
          </cell>
          <cell r="D2463" t="str">
            <v>A</v>
          </cell>
        </row>
        <row r="2464">
          <cell r="A2464" t="str">
            <v>X4347A</v>
          </cell>
          <cell r="B2464" t="str">
            <v>OPT SF Cab Expander Kit</v>
          </cell>
          <cell r="C2464">
            <v>750</v>
          </cell>
          <cell r="D2464" t="str">
            <v>A</v>
          </cell>
        </row>
        <row r="2465">
          <cell r="A2465" t="str">
            <v>X465A</v>
          </cell>
          <cell r="B2465" t="str">
            <v>SUN INTERFACE CONVERTER</v>
          </cell>
          <cell r="C2465">
            <v>98</v>
          </cell>
          <cell r="D2465" t="str">
            <v>D</v>
          </cell>
        </row>
        <row r="2466">
          <cell r="A2466" t="str">
            <v>X467A</v>
          </cell>
          <cell r="B2466" t="str">
            <v>OPT CABLE MII-AUI CONVERTER</v>
          </cell>
          <cell r="C2466">
            <v>384</v>
          </cell>
          <cell r="D2466" t="str">
            <v>A</v>
          </cell>
        </row>
        <row r="2467">
          <cell r="A2467" t="str">
            <v>X470A</v>
          </cell>
          <cell r="B2467" t="str">
            <v>VIDEO CONNECTOR 13W3F/HD15M</v>
          </cell>
          <cell r="C2467">
            <v>61</v>
          </cell>
          <cell r="D2467" t="str">
            <v>H</v>
          </cell>
        </row>
        <row r="2468">
          <cell r="A2468" t="str">
            <v>X471A</v>
          </cell>
          <cell r="B2468" t="str">
            <v>BAE VIDEO CONNECTOR 13W3F/HD15</v>
          </cell>
          <cell r="C2468">
            <v>59</v>
          </cell>
          <cell r="D2468" t="str">
            <v>H</v>
          </cell>
        </row>
        <row r="2469">
          <cell r="A2469" t="str">
            <v>X499A</v>
          </cell>
          <cell r="B2469" t="str">
            <v>PCI MULTIMEDIA KIT US</v>
          </cell>
          <cell r="C2469">
            <v>1993</v>
          </cell>
          <cell r="D2469" t="str">
            <v>H</v>
          </cell>
        </row>
        <row r="2470">
          <cell r="A2470" t="str">
            <v>X500-1.0-B</v>
          </cell>
          <cell r="B2470" t="str">
            <v>SOLSTICE X.500 1.0, CD DOC</v>
          </cell>
          <cell r="C2470">
            <v>260</v>
          </cell>
          <cell r="D2470" t="str">
            <v>B</v>
          </cell>
        </row>
        <row r="2471">
          <cell r="A2471" t="str">
            <v>X500-1.0-CSITE</v>
          </cell>
          <cell r="B2471" t="str">
            <v>SOLSTICE X.500 1.0 TK, LIC</v>
          </cell>
          <cell r="C2471">
            <v>2594</v>
          </cell>
          <cell r="D2471" t="str">
            <v>B</v>
          </cell>
        </row>
        <row r="2472">
          <cell r="A2472" t="str">
            <v>X500-1.0-ES-L</v>
          </cell>
          <cell r="B2472" t="str">
            <v>SOLSTICE X.500 1.0 T2, LIC</v>
          </cell>
          <cell r="C2472">
            <v>18194</v>
          </cell>
          <cell r="D2472" t="str">
            <v>B</v>
          </cell>
        </row>
        <row r="2473">
          <cell r="A2473" t="str">
            <v>X500-1.0-SS-L</v>
          </cell>
          <cell r="B2473" t="str">
            <v>SOLSTICE X.500 1.0 T1, LIC</v>
          </cell>
          <cell r="C2473">
            <v>7794</v>
          </cell>
          <cell r="D2473" t="str">
            <v>B</v>
          </cell>
        </row>
        <row r="2474">
          <cell r="A2474" t="str">
            <v>X5010A</v>
          </cell>
          <cell r="B2474" t="str">
            <v>OPT INT PCI ULTRASCSI SGL CHNL</v>
          </cell>
          <cell r="C2474">
            <v>279</v>
          </cell>
          <cell r="D2474" t="str">
            <v>H</v>
          </cell>
        </row>
        <row r="2475">
          <cell r="A2475" t="str">
            <v>X5164A</v>
          </cell>
          <cell r="B2475" t="str">
            <v>OPT INT DISKBD 36.4/10K USCSI</v>
          </cell>
          <cell r="C2475">
            <v>5550</v>
          </cell>
          <cell r="D2475" t="str">
            <v>A</v>
          </cell>
        </row>
        <row r="2476">
          <cell r="A2476" t="str">
            <v>X5236A</v>
          </cell>
          <cell r="B2476" t="str">
            <v>OPT INT 9GB DRIVE FOR U5/U10</v>
          </cell>
          <cell r="C2476">
            <v>350</v>
          </cell>
          <cell r="D2476" t="str">
            <v>H</v>
          </cell>
        </row>
        <row r="2477">
          <cell r="A2477" t="str">
            <v>X5237A</v>
          </cell>
          <cell r="B2477" t="str">
            <v>Opt int Disk 18.2GB/10k USCSI</v>
          </cell>
          <cell r="C2477">
            <v>1410</v>
          </cell>
          <cell r="D2477" t="str">
            <v>H</v>
          </cell>
        </row>
        <row r="2478">
          <cell r="A2478" t="str">
            <v>X5238A</v>
          </cell>
          <cell r="B2478" t="str">
            <v>Opt int Disk 18.2GB/10k USCSI</v>
          </cell>
          <cell r="C2478">
            <v>1410</v>
          </cell>
          <cell r="D2478" t="str">
            <v>H</v>
          </cell>
        </row>
        <row r="2479">
          <cell r="A2479" t="str">
            <v>X5239A</v>
          </cell>
          <cell r="B2479" t="str">
            <v>NEBS L3 Disk 18.2GB/10k USCSI</v>
          </cell>
          <cell r="C2479">
            <v>1410</v>
          </cell>
          <cell r="D2479" t="str">
            <v>H</v>
          </cell>
        </row>
        <row r="2480">
          <cell r="A2480" t="str">
            <v>X5242A</v>
          </cell>
          <cell r="B2480" t="str">
            <v>Opt Int Disk 36.4GB/10k USCSI 1"</v>
          </cell>
          <cell r="C2480">
            <v>2355</v>
          </cell>
          <cell r="D2480" t="str">
            <v>H</v>
          </cell>
        </row>
        <row r="2481">
          <cell r="A2481" t="str">
            <v>X5243A</v>
          </cell>
          <cell r="B2481" t="str">
            <v>Opt Int Disk 36.4GB/10k USCSI 1"</v>
          </cell>
          <cell r="C2481">
            <v>2355</v>
          </cell>
          <cell r="D2481" t="str">
            <v>H</v>
          </cell>
        </row>
        <row r="2482">
          <cell r="A2482" t="str">
            <v>X5244A</v>
          </cell>
          <cell r="B2482" t="str">
            <v>NEBS L3 Disk 18.2GB/10k USCSI</v>
          </cell>
          <cell r="C2482">
            <v>2355</v>
          </cell>
          <cell r="D2482" t="str">
            <v>H</v>
          </cell>
        </row>
        <row r="2483">
          <cell r="A2483" t="str">
            <v>X5246A</v>
          </cell>
          <cell r="B2483" t="str">
            <v>OPT INT 48X CD-ROM FOR U5/U10</v>
          </cell>
          <cell r="C2483">
            <v>140</v>
          </cell>
          <cell r="D2483" t="str">
            <v>H</v>
          </cell>
        </row>
        <row r="2484">
          <cell r="A2484" t="str">
            <v>X5880A</v>
          </cell>
          <cell r="B2484" t="str">
            <v>X-Opt, MediaTray,18.2GB HDD</v>
          </cell>
          <cell r="C2484">
            <v>1950</v>
          </cell>
          <cell r="D2484" t="str">
            <v>H</v>
          </cell>
        </row>
        <row r="2485">
          <cell r="A2485" t="str">
            <v>X5881A</v>
          </cell>
          <cell r="B2485" t="str">
            <v>X-Opt, MediaTray,DDS4 TapeB H</v>
          </cell>
          <cell r="C2485">
            <v>2400</v>
          </cell>
          <cell r="D2485" t="str">
            <v>H</v>
          </cell>
        </row>
        <row r="2486">
          <cell r="A2486" t="str">
            <v>X5883A</v>
          </cell>
          <cell r="B2486" t="str">
            <v>MediaTray 10X DVD-ROM</v>
          </cell>
          <cell r="C2486">
            <v>720</v>
          </cell>
          <cell r="D2486" t="str">
            <v>H</v>
          </cell>
        </row>
        <row r="2487">
          <cell r="A2487" t="str">
            <v>X6004A</v>
          </cell>
          <cell r="B2487" t="str">
            <v>OPT INT FLOPPY DRIVE U30</v>
          </cell>
          <cell r="C2487">
            <v>175</v>
          </cell>
          <cell r="D2487" t="str">
            <v>H</v>
          </cell>
        </row>
        <row r="2488">
          <cell r="A2488" t="str">
            <v>X6005A</v>
          </cell>
          <cell r="B2488" t="str">
            <v>OPT FLOPPY INT DR TAZMO &amp; E250</v>
          </cell>
          <cell r="C2488">
            <v>175</v>
          </cell>
          <cell r="D2488" t="str">
            <v>H</v>
          </cell>
        </row>
        <row r="2489">
          <cell r="A2489" t="str">
            <v>X6006A</v>
          </cell>
          <cell r="B2489" t="str">
            <v>Manual-eject floppy drive</v>
          </cell>
          <cell r="C2489">
            <v>188</v>
          </cell>
          <cell r="D2489" t="str">
            <v>H</v>
          </cell>
        </row>
        <row r="2490">
          <cell r="A2490" t="str">
            <v>X6062A</v>
          </cell>
          <cell r="B2490" t="str">
            <v>OPT INT TAPE 35GB DLT FOR FRST</v>
          </cell>
          <cell r="C2490">
            <v>13860</v>
          </cell>
          <cell r="D2490" t="str">
            <v>A</v>
          </cell>
        </row>
        <row r="2491">
          <cell r="A2491" t="str">
            <v>X6063A</v>
          </cell>
          <cell r="B2491" t="str">
            <v>DLT7000 TAPE DRIVE</v>
          </cell>
          <cell r="C2491">
            <v>17360</v>
          </cell>
          <cell r="D2491" t="str">
            <v>A</v>
          </cell>
        </row>
        <row r="2492">
          <cell r="A2492" t="str">
            <v>X6079A</v>
          </cell>
          <cell r="B2492" t="str">
            <v>STOREDGE L3500, 3TB/2DR</v>
          </cell>
          <cell r="C2492">
            <v>98000</v>
          </cell>
          <cell r="D2492" t="str">
            <v>A</v>
          </cell>
        </row>
        <row r="2493">
          <cell r="A2493" t="str">
            <v>X6080A</v>
          </cell>
          <cell r="B2493" t="str">
            <v>STOREDGE L3500, 3.5TB/7DR</v>
          </cell>
          <cell r="C2493">
            <v>162400</v>
          </cell>
          <cell r="D2493" t="str">
            <v>A</v>
          </cell>
        </row>
        <row r="2494">
          <cell r="A2494" t="str">
            <v>X6082A</v>
          </cell>
          <cell r="B2494" t="str">
            <v>STOREDGE L3500 PACKAGE</v>
          </cell>
          <cell r="C2494">
            <v>119400</v>
          </cell>
          <cell r="D2494" t="str">
            <v>A</v>
          </cell>
        </row>
        <row r="2495">
          <cell r="A2495" t="str">
            <v>X6083A</v>
          </cell>
          <cell r="B2495" t="str">
            <v>STOREDGE L3500 PACKAGE</v>
          </cell>
          <cell r="C2495">
            <v>123300</v>
          </cell>
          <cell r="D2495" t="str">
            <v>A</v>
          </cell>
        </row>
        <row r="2496">
          <cell r="A2496" t="str">
            <v>X6084A</v>
          </cell>
          <cell r="B2496" t="str">
            <v>STOREDGE L3500 PKG/WORKGROUP</v>
          </cell>
          <cell r="C2496">
            <v>115800</v>
          </cell>
          <cell r="D2496" t="str">
            <v>A</v>
          </cell>
        </row>
        <row r="2497">
          <cell r="A2497" t="str">
            <v>X6085A</v>
          </cell>
          <cell r="B2497" t="str">
            <v>STOREDGE L3500 PACKAGE/NETWORK</v>
          </cell>
          <cell r="C2497">
            <v>120600</v>
          </cell>
          <cell r="D2497" t="str">
            <v>A</v>
          </cell>
        </row>
        <row r="2498">
          <cell r="A2498" t="str">
            <v>X6166A</v>
          </cell>
          <cell r="B2498" t="str">
            <v>OPT INT CD 32X FOR U30/U60</v>
          </cell>
          <cell r="C2498">
            <v>350</v>
          </cell>
          <cell r="D2498" t="str">
            <v>H</v>
          </cell>
        </row>
        <row r="2499">
          <cell r="A2499" t="str">
            <v>X6167A</v>
          </cell>
          <cell r="B2499" t="str">
            <v>OPT INT CD 32X FOR U2/E2</v>
          </cell>
          <cell r="C2499">
            <v>350</v>
          </cell>
          <cell r="D2499" t="str">
            <v>H</v>
          </cell>
        </row>
        <row r="2500">
          <cell r="A2500" t="str">
            <v>X6168A</v>
          </cell>
          <cell r="B2500" t="str">
            <v>OPT, Internal DVD-ROM, 10X</v>
          </cell>
          <cell r="C2500">
            <v>600</v>
          </cell>
          <cell r="D2500" t="str">
            <v>H</v>
          </cell>
        </row>
        <row r="2501">
          <cell r="A2501" t="str">
            <v>X6171A</v>
          </cell>
          <cell r="B2501" t="str">
            <v>OPT INT 32X CD-ROM FOR U5/U10</v>
          </cell>
          <cell r="C2501">
            <v>210</v>
          </cell>
          <cell r="D2501" t="str">
            <v>H</v>
          </cell>
        </row>
        <row r="2502">
          <cell r="A2502" t="str">
            <v>X6172A</v>
          </cell>
          <cell r="B2502" t="str">
            <v>OPT INT 15GB ATA HD, SB_100</v>
          </cell>
          <cell r="C2502">
            <v>385</v>
          </cell>
          <cell r="D2502" t="str">
            <v>H</v>
          </cell>
        </row>
        <row r="2503">
          <cell r="A2503" t="str">
            <v>X6173A</v>
          </cell>
          <cell r="B2503" t="str">
            <v>OPT INT 12X DVD-ROM, SB_100</v>
          </cell>
          <cell r="C2503">
            <v>455</v>
          </cell>
          <cell r="D2503" t="str">
            <v>H</v>
          </cell>
        </row>
        <row r="2504">
          <cell r="A2504" t="str">
            <v>X6174A</v>
          </cell>
          <cell r="B2504" t="str">
            <v>OPT INT 20GB DRIVE FOR U5/U10</v>
          </cell>
          <cell r="C2504">
            <v>420</v>
          </cell>
          <cell r="D2504" t="str">
            <v>H</v>
          </cell>
        </row>
        <row r="2505">
          <cell r="A2505" t="str">
            <v>X6206A</v>
          </cell>
          <cell r="B2505" t="str">
            <v>OPT INT TAPE 14GB/8MM</v>
          </cell>
          <cell r="C2505">
            <v>3510</v>
          </cell>
          <cell r="D2505" t="str">
            <v>A</v>
          </cell>
        </row>
        <row r="2506">
          <cell r="A2506" t="str">
            <v>X6212A</v>
          </cell>
          <cell r="B2506" t="str">
            <v>OPT INT TAPE 7GB/8MM</v>
          </cell>
          <cell r="C2506">
            <v>2030</v>
          </cell>
          <cell r="D2506" t="str">
            <v>H</v>
          </cell>
        </row>
        <row r="2507">
          <cell r="A2507" t="str">
            <v>X6213A</v>
          </cell>
          <cell r="B2507" t="str">
            <v>OPT INT TAPE 7GB/8MM</v>
          </cell>
          <cell r="C2507">
            <v>2695</v>
          </cell>
          <cell r="D2507" t="str">
            <v>A</v>
          </cell>
        </row>
        <row r="2508">
          <cell r="A2508" t="str">
            <v>X6226A</v>
          </cell>
          <cell r="B2508" t="str">
            <v>STOREDGE L400 400GB 2DR/RACK</v>
          </cell>
          <cell r="C2508">
            <v>22400</v>
          </cell>
          <cell r="D2508" t="str">
            <v>H</v>
          </cell>
        </row>
        <row r="2509">
          <cell r="A2509" t="str">
            <v>X6234A</v>
          </cell>
          <cell r="B2509" t="str">
            <v>OPT INT TAPE 20/40GB 8MM</v>
          </cell>
          <cell r="C2509">
            <v>6300</v>
          </cell>
          <cell r="D2509" t="str">
            <v>A</v>
          </cell>
        </row>
        <row r="2510">
          <cell r="A2510" t="str">
            <v>X6235A</v>
          </cell>
          <cell r="B2510" t="str">
            <v>OPT INT TAPE 20-40GB 8MM E4000</v>
          </cell>
          <cell r="C2510">
            <v>6300</v>
          </cell>
          <cell r="D2510" t="str">
            <v>A</v>
          </cell>
        </row>
        <row r="2511">
          <cell r="A2511" t="str">
            <v>X6236A</v>
          </cell>
          <cell r="B2511" t="str">
            <v>OPT INT 40GB/8MM  FLEXIPACK</v>
          </cell>
          <cell r="C2511">
            <v>4620</v>
          </cell>
          <cell r="D2511" t="str">
            <v>H</v>
          </cell>
        </row>
        <row r="2512">
          <cell r="A2512" t="str">
            <v>X6238A</v>
          </cell>
          <cell r="B2512" t="str">
            <v>OPT INT TAPE 20/40GB 8MM-EX500</v>
          </cell>
          <cell r="C2512">
            <v>6750</v>
          </cell>
          <cell r="D2512" t="str">
            <v>A</v>
          </cell>
        </row>
        <row r="2513">
          <cell r="A2513" t="str">
            <v>X6282A</v>
          </cell>
          <cell r="B2513" t="str">
            <v>OPT INT TAPE 12GB 4MM DDS-3</v>
          </cell>
          <cell r="C2513">
            <v>1610</v>
          </cell>
          <cell r="D2513" t="str">
            <v>H</v>
          </cell>
        </row>
        <row r="2514">
          <cell r="A2514" t="str">
            <v>X6283A</v>
          </cell>
          <cell r="B2514" t="str">
            <v>OPT INT TAPE 12GB 4MM EX000</v>
          </cell>
          <cell r="C2514">
            <v>1890</v>
          </cell>
          <cell r="D2514" t="str">
            <v>A</v>
          </cell>
        </row>
        <row r="2515">
          <cell r="A2515" t="str">
            <v>X6286A</v>
          </cell>
          <cell r="B2515" t="str">
            <v>OPT INT TAPE 12GB 4MM</v>
          </cell>
          <cell r="C2515">
            <v>1890</v>
          </cell>
          <cell r="D2515" t="str">
            <v>A</v>
          </cell>
        </row>
        <row r="2516">
          <cell r="A2516" t="str">
            <v>X6295A</v>
          </cell>
          <cell r="B2516" t="str">
            <v>OPT INT TAPE 20GB 4MM</v>
          </cell>
          <cell r="C2516">
            <v>2400</v>
          </cell>
          <cell r="D2516" t="str">
            <v>A</v>
          </cell>
        </row>
        <row r="2517">
          <cell r="A2517" t="str">
            <v>X6296A</v>
          </cell>
          <cell r="B2517" t="str">
            <v>OPT INT TAPE 20GB 4MM</v>
          </cell>
          <cell r="C2517">
            <v>2400</v>
          </cell>
          <cell r="D2517" t="str">
            <v>A</v>
          </cell>
        </row>
        <row r="2518">
          <cell r="A2518" t="str">
            <v>X6537A</v>
          </cell>
          <cell r="B2518" t="str">
            <v>STOREDGE A3500 CONTROLLER</v>
          </cell>
          <cell r="C2518">
            <v>36610</v>
          </cell>
          <cell r="D2518" t="str">
            <v>A</v>
          </cell>
        </row>
        <row r="2519">
          <cell r="A2519" t="str">
            <v>X6538A</v>
          </cell>
          <cell r="B2519" t="str">
            <v>StorEdge A3500FC Controller</v>
          </cell>
          <cell r="C2519">
            <v>52725</v>
          </cell>
          <cell r="D2519" t="str">
            <v>A</v>
          </cell>
        </row>
        <row r="2520">
          <cell r="A2520" t="str">
            <v>X6540A</v>
          </cell>
          <cell r="B2520" t="str">
            <v>OPT INT PCI ULTRASCSI SE CARD</v>
          </cell>
          <cell r="C2520">
            <v>975</v>
          </cell>
          <cell r="D2520" t="str">
            <v>A</v>
          </cell>
        </row>
        <row r="2521">
          <cell r="A2521" t="str">
            <v>X6541A</v>
          </cell>
          <cell r="B2521" t="str">
            <v>OPT INT PCI ULTRASCSI DIFF CRD</v>
          </cell>
          <cell r="C2521">
            <v>1872</v>
          </cell>
          <cell r="D2521" t="str">
            <v>A</v>
          </cell>
        </row>
        <row r="2522">
          <cell r="A2522" t="str">
            <v>X6601A</v>
          </cell>
          <cell r="B2522" t="str">
            <v>E450 8BAY STOR EXP KIT, 10K</v>
          </cell>
          <cell r="C2522">
            <v>1476</v>
          </cell>
          <cell r="D2522" t="str">
            <v>H</v>
          </cell>
        </row>
        <row r="2523">
          <cell r="A2523" t="str">
            <v>X6710A</v>
          </cell>
          <cell r="B2523" t="str">
            <v>FC-AL 9.1GB 10000RPM 1" DISK</v>
          </cell>
          <cell r="C2523">
            <v>4060</v>
          </cell>
          <cell r="D2523" t="str">
            <v>A</v>
          </cell>
        </row>
        <row r="2524">
          <cell r="A2524" t="str">
            <v>X6713A</v>
          </cell>
          <cell r="B2524" t="str">
            <v>FC-AL 73.4GB 10K RPM DISK</v>
          </cell>
          <cell r="C2524">
            <v>8600</v>
          </cell>
          <cell r="D2524" t="str">
            <v>A</v>
          </cell>
        </row>
        <row r="2525">
          <cell r="A2525" t="str">
            <v>X6714A</v>
          </cell>
          <cell r="B2525" t="str">
            <v>T3 FC-AL 36GB 10K RPM DISK</v>
          </cell>
          <cell r="C2525">
            <v>4800</v>
          </cell>
          <cell r="D2525" t="str">
            <v>A</v>
          </cell>
        </row>
        <row r="2526">
          <cell r="A2526" t="str">
            <v>X6716A</v>
          </cell>
          <cell r="B2526" t="str">
            <v>T3 FC-AL 18GB 10K RPM DISK</v>
          </cell>
          <cell r="C2526">
            <v>3200</v>
          </cell>
          <cell r="D2526" t="str">
            <v>A</v>
          </cell>
        </row>
        <row r="2527">
          <cell r="A2527" t="str">
            <v>X6720A</v>
          </cell>
          <cell r="B2527" t="str">
            <v>FC-AL 18.2GB 10kRPM 1" DISK</v>
          </cell>
          <cell r="C2527">
            <v>2475</v>
          </cell>
          <cell r="D2527" t="str">
            <v>A</v>
          </cell>
        </row>
        <row r="2528">
          <cell r="A2528" t="str">
            <v>X6722A</v>
          </cell>
          <cell r="B2528" t="str">
            <v>FC-AL 36.4GB 10kRPM 1.6" DISK</v>
          </cell>
          <cell r="C2528">
            <v>4650</v>
          </cell>
          <cell r="D2528" t="str">
            <v>A</v>
          </cell>
        </row>
        <row r="2529">
          <cell r="A2529" t="str">
            <v>X6724A</v>
          </cell>
          <cell r="B2529" t="str">
            <v>Opt int Disk 36.4GB/10k FCAL 1"</v>
          </cell>
          <cell r="C2529">
            <v>3975</v>
          </cell>
          <cell r="D2529" t="str">
            <v>A</v>
          </cell>
        </row>
        <row r="2530">
          <cell r="A2530" t="str">
            <v>X6727A</v>
          </cell>
          <cell r="B2530" t="str">
            <v>PCI Dual FC Network Adapter</v>
          </cell>
          <cell r="C2530">
            <v>5395</v>
          </cell>
          <cell r="D2530" t="str">
            <v>A</v>
          </cell>
        </row>
        <row r="2531">
          <cell r="A2531" t="str">
            <v>X6728A</v>
          </cell>
          <cell r="B2531" t="str">
            <v>FC-AL hot swap 18.2GB 10K-rpm</v>
          </cell>
          <cell r="C2531">
            <v>2475</v>
          </cell>
          <cell r="D2531" t="str">
            <v>A</v>
          </cell>
        </row>
        <row r="2532">
          <cell r="A2532" t="str">
            <v>X6729A</v>
          </cell>
          <cell r="B2532" t="str">
            <v>OPT INT PCI FC-AL HOST ADAPTER</v>
          </cell>
          <cell r="C2532">
            <v>2990</v>
          </cell>
          <cell r="D2532" t="str">
            <v>A</v>
          </cell>
        </row>
        <row r="2533">
          <cell r="A2533" t="str">
            <v>X6730A</v>
          </cell>
          <cell r="B2533" t="str">
            <v>FCAL 100MB/S SBUS HOST ADAPTER</v>
          </cell>
          <cell r="C2533">
            <v>3510</v>
          </cell>
          <cell r="D2533" t="str">
            <v>A</v>
          </cell>
        </row>
        <row r="2534">
          <cell r="A2534" t="str">
            <v>X6731A</v>
          </cell>
          <cell r="B2534" t="str">
            <v>FCAL GBIC MODULE 100MB/S</v>
          </cell>
          <cell r="C2534">
            <v>780</v>
          </cell>
          <cell r="D2534" t="str">
            <v>A</v>
          </cell>
        </row>
        <row r="2535">
          <cell r="A2535" t="str">
            <v>X6732A</v>
          </cell>
          <cell r="B2535" t="str">
            <v>FCAL HUB 7 SLOT</v>
          </cell>
          <cell r="C2535">
            <v>2800</v>
          </cell>
          <cell r="D2535" t="str">
            <v>A</v>
          </cell>
        </row>
        <row r="2536">
          <cell r="A2536" t="str">
            <v>X6734A</v>
          </cell>
          <cell r="B2536" t="str">
            <v>A5000 CHASSIS INTERFACE BOARD</v>
          </cell>
          <cell r="C2536">
            <v>3220</v>
          </cell>
          <cell r="D2536" t="str">
            <v>A</v>
          </cell>
        </row>
        <row r="2537">
          <cell r="A2537" t="str">
            <v>X6735A</v>
          </cell>
          <cell r="B2537" t="str">
            <v>DUAL HUB MOUNT KIT</v>
          </cell>
          <cell r="C2537">
            <v>350</v>
          </cell>
          <cell r="D2537" t="str">
            <v>A</v>
          </cell>
        </row>
        <row r="2538">
          <cell r="A2538" t="str">
            <v>X6737A</v>
          </cell>
          <cell r="B2538" t="str">
            <v>LONG WAVE GBIC MODULE</v>
          </cell>
          <cell r="C2538">
            <v>5250</v>
          </cell>
          <cell r="D2538" t="str">
            <v>A</v>
          </cell>
        </row>
        <row r="2539">
          <cell r="A2539" t="str">
            <v>X6738A</v>
          </cell>
          <cell r="B2539" t="str">
            <v>Fast Write Cache 1.0, 32MB SBU</v>
          </cell>
          <cell r="C2539">
            <v>22500</v>
          </cell>
          <cell r="D2539" t="str">
            <v>A</v>
          </cell>
        </row>
        <row r="2540">
          <cell r="A2540" t="str">
            <v>X6739A</v>
          </cell>
          <cell r="B2540" t="str">
            <v>Fast Write Cache, 64MB PCI</v>
          </cell>
          <cell r="C2540">
            <v>22500</v>
          </cell>
          <cell r="D2540" t="str">
            <v>A</v>
          </cell>
        </row>
        <row r="2541">
          <cell r="A2541" t="str">
            <v>X6745A</v>
          </cell>
          <cell r="B2541" t="str">
            <v>Fast Write Cache, 32MB SBUS</v>
          </cell>
          <cell r="C2541">
            <v>22500</v>
          </cell>
          <cell r="D2541" t="str">
            <v>A</v>
          </cell>
        </row>
        <row r="2542">
          <cell r="A2542" t="str">
            <v>X6746A</v>
          </cell>
          <cell r="B2542" t="str">
            <v>Redundant FC 8-port switch</v>
          </cell>
          <cell r="C2542">
            <v>63000</v>
          </cell>
          <cell r="D2542" t="str">
            <v>A</v>
          </cell>
        </row>
        <row r="2543">
          <cell r="A2543" t="str">
            <v>X6748A</v>
          </cell>
          <cell r="B2543" t="str">
            <v>CPCI Dual FC-AL Ntwk Adapter</v>
          </cell>
          <cell r="C2543">
            <v>5980</v>
          </cell>
          <cell r="D2543" t="str">
            <v>A</v>
          </cell>
        </row>
        <row r="2544">
          <cell r="A2544" t="str">
            <v>X6799A</v>
          </cell>
          <cell r="B2544" t="str">
            <v>PCI Single FC Network Adapter</v>
          </cell>
          <cell r="C2544">
            <v>4000</v>
          </cell>
          <cell r="D2544" t="str">
            <v>A</v>
          </cell>
        </row>
        <row r="2545">
          <cell r="A2545" t="str">
            <v>X6898A</v>
          </cell>
          <cell r="B2545" t="str">
            <v>USPARC III 600MHZ/4MB</v>
          </cell>
          <cell r="C2545">
            <v>8393</v>
          </cell>
          <cell r="D2545" t="str">
            <v>H</v>
          </cell>
        </row>
        <row r="2546">
          <cell r="A2546" t="str">
            <v>X6901A</v>
          </cell>
          <cell r="B2546" t="str">
            <v>NETRA TELCO 19" RACKMOUNT KIT</v>
          </cell>
          <cell r="C2546">
            <v>325</v>
          </cell>
          <cell r="D2546" t="str">
            <v>A</v>
          </cell>
        </row>
        <row r="2547">
          <cell r="A2547" t="str">
            <v>X6902A</v>
          </cell>
          <cell r="B2547" t="str">
            <v>NETRA TELCO 23" RACKMOUNT KIT</v>
          </cell>
          <cell r="C2547">
            <v>325</v>
          </cell>
          <cell r="D2547" t="str">
            <v>A</v>
          </cell>
        </row>
        <row r="2548">
          <cell r="A2548" t="str">
            <v>X6903A</v>
          </cell>
          <cell r="B2548" t="str">
            <v>NETRA TELCO 24" RACKMOUNT KIT</v>
          </cell>
          <cell r="C2548">
            <v>325</v>
          </cell>
          <cell r="D2548" t="str">
            <v>A</v>
          </cell>
        </row>
        <row r="2549">
          <cell r="A2549" t="str">
            <v>X6904A</v>
          </cell>
          <cell r="B2549" t="str">
            <v>NETRA TELCO 600MM RACKMNT KIT</v>
          </cell>
          <cell r="C2549">
            <v>325</v>
          </cell>
          <cell r="D2549" t="str">
            <v>A</v>
          </cell>
        </row>
        <row r="2550">
          <cell r="A2550" t="str">
            <v>X6905A</v>
          </cell>
          <cell r="B2550" t="str">
            <v>NETRA TELCO ALARMS SW, CD</v>
          </cell>
          <cell r="C2550">
            <v>225</v>
          </cell>
          <cell r="D2550" t="str">
            <v>H</v>
          </cell>
        </row>
        <row r="2551">
          <cell r="A2551" t="str">
            <v>X6907A</v>
          </cell>
          <cell r="B2551" t="str">
            <v>23"/24" rack kit for Netra st</v>
          </cell>
          <cell r="C2551">
            <v>350</v>
          </cell>
          <cell r="D2551" t="str">
            <v>A</v>
          </cell>
        </row>
        <row r="2552">
          <cell r="A2552" t="str">
            <v>X6909A</v>
          </cell>
          <cell r="B2552" t="str">
            <v>600MM RACK KIT FOR NETRA ST</v>
          </cell>
          <cell r="C2552">
            <v>350</v>
          </cell>
          <cell r="D2552" t="str">
            <v>A</v>
          </cell>
        </row>
        <row r="2553">
          <cell r="A2553" t="str">
            <v>X6911A</v>
          </cell>
          <cell r="B2553" t="str">
            <v>CD-ROM, 32X SPEED, MEDSVR GREY</v>
          </cell>
          <cell r="C2553">
            <v>350</v>
          </cell>
          <cell r="D2553" t="str">
            <v>H</v>
          </cell>
        </row>
        <row r="2554">
          <cell r="A2554" t="str">
            <v>X6912A</v>
          </cell>
          <cell r="B2554" t="str">
            <v>OPT INT TAPE 12GB 4MM DDS-3</v>
          </cell>
          <cell r="C2554">
            <v>1610</v>
          </cell>
          <cell r="D2554" t="str">
            <v>H</v>
          </cell>
        </row>
        <row r="2555">
          <cell r="A2555" t="str">
            <v>X6913A</v>
          </cell>
          <cell r="B2555" t="str">
            <v>NETRA T112X AIR-FILTERS-10PACK</v>
          </cell>
          <cell r="C2555">
            <v>266</v>
          </cell>
          <cell r="D2555" t="str">
            <v>A</v>
          </cell>
        </row>
        <row r="2556">
          <cell r="A2556" t="str">
            <v>X6914A</v>
          </cell>
          <cell r="B2556" t="str">
            <v>Rack Slide and Slide adaptor</v>
          </cell>
          <cell r="C2556">
            <v>329</v>
          </cell>
          <cell r="D2556" t="str">
            <v>A</v>
          </cell>
        </row>
        <row r="2557">
          <cell r="A2557" t="str">
            <v>X6917A</v>
          </cell>
          <cell r="B2557" t="str">
            <v>.5m SCSI cable/Netra st D130</v>
          </cell>
          <cell r="C2557">
            <v>188</v>
          </cell>
          <cell r="D2557" t="str">
            <v>A</v>
          </cell>
        </row>
        <row r="2558">
          <cell r="A2558" t="str">
            <v>X6918A</v>
          </cell>
          <cell r="B2558" t="str">
            <v>Front Bezel, Netra st D130</v>
          </cell>
          <cell r="C2558">
            <v>113</v>
          </cell>
          <cell r="D2558" t="str">
            <v>A</v>
          </cell>
        </row>
        <row r="2559">
          <cell r="A2559" t="str">
            <v>X6919A</v>
          </cell>
          <cell r="B2559" t="str">
            <v>Netra t1/st D130 19"rack mount</v>
          </cell>
          <cell r="C2559">
            <v>375</v>
          </cell>
          <cell r="D2559" t="str">
            <v>A</v>
          </cell>
        </row>
        <row r="2560">
          <cell r="A2560" t="str">
            <v>X6966A</v>
          </cell>
          <cell r="B2560" t="str">
            <v>Netra t 1 23" Rack-Mount kit</v>
          </cell>
          <cell r="C2560">
            <v>350</v>
          </cell>
          <cell r="D2560" t="str">
            <v>A</v>
          </cell>
        </row>
        <row r="2561">
          <cell r="A2561" t="str">
            <v>X6967A</v>
          </cell>
          <cell r="B2561" t="str">
            <v>Netra t1/st D130 24" Rack</v>
          </cell>
          <cell r="C2561">
            <v>350</v>
          </cell>
          <cell r="D2561" t="str">
            <v>A</v>
          </cell>
        </row>
        <row r="2562">
          <cell r="A2562" t="str">
            <v>X6968A</v>
          </cell>
          <cell r="B2562" t="str">
            <v>Netra t1/st D130 600mm Adaptor</v>
          </cell>
          <cell r="C2562">
            <v>350</v>
          </cell>
          <cell r="D2562" t="str">
            <v>A</v>
          </cell>
        </row>
        <row r="2563">
          <cell r="A2563" t="str">
            <v>X6971A</v>
          </cell>
          <cell r="B2563" t="str">
            <v>Netra t 1 Internal CDROM Kit</v>
          </cell>
          <cell r="C2563">
            <v>560</v>
          </cell>
          <cell r="D2563" t="str">
            <v>H</v>
          </cell>
        </row>
        <row r="2564">
          <cell r="A2564" t="str">
            <v>X6972A</v>
          </cell>
          <cell r="B2564" t="str">
            <v>Netra t 1 Alarms Software CD</v>
          </cell>
          <cell r="C2564">
            <v>70</v>
          </cell>
          <cell r="D2564" t="str">
            <v>A</v>
          </cell>
        </row>
        <row r="2565">
          <cell r="A2565" t="str">
            <v>X6973A</v>
          </cell>
          <cell r="B2565" t="str">
            <v>Netra t 1 Serial Port adapters</v>
          </cell>
          <cell r="C2565">
            <v>70</v>
          </cell>
          <cell r="D2565" t="str">
            <v>A</v>
          </cell>
        </row>
        <row r="2566">
          <cell r="A2566" t="str">
            <v>X6983A</v>
          </cell>
          <cell r="B2566" t="str">
            <v>64MB Mezzanine Memory board</v>
          </cell>
          <cell r="C2566">
            <v>700</v>
          </cell>
          <cell r="D2566" t="str">
            <v>H</v>
          </cell>
        </row>
        <row r="2567">
          <cell r="A2567" t="str">
            <v>X6985A</v>
          </cell>
          <cell r="B2567" t="str">
            <v>256MB Mezzanine Memory board</v>
          </cell>
          <cell r="C2567">
            <v>2520</v>
          </cell>
          <cell r="D2567" t="str">
            <v>H</v>
          </cell>
        </row>
        <row r="2568">
          <cell r="A2568" t="str">
            <v>X6986A</v>
          </cell>
          <cell r="B2568" t="str">
            <v>512MB Mezzanine Memory Card</v>
          </cell>
          <cell r="C2568">
            <v>4900</v>
          </cell>
          <cell r="D2568" t="str">
            <v>H</v>
          </cell>
        </row>
        <row r="2569">
          <cell r="A2569" t="str">
            <v>X6990A</v>
          </cell>
          <cell r="B2569" t="str">
            <v>USPARC III 750MHz/8MB</v>
          </cell>
          <cell r="C2569">
            <v>9793</v>
          </cell>
          <cell r="D2569" t="str">
            <v>H</v>
          </cell>
        </row>
        <row r="2570">
          <cell r="A2570" t="str">
            <v>X6991A</v>
          </cell>
          <cell r="B2570" t="str">
            <v>OPT 128MB SDRAM, Sun Blade 100</v>
          </cell>
          <cell r="C2570">
            <v>360</v>
          </cell>
          <cell r="D2570" t="str">
            <v>H</v>
          </cell>
        </row>
        <row r="2571">
          <cell r="A2571" t="str">
            <v>X6992A</v>
          </cell>
          <cell r="B2571" t="str">
            <v>OPT 256MB SDRAM, Sun Blade 100</v>
          </cell>
          <cell r="C2571">
            <v>792</v>
          </cell>
          <cell r="D2571" t="str">
            <v>H</v>
          </cell>
        </row>
        <row r="2572">
          <cell r="A2572" t="str">
            <v>X6993A</v>
          </cell>
          <cell r="B2572" t="str">
            <v>OPT 512MB SDRAM, Sun Blade 100</v>
          </cell>
          <cell r="C2572">
            <v>1912</v>
          </cell>
          <cell r="D2572" t="str">
            <v>H</v>
          </cell>
        </row>
        <row r="2573">
          <cell r="A2573" t="str">
            <v>X7003A</v>
          </cell>
          <cell r="B2573" t="str">
            <v>OPT MEMORY 128MB (2*64MB)</v>
          </cell>
          <cell r="C2573">
            <v>1200</v>
          </cell>
          <cell r="D2573" t="str">
            <v>H</v>
          </cell>
        </row>
        <row r="2574">
          <cell r="A2574" t="str">
            <v>X7004A</v>
          </cell>
          <cell r="B2574" t="str">
            <v>OPT MEMORY 256MB (2*128MB)</v>
          </cell>
          <cell r="C2574">
            <v>2560</v>
          </cell>
          <cell r="D2574" t="str">
            <v>H</v>
          </cell>
        </row>
        <row r="2575">
          <cell r="A2575" t="str">
            <v>X7005A</v>
          </cell>
          <cell r="B2575" t="str">
            <v>OPT MEMORY 512MB (2*256MB)</v>
          </cell>
          <cell r="C2575">
            <v>5120</v>
          </cell>
          <cell r="D2575" t="str">
            <v>H</v>
          </cell>
        </row>
        <row r="2576">
          <cell r="A2576" t="str">
            <v>X7020A</v>
          </cell>
          <cell r="B2576" t="str">
            <v>OPT A3500 MEMORY 64MB</v>
          </cell>
          <cell r="C2576">
            <v>2625</v>
          </cell>
          <cell r="D2576" t="str">
            <v>A</v>
          </cell>
        </row>
        <row r="2577">
          <cell r="A2577" t="str">
            <v>X7023A</v>
          </cell>
          <cell r="B2577" t="str">
            <v>OTP MEMORY 1GB (8*128MB)</v>
          </cell>
          <cell r="C2577">
            <v>18000</v>
          </cell>
          <cell r="D2577" t="str">
            <v>A</v>
          </cell>
        </row>
        <row r="2578">
          <cell r="A2578" t="str">
            <v>X7025A</v>
          </cell>
          <cell r="B2578" t="str">
            <v>E10000 MEM BOARD, UNPOPULATED</v>
          </cell>
          <cell r="C2578">
            <v>16000</v>
          </cell>
          <cell r="D2578" t="str">
            <v>A</v>
          </cell>
        </row>
        <row r="2579">
          <cell r="A2579" t="str">
            <v>X7026A</v>
          </cell>
          <cell r="B2579" t="str">
            <v>OPT MEMORY 2GB (8*256MB)</v>
          </cell>
          <cell r="C2579">
            <v>41000</v>
          </cell>
          <cell r="D2579" t="str">
            <v>A</v>
          </cell>
        </row>
        <row r="2580">
          <cell r="A2580" t="str">
            <v>X7036A</v>
          </cell>
          <cell r="B2580" t="str">
            <v>OPT 64MB DRAM, 50NS, U5/U10</v>
          </cell>
          <cell r="C2580">
            <v>315</v>
          </cell>
          <cell r="D2580" t="str">
            <v>H</v>
          </cell>
        </row>
        <row r="2581">
          <cell r="A2581" t="str">
            <v>X7037A</v>
          </cell>
          <cell r="B2581" t="str">
            <v>OPT 128MB DRAM, 50NS, U5/U10</v>
          </cell>
          <cell r="C2581">
            <v>595</v>
          </cell>
          <cell r="D2581" t="str">
            <v>H</v>
          </cell>
        </row>
        <row r="2582">
          <cell r="A2582" t="str">
            <v>X7038A</v>
          </cell>
          <cell r="B2582" t="str">
            <v>OPT 256MB DRAM, 50NS, U5/U10</v>
          </cell>
          <cell r="C2582">
            <v>1253</v>
          </cell>
          <cell r="D2582" t="str">
            <v>H</v>
          </cell>
        </row>
        <row r="2583">
          <cell r="A2583" t="str">
            <v>X7039A</v>
          </cell>
          <cell r="B2583" t="str">
            <v>OPT 512MB DRAM, 50NS, U5/U10</v>
          </cell>
          <cell r="C2583">
            <v>2513</v>
          </cell>
          <cell r="D2583" t="str">
            <v>H</v>
          </cell>
        </row>
        <row r="2584">
          <cell r="A2584" t="str">
            <v>X7040A</v>
          </cell>
          <cell r="B2584" t="str">
            <v>OPT A1000 MEMORY 64MB</v>
          </cell>
          <cell r="C2584">
            <v>1875</v>
          </cell>
          <cell r="D2584" t="str">
            <v>H</v>
          </cell>
        </row>
        <row r="2585">
          <cell r="A2585" t="str">
            <v>X7042A</v>
          </cell>
          <cell r="B2585" t="str">
            <v>Opt 128MB Memory for SunPCI II</v>
          </cell>
          <cell r="C2585">
            <v>490</v>
          </cell>
          <cell r="D2585" t="str">
            <v>H</v>
          </cell>
        </row>
        <row r="2586">
          <cell r="A2586" t="str">
            <v>X7043A</v>
          </cell>
          <cell r="B2586" t="str">
            <v>OPT MEMORY 128MB (2*64MB)</v>
          </cell>
          <cell r="C2586">
            <v>1050</v>
          </cell>
          <cell r="D2586" t="str">
            <v>H</v>
          </cell>
        </row>
        <row r="2587">
          <cell r="A2587" t="str">
            <v>X7044A</v>
          </cell>
          <cell r="B2587" t="str">
            <v>OPT 256MB Memory for SunPCI II</v>
          </cell>
          <cell r="C2587">
            <v>910</v>
          </cell>
          <cell r="D2587" t="str">
            <v>H</v>
          </cell>
        </row>
        <row r="2588">
          <cell r="A2588" t="str">
            <v>X7050A</v>
          </cell>
          <cell r="B2588" t="str">
            <v>OPT MEMORY 512MB (4*128MB)</v>
          </cell>
          <cell r="C2588">
            <v>3680</v>
          </cell>
          <cell r="D2588" t="str">
            <v>H</v>
          </cell>
        </row>
        <row r="2589">
          <cell r="A2589" t="str">
            <v>X7051A</v>
          </cell>
          <cell r="B2589" t="str">
            <v>OPT MEMORY 2GB (4*512MB)</v>
          </cell>
          <cell r="C2589">
            <v>26400</v>
          </cell>
          <cell r="D2589" t="str">
            <v>A</v>
          </cell>
        </row>
        <row r="2590">
          <cell r="A2590" t="str">
            <v>X7052A</v>
          </cell>
          <cell r="B2590" t="str">
            <v>OPT MEMORY 4GB (4*1GB)</v>
          </cell>
          <cell r="C2590">
            <v>90720</v>
          </cell>
          <cell r="D2590" t="str">
            <v>A</v>
          </cell>
        </row>
        <row r="2591">
          <cell r="A2591" t="str">
            <v>X7053A</v>
          </cell>
          <cell r="B2591" t="str">
            <v>OPT MEMORY 1GB (4*256MB)</v>
          </cell>
          <cell r="C2591">
            <v>7200</v>
          </cell>
          <cell r="D2591" t="str">
            <v>H</v>
          </cell>
        </row>
        <row r="2592">
          <cell r="A2592" t="str">
            <v>X7071A</v>
          </cell>
          <cell r="B2592" t="str">
            <v>NETRA T 1400-05 19" RACK KIT</v>
          </cell>
          <cell r="C2592">
            <v>350</v>
          </cell>
          <cell r="D2592" t="str">
            <v>A</v>
          </cell>
        </row>
        <row r="2593">
          <cell r="A2593" t="str">
            <v>X7072A</v>
          </cell>
          <cell r="B2593" t="str">
            <v>NETRA T 1400-05 23" RACK KIT</v>
          </cell>
          <cell r="C2593">
            <v>350</v>
          </cell>
          <cell r="D2593" t="str">
            <v>A</v>
          </cell>
        </row>
        <row r="2594">
          <cell r="A2594" t="str">
            <v>X7073A</v>
          </cell>
          <cell r="B2594" t="str">
            <v>NETRA T 1400-05 24" RACK KIT</v>
          </cell>
          <cell r="C2594">
            <v>350</v>
          </cell>
          <cell r="D2594" t="str">
            <v>A</v>
          </cell>
        </row>
        <row r="2595">
          <cell r="A2595" t="str">
            <v>X7074A</v>
          </cell>
          <cell r="B2595" t="str">
            <v>NETRA T 1400-05 600mm RACK KIT</v>
          </cell>
          <cell r="C2595">
            <v>350</v>
          </cell>
          <cell r="D2595" t="str">
            <v>A</v>
          </cell>
        </row>
        <row r="2596">
          <cell r="A2596" t="str">
            <v>X7075A</v>
          </cell>
          <cell r="B2596" t="str">
            <v>Netra t 140x Air Filter Pack</v>
          </cell>
          <cell r="C2596">
            <v>231</v>
          </cell>
          <cell r="D2596" t="str">
            <v>A</v>
          </cell>
        </row>
        <row r="2597">
          <cell r="A2597" t="str">
            <v>X7076A</v>
          </cell>
          <cell r="B2597" t="str">
            <v>Netra t 140x Plastic Facia Kit</v>
          </cell>
          <cell r="C2597">
            <v>259</v>
          </cell>
          <cell r="D2597" t="str">
            <v>A</v>
          </cell>
        </row>
        <row r="2598">
          <cell r="A2598" t="str">
            <v>X7077A</v>
          </cell>
          <cell r="B2598" t="str">
            <v>LOM Software for Netra Servers</v>
          </cell>
          <cell r="C2598">
            <v>280</v>
          </cell>
          <cell r="D2598" t="str">
            <v>A</v>
          </cell>
        </row>
        <row r="2599">
          <cell r="A2599" t="str">
            <v>X7085A</v>
          </cell>
          <cell r="B2599" t="str">
            <v>Netra T1 200 19"rack mount</v>
          </cell>
          <cell r="C2599">
            <v>273</v>
          </cell>
          <cell r="D2599" t="str">
            <v>H</v>
          </cell>
        </row>
        <row r="2600">
          <cell r="A2600" t="str">
            <v>X7088A</v>
          </cell>
          <cell r="B2600" t="str">
            <v>X-OPTION CD-ROM SLIMLINE(FJ2)</v>
          </cell>
          <cell r="C2600">
            <v>560</v>
          </cell>
          <cell r="D2600" t="str">
            <v>H</v>
          </cell>
        </row>
        <row r="2601">
          <cell r="A2601" t="str">
            <v>X7090A</v>
          </cell>
          <cell r="B2601" t="str">
            <v>XOPT 128MB DIMM (BUFF)NETRA X1</v>
          </cell>
          <cell r="C2601">
            <v>350</v>
          </cell>
          <cell r="D2601" t="str">
            <v>H</v>
          </cell>
        </row>
        <row r="2602">
          <cell r="A2602" t="str">
            <v>X7091A</v>
          </cell>
          <cell r="B2602" t="str">
            <v>XOPT 256MB DIMM T1 AC200/DC200</v>
          </cell>
          <cell r="C2602">
            <v>833</v>
          </cell>
          <cell r="D2602" t="str">
            <v>H</v>
          </cell>
        </row>
        <row r="2603">
          <cell r="A2603" t="str">
            <v>X7092A</v>
          </cell>
          <cell r="B2603" t="str">
            <v>XOPT 512MB DIMM T1 AC200/DC200</v>
          </cell>
          <cell r="C2603">
            <v>1813</v>
          </cell>
          <cell r="D2603" t="str">
            <v>H</v>
          </cell>
        </row>
        <row r="2604">
          <cell r="A2604" t="str">
            <v>X7095A</v>
          </cell>
          <cell r="B2604" t="str">
            <v>XOPT 20GB IDE DRIVE (FJ-LITE)</v>
          </cell>
          <cell r="C2604">
            <v>210</v>
          </cell>
          <cell r="D2604" t="str">
            <v>H</v>
          </cell>
        </row>
        <row r="2605">
          <cell r="A2605" t="str">
            <v>X7124A-K</v>
          </cell>
          <cell r="B2605" t="str">
            <v>24" WIDE SCREEN - KOREAN VER.</v>
          </cell>
          <cell r="C2605">
            <v>3400</v>
          </cell>
          <cell r="D2605" t="str">
            <v>D</v>
          </cell>
        </row>
        <row r="2606">
          <cell r="A2606" t="str">
            <v>X7127A</v>
          </cell>
          <cell r="B2606" t="str">
            <v>18.1" TFT LCD COLOR MONITOR</v>
          </cell>
          <cell r="C2606">
            <v>3500</v>
          </cell>
          <cell r="D2606" t="str">
            <v>D</v>
          </cell>
        </row>
        <row r="2607">
          <cell r="A2607" t="str">
            <v>X7136A</v>
          </cell>
          <cell r="B2607" t="str">
            <v>21" FD AG COLOR MONITOR</v>
          </cell>
          <cell r="C2607">
            <v>1670</v>
          </cell>
          <cell r="D2607" t="str">
            <v>D</v>
          </cell>
        </row>
        <row r="2608">
          <cell r="A2608" t="str">
            <v>X7143A</v>
          </cell>
          <cell r="B2608" t="str">
            <v>17" ENTRY COLOR MONITOR</v>
          </cell>
          <cell r="C2608">
            <v>580</v>
          </cell>
          <cell r="D2608" t="str">
            <v>D</v>
          </cell>
        </row>
        <row r="2609">
          <cell r="A2609" t="str">
            <v>X901A</v>
          </cell>
          <cell r="B2609" t="str">
            <v>OPT CABLE SCSI 0.8M 68PIN</v>
          </cell>
          <cell r="C2609">
            <v>163</v>
          </cell>
          <cell r="D2609" t="str">
            <v>D</v>
          </cell>
        </row>
        <row r="2610">
          <cell r="A2610" t="str">
            <v>X902A</v>
          </cell>
          <cell r="B2610" t="str">
            <v>OPT CABLE SCSI 2M 68PIN</v>
          </cell>
          <cell r="C2610">
            <v>163</v>
          </cell>
          <cell r="D2610" t="str">
            <v>D</v>
          </cell>
        </row>
        <row r="2611">
          <cell r="A2611" t="str">
            <v>X903A</v>
          </cell>
          <cell r="B2611" t="str">
            <v>OPT CABLE SCSI 1.2M 50/68PIN</v>
          </cell>
          <cell r="C2611">
            <v>163</v>
          </cell>
          <cell r="D2611" t="str">
            <v>D</v>
          </cell>
        </row>
        <row r="2612">
          <cell r="A2612" t="str">
            <v>X904A</v>
          </cell>
          <cell r="B2612" t="str">
            <v>OPT CABLE SCSI 2M 50/68PIN</v>
          </cell>
          <cell r="C2612">
            <v>163</v>
          </cell>
          <cell r="D2612" t="str">
            <v>D</v>
          </cell>
        </row>
        <row r="2613">
          <cell r="A2613" t="str">
            <v>X939A</v>
          </cell>
          <cell r="B2613" t="str">
            <v>Opt Int SCSI cable, U80</v>
          </cell>
          <cell r="C2613">
            <v>20</v>
          </cell>
          <cell r="D2613" t="str">
            <v>H</v>
          </cell>
        </row>
        <row r="2614">
          <cell r="A2614" t="str">
            <v>X947A</v>
          </cell>
          <cell r="B2614" t="str">
            <v>4.0m SCSI right cable/Netra st</v>
          </cell>
          <cell r="C2614">
            <v>188</v>
          </cell>
          <cell r="D2614" t="str">
            <v>A</v>
          </cell>
        </row>
        <row r="2615">
          <cell r="A2615" t="str">
            <v>X948A</v>
          </cell>
          <cell r="B2615" t="str">
            <v>19" rack brackets/Netra st A/D</v>
          </cell>
          <cell r="C2615">
            <v>225</v>
          </cell>
          <cell r="D2615" t="str">
            <v>A</v>
          </cell>
        </row>
        <row r="2616">
          <cell r="A2616" t="str">
            <v>X952A</v>
          </cell>
          <cell r="B2616" t="str">
            <v>ENTERPRISE 4000 CASTER BASE</v>
          </cell>
          <cell r="C2616">
            <v>1190</v>
          </cell>
          <cell r="D2616" t="str">
            <v>A</v>
          </cell>
        </row>
        <row r="2617">
          <cell r="A2617" t="str">
            <v>X953A</v>
          </cell>
          <cell r="B2617" t="str">
            <v>ENTERPRISE 4000 LOCK MODULE</v>
          </cell>
          <cell r="C2617">
            <v>175</v>
          </cell>
          <cell r="D2617" t="str">
            <v>A</v>
          </cell>
        </row>
        <row r="2618">
          <cell r="A2618" t="str">
            <v>X954A</v>
          </cell>
          <cell r="B2618" t="str">
            <v>OPT INT PS/300W FOR EX000</v>
          </cell>
          <cell r="C2618">
            <v>2520</v>
          </cell>
          <cell r="D2618" t="str">
            <v>A</v>
          </cell>
        </row>
        <row r="2619">
          <cell r="A2619" t="str">
            <v>X958A</v>
          </cell>
          <cell r="B2619" t="str">
            <v>OPT 2ND PERIPHERAL PS/184W</v>
          </cell>
          <cell r="C2619">
            <v>2100</v>
          </cell>
          <cell r="D2619" t="str">
            <v>A</v>
          </cell>
        </row>
        <row r="2620">
          <cell r="A2620" t="str">
            <v>X959A</v>
          </cell>
          <cell r="B2620" t="str">
            <v>2.0m SCSI right cable/Netra st</v>
          </cell>
          <cell r="C2620">
            <v>188</v>
          </cell>
          <cell r="D2620" t="str">
            <v>A</v>
          </cell>
        </row>
        <row r="2621">
          <cell r="A2621" t="str">
            <v>X9601A</v>
          </cell>
          <cell r="B2621" t="str">
            <v>ENTRSE EXP. CAB. AIR BAFFLE</v>
          </cell>
          <cell r="C2621">
            <v>70</v>
          </cell>
          <cell r="D2621" t="str">
            <v>A</v>
          </cell>
        </row>
        <row r="2622">
          <cell r="A2622" t="str">
            <v>X9602A</v>
          </cell>
          <cell r="B2622" t="str">
            <v>Ex000 Cabinet Floor Brackets</v>
          </cell>
          <cell r="C2622">
            <v>560</v>
          </cell>
          <cell r="D2622" t="str">
            <v>A</v>
          </cell>
        </row>
        <row r="2623">
          <cell r="A2623" t="str">
            <v>X9604A</v>
          </cell>
          <cell r="B2623" t="str">
            <v>SERVER CASTERS OPTION</v>
          </cell>
          <cell r="C2623">
            <v>128</v>
          </cell>
          <cell r="D2623" t="str">
            <v>H</v>
          </cell>
        </row>
        <row r="2624">
          <cell r="A2624" t="str">
            <v>X9606A</v>
          </cell>
          <cell r="B2624" t="str">
            <v>A1000/D1000 TOWER STAND</v>
          </cell>
          <cell r="C2624">
            <v>90</v>
          </cell>
          <cell r="D2624" t="str">
            <v>H</v>
          </cell>
        </row>
        <row r="2625">
          <cell r="A2625" t="str">
            <v>X9620A</v>
          </cell>
          <cell r="B2625" t="str">
            <v>OPT 2ND POWER SEQUENCER</v>
          </cell>
          <cell r="C2625">
            <v>1650</v>
          </cell>
          <cell r="D2625" t="str">
            <v>A</v>
          </cell>
        </row>
        <row r="2626">
          <cell r="A2626" t="str">
            <v>X9621A</v>
          </cell>
          <cell r="B2626" t="str">
            <v>RACK-MOUNT RAILS E4X00</v>
          </cell>
          <cell r="C2626">
            <v>675</v>
          </cell>
          <cell r="D2626" t="str">
            <v>A</v>
          </cell>
        </row>
        <row r="2627">
          <cell r="A2627" t="str">
            <v>X9622A</v>
          </cell>
          <cell r="B2627" t="str">
            <v>9" AIR BAFFLE FOR ENT CABINET</v>
          </cell>
          <cell r="C2627">
            <v>75</v>
          </cell>
          <cell r="D2627" t="str">
            <v>A</v>
          </cell>
        </row>
        <row r="2628">
          <cell r="A2628" t="str">
            <v>X9623A</v>
          </cell>
          <cell r="B2628" t="str">
            <v>A5000 DOOR FOR E5500/E6500</v>
          </cell>
          <cell r="C2628">
            <v>525</v>
          </cell>
          <cell r="D2628" t="str">
            <v>A</v>
          </cell>
        </row>
        <row r="2629">
          <cell r="A2629" t="str">
            <v>X9624A</v>
          </cell>
          <cell r="B2629" t="str">
            <v>A5000 DOOR 68" EXP CABINET</v>
          </cell>
          <cell r="C2629">
            <v>525</v>
          </cell>
          <cell r="D2629" t="str">
            <v>A</v>
          </cell>
        </row>
        <row r="2630">
          <cell r="A2630" t="str">
            <v>X9625A</v>
          </cell>
          <cell r="B2630" t="str">
            <v>6" AIR BAFFLE FOR ENT CABINET</v>
          </cell>
          <cell r="C2630">
            <v>65</v>
          </cell>
          <cell r="D2630" t="str">
            <v>A</v>
          </cell>
        </row>
        <row r="2631">
          <cell r="A2631" t="str">
            <v>X9626A</v>
          </cell>
          <cell r="B2631" t="str">
            <v>2ND SEQ. MOUNTING FOR E55/6500</v>
          </cell>
          <cell r="C2631">
            <v>195</v>
          </cell>
          <cell r="D2631" t="str">
            <v>A</v>
          </cell>
        </row>
        <row r="2632">
          <cell r="A2632" t="str">
            <v>X9629A</v>
          </cell>
          <cell r="B2632" t="str">
            <v>1 RU AIR BAFFLE FOR T3 ARRAY</v>
          </cell>
          <cell r="C2632">
            <v>100</v>
          </cell>
          <cell r="D2632" t="str">
            <v>A</v>
          </cell>
        </row>
        <row r="2633">
          <cell r="A2633" t="str">
            <v>X9630A</v>
          </cell>
          <cell r="B2633" t="str">
            <v>2-INCH AIR BAFFLE FOR RR 4500</v>
          </cell>
          <cell r="C2633">
            <v>65</v>
          </cell>
          <cell r="D2633" t="str">
            <v>A</v>
          </cell>
        </row>
        <row r="2634">
          <cell r="A2634" t="str">
            <v>X9640A</v>
          </cell>
          <cell r="B2634" t="str">
            <v>OPT FLEXIPACK STORAGE TRAY SYS</v>
          </cell>
          <cell r="C2634">
            <v>520</v>
          </cell>
          <cell r="D2634" t="str">
            <v>A</v>
          </cell>
        </row>
        <row r="2635">
          <cell r="A2635" t="str">
            <v>X9645A</v>
          </cell>
          <cell r="B2635" t="str">
            <v>UNIPACK TRAY, WITH POWER CORDS</v>
          </cell>
          <cell r="C2635">
            <v>1400</v>
          </cell>
          <cell r="D2635" t="str">
            <v>A</v>
          </cell>
        </row>
        <row r="2636">
          <cell r="A2636" t="str">
            <v>X9653A</v>
          </cell>
          <cell r="B2636" t="str">
            <v>A1000/D1000 RACKMOUNT KIT</v>
          </cell>
          <cell r="C2636">
            <v>358</v>
          </cell>
          <cell r="D2636" t="str">
            <v>H</v>
          </cell>
        </row>
        <row r="2637">
          <cell r="A2637" t="str">
            <v>X9654A</v>
          </cell>
          <cell r="B2637" t="str">
            <v>A5000 SYS CAB MOUNT KIT</v>
          </cell>
          <cell r="C2637">
            <v>350</v>
          </cell>
          <cell r="D2637" t="str">
            <v>A</v>
          </cell>
        </row>
        <row r="2638">
          <cell r="A2638" t="str">
            <v>X9655A</v>
          </cell>
          <cell r="B2638" t="str">
            <v>A5000 EXP CAB MOUNT KIT</v>
          </cell>
          <cell r="C2638">
            <v>350</v>
          </cell>
          <cell r="D2638" t="str">
            <v>A</v>
          </cell>
        </row>
        <row r="2639">
          <cell r="A2639" t="str">
            <v>X9659A</v>
          </cell>
          <cell r="B2639" t="str">
            <v>E4X00 Rail Kit for 72" Rack</v>
          </cell>
          <cell r="C2639">
            <v>585</v>
          </cell>
          <cell r="D2639" t="str">
            <v>A</v>
          </cell>
        </row>
        <row r="2640">
          <cell r="A2640" t="str">
            <v>X9660A</v>
          </cell>
          <cell r="B2640" t="str">
            <v>1RU Air Baffle for 72" Rack</v>
          </cell>
          <cell r="C2640">
            <v>130</v>
          </cell>
          <cell r="D2640" t="str">
            <v>A</v>
          </cell>
        </row>
        <row r="2641">
          <cell r="A2641" t="str">
            <v>X9663A</v>
          </cell>
          <cell r="B2641" t="str">
            <v>T3ES 7U 72", RETMA, E10K</v>
          </cell>
          <cell r="C2641">
            <v>700</v>
          </cell>
          <cell r="D2641" t="str">
            <v>A</v>
          </cell>
        </row>
        <row r="2642">
          <cell r="A2642" t="str">
            <v>X9664A</v>
          </cell>
          <cell r="B2642" t="str">
            <v>T3ES 7U Rails E5500, E6500</v>
          </cell>
          <cell r="C2642">
            <v>700</v>
          </cell>
          <cell r="D2642" t="str">
            <v>A</v>
          </cell>
        </row>
        <row r="2643">
          <cell r="A2643" t="str">
            <v>X9667A</v>
          </cell>
          <cell r="B2643" t="str">
            <v>T3ES 7U Rail,3X00-1XK,72",RETMA</v>
          </cell>
          <cell r="C2643">
            <v>700</v>
          </cell>
          <cell r="D2643" t="str">
            <v>A</v>
          </cell>
        </row>
        <row r="2644">
          <cell r="A2644" t="str">
            <v>X9671A</v>
          </cell>
          <cell r="B2644" t="str">
            <v>E10000 FAN TRAY</v>
          </cell>
          <cell r="C2644">
            <v>2600</v>
          </cell>
          <cell r="D2644" t="str">
            <v>A</v>
          </cell>
        </row>
        <row r="2645">
          <cell r="A2645" t="str">
            <v>X9673A</v>
          </cell>
          <cell r="B2645" t="str">
            <v>T3ES 4U 72", RETMA, E10K</v>
          </cell>
          <cell r="C2645">
            <v>500</v>
          </cell>
          <cell r="D2645" t="str">
            <v>A</v>
          </cell>
        </row>
        <row r="2646">
          <cell r="A2646" t="str">
            <v>X9674A</v>
          </cell>
          <cell r="B2646" t="str">
            <v>T3ES 4U Rails E5500, E6500</v>
          </cell>
          <cell r="C2646">
            <v>500</v>
          </cell>
          <cell r="D2646" t="str">
            <v>A</v>
          </cell>
        </row>
        <row r="2647">
          <cell r="A2647" t="str">
            <v>X9676A</v>
          </cell>
          <cell r="B2647" t="str">
            <v>T3 Mounting Tray Kit</v>
          </cell>
          <cell r="C2647">
            <v>100</v>
          </cell>
          <cell r="D2647" t="str">
            <v>A</v>
          </cell>
        </row>
        <row r="2648">
          <cell r="A2648" t="str">
            <v>X9677A</v>
          </cell>
          <cell r="B2648" t="str">
            <v>T3WG 4U Rail,3X00-1XK,72",RETMA</v>
          </cell>
          <cell r="C2648">
            <v>500</v>
          </cell>
          <cell r="D2648" t="str">
            <v>A</v>
          </cell>
        </row>
        <row r="2649">
          <cell r="A2649" t="str">
            <v>X9681A</v>
          </cell>
          <cell r="B2649" t="str">
            <v>E10000 POWER CONTROL</v>
          </cell>
          <cell r="C2649">
            <v>1600</v>
          </cell>
          <cell r="D2649" t="str">
            <v>A</v>
          </cell>
        </row>
        <row r="2650">
          <cell r="A2650" t="str">
            <v>X9682A</v>
          </cell>
          <cell r="B2650" t="str">
            <v>OPT POWER SUPPLY FOR E450</v>
          </cell>
          <cell r="C2650">
            <v>1532</v>
          </cell>
          <cell r="D2650" t="str">
            <v>H</v>
          </cell>
        </row>
        <row r="2651">
          <cell r="A2651" t="str">
            <v>X9683A</v>
          </cell>
          <cell r="B2651" t="str">
            <v>POWER SUPPLY OPTION FOR E250</v>
          </cell>
          <cell r="C2651">
            <v>904</v>
          </cell>
          <cell r="D2651" t="str">
            <v>H</v>
          </cell>
        </row>
        <row r="2652">
          <cell r="A2652" t="str">
            <v>X9684A</v>
          </cell>
          <cell r="B2652" t="str">
            <v>POWER SUPPLY OPT - E420R/E220R</v>
          </cell>
          <cell r="C2652">
            <v>973</v>
          </cell>
          <cell r="D2652" t="str">
            <v>H</v>
          </cell>
        </row>
        <row r="2653">
          <cell r="A2653" t="str">
            <v>X9687A</v>
          </cell>
          <cell r="B2653" t="str">
            <v>A5000 CHASSIS POWER SUPPLY</v>
          </cell>
          <cell r="C2653">
            <v>1400</v>
          </cell>
          <cell r="D2653" t="str">
            <v>A</v>
          </cell>
        </row>
        <row r="2654">
          <cell r="A2654" t="str">
            <v>X9689A</v>
          </cell>
          <cell r="B2654" t="str">
            <v>OPT 2ND PERIPHERAL PS/195W</v>
          </cell>
          <cell r="C2654">
            <v>2250</v>
          </cell>
          <cell r="D2654" t="str">
            <v>A</v>
          </cell>
        </row>
        <row r="2655">
          <cell r="A2655" t="str">
            <v>X968A</v>
          </cell>
          <cell r="B2655" t="str">
            <v>ENTERPRISE 3000 FLR BRACKET</v>
          </cell>
          <cell r="C2655">
            <v>140</v>
          </cell>
          <cell r="D2655" t="str">
            <v>A</v>
          </cell>
        </row>
        <row r="2656">
          <cell r="A2656" t="str">
            <v>X9690A</v>
          </cell>
          <cell r="B2656" t="str">
            <v>E450 RACKMOUNTING KIT</v>
          </cell>
          <cell r="C2656">
            <v>1019</v>
          </cell>
          <cell r="D2656" t="str">
            <v>H</v>
          </cell>
        </row>
        <row r="2657">
          <cell r="A2657" t="str">
            <v>X9691A</v>
          </cell>
          <cell r="B2657" t="str">
            <v>E250 TOWER TO RACK CONVRSN KIT</v>
          </cell>
          <cell r="C2657">
            <v>774</v>
          </cell>
          <cell r="D2657" t="str">
            <v>H</v>
          </cell>
        </row>
        <row r="2658">
          <cell r="A2658" t="str">
            <v>X9696A</v>
          </cell>
          <cell r="B2658" t="str">
            <v>E250 RACK TO TOWER CONVRSN KIT</v>
          </cell>
          <cell r="C2658">
            <v>514</v>
          </cell>
          <cell r="D2658" t="str">
            <v>H</v>
          </cell>
        </row>
        <row r="2659">
          <cell r="A2659" t="str">
            <v>X9699A</v>
          </cell>
          <cell r="B2659" t="str">
            <v>Opt pwr suppl Sun Fire 280R</v>
          </cell>
          <cell r="C2659">
            <v>973</v>
          </cell>
          <cell r="D2659" t="str">
            <v>H</v>
          </cell>
        </row>
        <row r="2660">
          <cell r="A2660" t="str">
            <v>X9715A</v>
          </cell>
          <cell r="B2660" t="str">
            <v>5 Meter Optic Cable</v>
          </cell>
          <cell r="C2660">
            <v>320</v>
          </cell>
          <cell r="D2660" t="str">
            <v>D</v>
          </cell>
        </row>
        <row r="2661">
          <cell r="A2661" t="str">
            <v>X973A</v>
          </cell>
          <cell r="B2661" t="str">
            <v>2 METER FIBRE CHANNEL CABLE</v>
          </cell>
          <cell r="C2661">
            <v>195</v>
          </cell>
          <cell r="D2661" t="str">
            <v>D</v>
          </cell>
        </row>
        <row r="2662">
          <cell r="A2662" t="str">
            <v>X978A</v>
          </cell>
          <cell r="B2662" t="str">
            <v>15 METER FIBRE CHANNEL CABLE</v>
          </cell>
          <cell r="C2662">
            <v>228</v>
          </cell>
          <cell r="D2662" t="str">
            <v>D</v>
          </cell>
        </row>
        <row r="2663">
          <cell r="A2663" t="str">
            <v>X979A</v>
          </cell>
          <cell r="B2663" t="str">
            <v>OPT CABLE DSCSI 12M</v>
          </cell>
          <cell r="C2663">
            <v>345</v>
          </cell>
          <cell r="D2663" t="str">
            <v>D</v>
          </cell>
        </row>
        <row r="2664">
          <cell r="A2664" t="str">
            <v>X9818A</v>
          </cell>
          <cell r="B2664" t="str">
            <v>OPT DOOR ASSEMBLY 72" CABINET</v>
          </cell>
          <cell r="C2664">
            <v>910</v>
          </cell>
          <cell r="D2664" t="str">
            <v>A</v>
          </cell>
        </row>
        <row r="2665">
          <cell r="A2665" t="str">
            <v>X9819A</v>
          </cell>
          <cell r="B2665" t="str">
            <v>OPT FAN ASSEMBLY 72" CABINET</v>
          </cell>
          <cell r="C2665">
            <v>1820</v>
          </cell>
          <cell r="D2665" t="str">
            <v>A</v>
          </cell>
        </row>
        <row r="2666">
          <cell r="A2666" t="str">
            <v>X985A</v>
          </cell>
          <cell r="B2666" t="str">
            <v>OPT CABLE SERIAL PORT SPLITTER</v>
          </cell>
          <cell r="C2666">
            <v>65</v>
          </cell>
          <cell r="D2666" t="str">
            <v>D</v>
          </cell>
        </row>
        <row r="2667">
          <cell r="A2667" t="str">
            <v>X991A</v>
          </cell>
          <cell r="B2667" t="str">
            <v>0.16m R/A SCSI cable/Netra st</v>
          </cell>
          <cell r="C2667">
            <v>175</v>
          </cell>
          <cell r="D2667" t="str">
            <v>A</v>
          </cell>
        </row>
        <row r="2668">
          <cell r="A2668" t="str">
            <v>X992A</v>
          </cell>
          <cell r="B2668" t="str">
            <v>2.0m SCSI left cable/Netra st</v>
          </cell>
          <cell r="C2668">
            <v>175</v>
          </cell>
          <cell r="D2668" t="str">
            <v>A</v>
          </cell>
        </row>
        <row r="2669">
          <cell r="A2669" t="str">
            <v>X993A</v>
          </cell>
          <cell r="B2669" t="str">
            <v>4.0m SCSI left cable/Netra st</v>
          </cell>
          <cell r="C2669">
            <v>175</v>
          </cell>
          <cell r="D2669" t="str">
            <v>A</v>
          </cell>
        </row>
        <row r="2670">
          <cell r="A2670" t="str">
            <v>X994A</v>
          </cell>
          <cell r="B2670" t="str">
            <v>EMI shield/air filter/Netra st</v>
          </cell>
          <cell r="C2670">
            <v>139</v>
          </cell>
          <cell r="D2670" t="str">
            <v>A</v>
          </cell>
        </row>
        <row r="2671">
          <cell r="A2671" t="str">
            <v>X995A</v>
          </cell>
          <cell r="B2671" t="str">
            <v>DC plug conn./10-pack/Netra st</v>
          </cell>
          <cell r="C2671">
            <v>42</v>
          </cell>
          <cell r="D2671" t="str">
            <v>A</v>
          </cell>
        </row>
        <row r="2672">
          <cell r="A2672" t="str">
            <v>XRK-F3800</v>
          </cell>
          <cell r="B2672" t="str">
            <v>Red. Kit for Sun Fire 3800</v>
          </cell>
          <cell r="C2672">
            <v>22500</v>
          </cell>
          <cell r="D2672" t="str">
            <v>A</v>
          </cell>
        </row>
        <row r="2673">
          <cell r="A2673" t="str">
            <v>XRK-F4800</v>
          </cell>
          <cell r="B2673" t="str">
            <v>Red. Kit for Sun Fire 4800</v>
          </cell>
          <cell r="C2673">
            <v>23750</v>
          </cell>
          <cell r="D2673" t="str">
            <v>A</v>
          </cell>
        </row>
        <row r="2674">
          <cell r="A2674" t="str">
            <v>XRK-F4810</v>
          </cell>
          <cell r="B2674" t="str">
            <v>Red. Kit for Sun Fire 4810</v>
          </cell>
          <cell r="C2674">
            <v>23750</v>
          </cell>
          <cell r="D2674" t="str">
            <v>A</v>
          </cell>
        </row>
        <row r="2675">
          <cell r="A2675" t="str">
            <v>XT3AES-RH-22-1321</v>
          </cell>
          <cell r="B2675" t="str">
            <v>T3ES 72" Rck, 2Hub 2x9x73G</v>
          </cell>
          <cell r="C2675">
            <v>266180</v>
          </cell>
          <cell r="D2675" t="str">
            <v>A</v>
          </cell>
        </row>
        <row r="2676">
          <cell r="A2676" t="str">
            <v>XT3AES-RH-22-328</v>
          </cell>
          <cell r="B2676" t="str">
            <v>T3ES Dual Rck, 2Hub 2x9x18G</v>
          </cell>
          <cell r="C2676">
            <v>178700</v>
          </cell>
          <cell r="D2676" t="str">
            <v>A</v>
          </cell>
        </row>
        <row r="2677">
          <cell r="A2677" t="str">
            <v>XT3AES-RH-22-655</v>
          </cell>
          <cell r="B2677" t="str">
            <v>T3ES Dual Rck, 2Hub 2x9x36G</v>
          </cell>
          <cell r="C2677">
            <v>204620</v>
          </cell>
          <cell r="D2677" t="str">
            <v>A</v>
          </cell>
        </row>
        <row r="2678">
          <cell r="A2678" t="str">
            <v>XT3AES-RH-44-1310</v>
          </cell>
          <cell r="B2678" t="str">
            <v>T3ES 72" Rck, 2Hub 4x9x36G</v>
          </cell>
          <cell r="C2678">
            <v>351500</v>
          </cell>
          <cell r="D2678" t="str">
            <v>A</v>
          </cell>
        </row>
        <row r="2679">
          <cell r="A2679" t="str">
            <v>XT3AES-RH-44-2642</v>
          </cell>
          <cell r="B2679" t="str">
            <v>T3ES 72" Rck, 2Hub 4x9x73G</v>
          </cell>
          <cell r="C2679">
            <v>493100</v>
          </cell>
          <cell r="D2679" t="str">
            <v>A</v>
          </cell>
        </row>
        <row r="2680">
          <cell r="A2680" t="str">
            <v>XT3AES-RH-44-655</v>
          </cell>
          <cell r="B2680" t="str">
            <v>T3ES 72" Rck, 2Hub 4x9x18G</v>
          </cell>
          <cell r="C2680">
            <v>318140</v>
          </cell>
          <cell r="D2680" t="str">
            <v>A</v>
          </cell>
        </row>
        <row r="2681">
          <cell r="A2681" t="str">
            <v>XT3AES-RH-88-1310</v>
          </cell>
          <cell r="B2681" t="str">
            <v>T3ES 72" Rck, 2Hub 8x9x18G</v>
          </cell>
          <cell r="C2681">
            <v>597050</v>
          </cell>
          <cell r="D2681" t="str">
            <v>A</v>
          </cell>
        </row>
        <row r="2682">
          <cell r="A2682" t="str">
            <v>XT3AES-RH-88-2620</v>
          </cell>
          <cell r="B2682" t="str">
            <v>T3ES 72" Rck, 2Hub 8x9x36G</v>
          </cell>
          <cell r="C2682">
            <v>630660</v>
          </cell>
          <cell r="D2682" t="str">
            <v>A</v>
          </cell>
        </row>
        <row r="2683">
          <cell r="A2683" t="str">
            <v>XT3AES-RH-88-5284</v>
          </cell>
          <cell r="B2683" t="str">
            <v>T3ES 72" Rck, 2Hub 8x9x73G</v>
          </cell>
          <cell r="C2683">
            <v>946960</v>
          </cell>
          <cell r="D2683" t="str">
            <v>A</v>
          </cell>
        </row>
        <row r="2684">
          <cell r="A2684" t="str">
            <v>XT3AES-RK-22-1321</v>
          </cell>
          <cell r="B2684" t="str">
            <v>T3ES 72" Rck 2x9x73G</v>
          </cell>
          <cell r="C2684">
            <v>247720</v>
          </cell>
          <cell r="D2684" t="str">
            <v>A</v>
          </cell>
        </row>
        <row r="2685">
          <cell r="A2685" t="str">
            <v>XT3AES-RK-22-328</v>
          </cell>
          <cell r="B2685" t="str">
            <v>T3ES Dual Rck 2x9x18G</v>
          </cell>
          <cell r="C2685">
            <v>160240</v>
          </cell>
          <cell r="D2685" t="str">
            <v>A</v>
          </cell>
        </row>
        <row r="2686">
          <cell r="A2686" t="str">
            <v>XT3AES-RK-22-655</v>
          </cell>
          <cell r="B2686" t="str">
            <v>T3ES Dual Rck 2x9x36G</v>
          </cell>
          <cell r="C2686">
            <v>176860</v>
          </cell>
          <cell r="D2686" t="str">
            <v>A</v>
          </cell>
        </row>
        <row r="2687">
          <cell r="A2687" t="str">
            <v>XT3AES-RK-44-1310</v>
          </cell>
          <cell r="B2687" t="str">
            <v>T3ES 72" Quad Rck 4x9x36G</v>
          </cell>
          <cell r="C2687">
            <v>334560</v>
          </cell>
          <cell r="D2687" t="str">
            <v>A</v>
          </cell>
        </row>
        <row r="2688">
          <cell r="A2688" t="str">
            <v>XT3AES-RK-44-2642</v>
          </cell>
          <cell r="B2688" t="str">
            <v>T3ES 72" Rck 4x9x73G</v>
          </cell>
          <cell r="C2688">
            <v>475280</v>
          </cell>
          <cell r="D2688" t="str">
            <v>A</v>
          </cell>
        </row>
        <row r="2689">
          <cell r="A2689" t="str">
            <v>XT3AES-RK-44-655</v>
          </cell>
          <cell r="B2689" t="str">
            <v>T3ES 72" Quad Rck 4x9x18G</v>
          </cell>
          <cell r="C2689">
            <v>300320</v>
          </cell>
          <cell r="D2689" t="str">
            <v>A</v>
          </cell>
        </row>
        <row r="2690">
          <cell r="A2690" t="str">
            <v>XT3AES-RK-88-1310</v>
          </cell>
          <cell r="B2690" t="str">
            <v>T3ES 72" Rck 8x9x18G</v>
          </cell>
          <cell r="C2690">
            <v>580500</v>
          </cell>
          <cell r="D2690" t="str">
            <v>A</v>
          </cell>
        </row>
        <row r="2691">
          <cell r="A2691" t="str">
            <v>XT3AES-RK-88-2620</v>
          </cell>
          <cell r="B2691" t="str">
            <v>T3ES 72" Rck 8x9x36G</v>
          </cell>
          <cell r="C2691">
            <v>615760</v>
          </cell>
          <cell r="D2691" t="str">
            <v>A</v>
          </cell>
        </row>
        <row r="2692">
          <cell r="A2692" t="str">
            <v>XT3AES-RK-88-5284</v>
          </cell>
          <cell r="B2692" t="str">
            <v>T3ES 72" Rck 8x9x73G</v>
          </cell>
          <cell r="C2692">
            <v>930400</v>
          </cell>
          <cell r="D2692" t="str">
            <v>A</v>
          </cell>
        </row>
        <row r="2693">
          <cell r="A2693" t="str">
            <v>XT3AES-RR-22-1321</v>
          </cell>
          <cell r="B2693" t="str">
            <v>T3ES RR 2x9x73G</v>
          </cell>
          <cell r="C2693">
            <v>229660</v>
          </cell>
          <cell r="D2693" t="str">
            <v>A</v>
          </cell>
        </row>
        <row r="2694">
          <cell r="A2694" t="str">
            <v>XT3AES-RR-22-327</v>
          </cell>
          <cell r="B2694" t="str">
            <v>T3ES RR 2x9x18G</v>
          </cell>
          <cell r="C2694">
            <v>142180</v>
          </cell>
          <cell r="D2694" t="str">
            <v>A</v>
          </cell>
        </row>
        <row r="2695">
          <cell r="A2695" t="str">
            <v>XT3AES-RR-22-655</v>
          </cell>
          <cell r="B2695" t="str">
            <v>T3ES RR 2x9x36G</v>
          </cell>
          <cell r="C2695">
            <v>168100</v>
          </cell>
          <cell r="D2695" t="str">
            <v>A</v>
          </cell>
        </row>
        <row r="2696">
          <cell r="A2696" t="str">
            <v>XT3AES-RS-22-1321</v>
          </cell>
          <cell r="B2696" t="str">
            <v>T3ES 72" Rck, 2Switch 2x9x73G</v>
          </cell>
          <cell r="C2696">
            <v>282900</v>
          </cell>
          <cell r="D2696" t="str">
            <v>A</v>
          </cell>
        </row>
        <row r="2697">
          <cell r="A2697" t="str">
            <v>XT3AES-RS-22-327</v>
          </cell>
          <cell r="B2697" t="str">
            <v>T3ES 72" Rck, 2Switch 2x9x18G</v>
          </cell>
          <cell r="C2697">
            <v>195420</v>
          </cell>
          <cell r="D2697" t="str">
            <v>A</v>
          </cell>
        </row>
        <row r="2698">
          <cell r="A2698" t="str">
            <v>XT3AES-RS-22-655</v>
          </cell>
          <cell r="B2698" t="str">
            <v>T3ES 72" Rck, 2Switch 2x9x36G</v>
          </cell>
          <cell r="C2698">
            <v>210300</v>
          </cell>
          <cell r="D2698" t="str">
            <v>A</v>
          </cell>
        </row>
        <row r="2699">
          <cell r="A2699" t="str">
            <v>XT3AES-RS-88-1310</v>
          </cell>
          <cell r="B2699" t="str">
            <v>T3ES 72" Rck, 2Switch 8x9x18G</v>
          </cell>
          <cell r="C2699">
            <v>613780</v>
          </cell>
          <cell r="D2699" t="str">
            <v>A</v>
          </cell>
        </row>
        <row r="2700">
          <cell r="A2700" t="str">
            <v>XT3AES-RS-88-2620</v>
          </cell>
          <cell r="B2700" t="str">
            <v>T3ES 72" Rck, 2Switch 8x9x36G</v>
          </cell>
          <cell r="C2700">
            <v>645720</v>
          </cell>
          <cell r="D2700" t="str">
            <v>A</v>
          </cell>
        </row>
        <row r="2701">
          <cell r="A2701" t="str">
            <v>XT3AES-RS-88-5284</v>
          </cell>
          <cell r="B2701" t="str">
            <v>T3ES 72" Rck, 2Switch 8x9x73G</v>
          </cell>
          <cell r="C2701">
            <v>963700</v>
          </cell>
          <cell r="D2701" t="str">
            <v>A</v>
          </cell>
        </row>
        <row r="2702">
          <cell r="A2702" t="str">
            <v>XT3AES-TT-22-1321</v>
          </cell>
          <cell r="B2702" t="str">
            <v>T3ES TT 2x9x73G</v>
          </cell>
          <cell r="C2702">
            <v>229660</v>
          </cell>
          <cell r="D2702" t="str">
            <v>A</v>
          </cell>
        </row>
        <row r="2703">
          <cell r="A2703" t="str">
            <v>XT3AES-TT-22-327</v>
          </cell>
          <cell r="B2703" t="str">
            <v>T3ES TT 2x9x18G</v>
          </cell>
          <cell r="C2703">
            <v>142180</v>
          </cell>
          <cell r="D2703" t="str">
            <v>A</v>
          </cell>
        </row>
        <row r="2704">
          <cell r="A2704" t="str">
            <v>XT3AES-TT-22-655</v>
          </cell>
          <cell r="B2704" t="str">
            <v>T3ES TT 2x9x36G</v>
          </cell>
          <cell r="C2704">
            <v>168100</v>
          </cell>
          <cell r="D2704" t="str">
            <v>A</v>
          </cell>
        </row>
        <row r="2705">
          <cell r="A2705" t="str">
            <v>XT3ES-RH-44-1310</v>
          </cell>
          <cell r="B2705" t="str">
            <v>T3ES 72" Rck, 2Hub 4x9x36G</v>
          </cell>
          <cell r="C2705">
            <v>477800</v>
          </cell>
          <cell r="D2705" t="str">
            <v>A</v>
          </cell>
        </row>
        <row r="2706">
          <cell r="A2706" t="str">
            <v>XT3ES-RH-44-2642</v>
          </cell>
          <cell r="B2706" t="str">
            <v>T3ES 72" Rck, 2Hub 4x9x73G</v>
          </cell>
          <cell r="C2706">
            <v>627160</v>
          </cell>
          <cell r="D2706" t="str">
            <v>A</v>
          </cell>
        </row>
        <row r="2707">
          <cell r="A2707" t="str">
            <v>XT3ES-RH-44-655</v>
          </cell>
          <cell r="B2707" t="str">
            <v>T3ES 72" Rck, 2Hub 4x9x18G</v>
          </cell>
          <cell r="C2707">
            <v>389400</v>
          </cell>
          <cell r="D2707" t="str">
            <v>A</v>
          </cell>
        </row>
        <row r="2708">
          <cell r="A2708" t="str">
            <v>XT3ES-RH-88-1310</v>
          </cell>
          <cell r="B2708" t="str">
            <v>T3ES 72" Rck, 2Hub 8x9x18G</v>
          </cell>
          <cell r="C2708">
            <v>755200</v>
          </cell>
          <cell r="D2708" t="str">
            <v>A</v>
          </cell>
        </row>
        <row r="2709">
          <cell r="A2709" t="str">
            <v>XT3ES-RH-88-2620</v>
          </cell>
          <cell r="B2709" t="str">
            <v>T3ES 72" Rck, 2Hub 8x9x36G</v>
          </cell>
          <cell r="C2709">
            <v>931800</v>
          </cell>
          <cell r="D2709" t="str">
            <v>A</v>
          </cell>
        </row>
        <row r="2710">
          <cell r="A2710" t="str">
            <v>XT3ES-RH-88-5284</v>
          </cell>
          <cell r="B2710" t="str">
            <v>T3ES 72" Rck, 2Hub 8x9x73G</v>
          </cell>
          <cell r="C2710">
            <v>1230700</v>
          </cell>
          <cell r="D2710" t="str">
            <v>A</v>
          </cell>
        </row>
        <row r="2711">
          <cell r="A2711" t="str">
            <v>XT3ES-RK-44-1310</v>
          </cell>
          <cell r="B2711" t="str">
            <v>T3ES 72" Rck 4x9x36G</v>
          </cell>
          <cell r="C2711">
            <v>454200</v>
          </cell>
          <cell r="D2711" t="str">
            <v>A</v>
          </cell>
        </row>
        <row r="2712">
          <cell r="A2712" t="str">
            <v>XT3ES-RK-44-2642</v>
          </cell>
          <cell r="B2712" t="str">
            <v>T3ES 72" Rck 4x9x73G</v>
          </cell>
          <cell r="C2712">
            <v>603560</v>
          </cell>
          <cell r="D2712" t="str">
            <v>A</v>
          </cell>
        </row>
        <row r="2713">
          <cell r="A2713" t="str">
            <v>XT3ES-RK-44-655</v>
          </cell>
          <cell r="B2713" t="str">
            <v>T3ES 72" Rck 4x9x18G</v>
          </cell>
          <cell r="C2713">
            <v>365800</v>
          </cell>
          <cell r="D2713" t="str">
            <v>A</v>
          </cell>
        </row>
        <row r="2714">
          <cell r="A2714" t="str">
            <v>XT3ES-RK-88-1310</v>
          </cell>
          <cell r="B2714" t="str">
            <v>T3ES 72" Rck 8x9x18G</v>
          </cell>
          <cell r="C2714">
            <v>731600</v>
          </cell>
          <cell r="D2714" t="str">
            <v>A</v>
          </cell>
        </row>
        <row r="2715">
          <cell r="A2715" t="str">
            <v>XT3ES-RK-88-2620</v>
          </cell>
          <cell r="B2715" t="str">
            <v>T3ES 72" Rck 8x9x36G</v>
          </cell>
          <cell r="C2715">
            <v>908200</v>
          </cell>
          <cell r="D2715" t="str">
            <v>A</v>
          </cell>
        </row>
        <row r="2716">
          <cell r="A2716" t="str">
            <v>XT3ES-RK-88-5284</v>
          </cell>
          <cell r="B2716" t="str">
            <v>T3ES 72" Rck 8x9x73G</v>
          </cell>
          <cell r="C2716">
            <v>1207100</v>
          </cell>
          <cell r="D2716" t="str">
            <v>A</v>
          </cell>
        </row>
        <row r="2717">
          <cell r="A2717" t="str">
            <v>XT3ES-RR-22-1321</v>
          </cell>
          <cell r="B2717" t="str">
            <v>T3ES RR 2x9x73G</v>
          </cell>
          <cell r="C2717">
            <v>301780</v>
          </cell>
          <cell r="D2717" t="str">
            <v>A</v>
          </cell>
        </row>
        <row r="2718">
          <cell r="A2718" t="str">
            <v>XT3ES-RR-22-327</v>
          </cell>
          <cell r="B2718" t="str">
            <v>T3ES RR 2x9x18G</v>
          </cell>
          <cell r="C2718">
            <v>182900</v>
          </cell>
          <cell r="D2718" t="str">
            <v>A</v>
          </cell>
        </row>
        <row r="2719">
          <cell r="A2719" t="str">
            <v>XT3ES-RR-22-655</v>
          </cell>
          <cell r="B2719" t="str">
            <v>T3ES RR 2x9x36G</v>
          </cell>
          <cell r="C2719">
            <v>227100</v>
          </cell>
          <cell r="D2719" t="str">
            <v>A</v>
          </cell>
        </row>
        <row r="2720">
          <cell r="A2720" t="str">
            <v>XT3ES-RS-22-1321</v>
          </cell>
          <cell r="B2720" t="str">
            <v>T3ES 72" Rck, 2Switch 2x9x73G</v>
          </cell>
          <cell r="C2720">
            <v>283000</v>
          </cell>
          <cell r="D2720" t="str">
            <v>A</v>
          </cell>
        </row>
        <row r="2721">
          <cell r="A2721" t="str">
            <v>XT3ES-RS-22-327</v>
          </cell>
          <cell r="B2721" t="str">
            <v>T3ES 72" Rck, 2Switch 2x9x18G</v>
          </cell>
          <cell r="C2721">
            <v>195400</v>
          </cell>
          <cell r="D2721" t="str">
            <v>A</v>
          </cell>
        </row>
        <row r="2722">
          <cell r="A2722" t="str">
            <v>XT3ES-RS-22-655</v>
          </cell>
          <cell r="B2722" t="str">
            <v>T3ES 72" Rck, 2Switch 2x9x36G</v>
          </cell>
          <cell r="C2722">
            <v>221400</v>
          </cell>
          <cell r="D2722" t="str">
            <v>A</v>
          </cell>
        </row>
        <row r="2723">
          <cell r="A2723" t="str">
            <v>XT3ES-RS-88-1310</v>
          </cell>
          <cell r="B2723" t="str">
            <v>T3ES 72" Rck, 2Switch 8x9x18G</v>
          </cell>
          <cell r="C2723">
            <v>613800</v>
          </cell>
          <cell r="D2723" t="str">
            <v>A</v>
          </cell>
        </row>
        <row r="2724">
          <cell r="A2724" t="str">
            <v>XT3ES-RS-88-2620</v>
          </cell>
          <cell r="B2724" t="str">
            <v>T3ES 72" Rck, 2Switch 8x9x36G</v>
          </cell>
          <cell r="C2724">
            <v>717400</v>
          </cell>
          <cell r="D2724" t="str">
            <v>A</v>
          </cell>
        </row>
        <row r="2725">
          <cell r="A2725" t="str">
            <v>XT3ES-RS-88-5284</v>
          </cell>
          <cell r="B2725" t="str">
            <v>T3ES 72" Rck, 2Switch 8x9x73G</v>
          </cell>
          <cell r="C2725">
            <v>963800</v>
          </cell>
          <cell r="D2725" t="str">
            <v>A</v>
          </cell>
        </row>
        <row r="2726">
          <cell r="A2726" t="str">
            <v>XT3ES-TT-22-1321</v>
          </cell>
          <cell r="B2726" t="str">
            <v>T3ES TT 2x9x73G</v>
          </cell>
          <cell r="C2726">
            <v>301780</v>
          </cell>
          <cell r="D2726" t="str">
            <v>A</v>
          </cell>
        </row>
        <row r="2727">
          <cell r="A2727" t="str">
            <v>XT3ES-TT-22-327</v>
          </cell>
          <cell r="B2727" t="str">
            <v>T3ES TT 2x9x18G</v>
          </cell>
          <cell r="C2727">
            <v>182900</v>
          </cell>
          <cell r="D2727" t="str">
            <v>A</v>
          </cell>
        </row>
        <row r="2728">
          <cell r="A2728" t="str">
            <v>XT3ES-TT-22-655</v>
          </cell>
          <cell r="B2728" t="str">
            <v>T3ES TT 2x9x36G</v>
          </cell>
          <cell r="C2728">
            <v>227100</v>
          </cell>
          <cell r="D2728" t="str">
            <v>A</v>
          </cell>
        </row>
        <row r="2729">
          <cell r="A2729" t="str">
            <v>XT3WG-RR-11-163</v>
          </cell>
          <cell r="B2729" t="str">
            <v>T3WG RR 1x9x18G</v>
          </cell>
          <cell r="C2729">
            <v>62800</v>
          </cell>
          <cell r="D2729" t="str">
            <v>A</v>
          </cell>
        </row>
        <row r="2730">
          <cell r="A2730" t="str">
            <v>XT3WG-RR-11-327</v>
          </cell>
          <cell r="B2730" t="str">
            <v>T3WG RR 1x9x36G</v>
          </cell>
          <cell r="C2730">
            <v>77200</v>
          </cell>
          <cell r="D2730" t="str">
            <v>A</v>
          </cell>
        </row>
        <row r="2731">
          <cell r="A2731" t="str">
            <v>XT3WG-RR-11-660</v>
          </cell>
          <cell r="B2731" t="str">
            <v>T3WG RR 1x9x73G</v>
          </cell>
          <cell r="C2731">
            <v>111400</v>
          </cell>
          <cell r="D2731" t="str">
            <v>A</v>
          </cell>
        </row>
        <row r="2732">
          <cell r="A2732" t="str">
            <v>XT3WG-TT-11-163</v>
          </cell>
          <cell r="B2732" t="str">
            <v>T3WG TT 1x9x18G</v>
          </cell>
          <cell r="C2732">
            <v>62800</v>
          </cell>
          <cell r="D2732" t="str">
            <v>A</v>
          </cell>
        </row>
        <row r="2733">
          <cell r="A2733" t="str">
            <v>XT3WG-TT-11-327</v>
          </cell>
          <cell r="B2733" t="str">
            <v>T3WG TT 1x9x36G</v>
          </cell>
          <cell r="C2733">
            <v>77200</v>
          </cell>
          <cell r="D2733" t="str">
            <v>A</v>
          </cell>
        </row>
        <row r="2734">
          <cell r="A2734" t="str">
            <v>XT3WG-TT-11-660</v>
          </cell>
          <cell r="B2734" t="str">
            <v>T3WG TT 1x9x73G</v>
          </cell>
          <cell r="C2734">
            <v>111400</v>
          </cell>
          <cell r="D2734" t="str">
            <v>A</v>
          </cell>
        </row>
        <row r="2736">
          <cell r="A2736" t="str">
            <v>System Support (Warrayty Upgrade)</v>
          </cell>
        </row>
        <row r="2737">
          <cell r="A2737" t="str">
            <v>W-A14-1P</v>
          </cell>
          <cell r="B2737" t="str">
            <v>Sun Ultra 2 System Platinum</v>
          </cell>
        </row>
        <row r="2738">
          <cell r="A2738" t="str">
            <v>W-A14-1G</v>
          </cell>
          <cell r="B2738" t="str">
            <v>Sun Ultra 3 System Gold</v>
          </cell>
        </row>
        <row r="2739">
          <cell r="A2739" t="str">
            <v>W-A14-1S</v>
          </cell>
          <cell r="B2739" t="str">
            <v>Sun Ultra 4 System Silver</v>
          </cell>
        </row>
        <row r="2740">
          <cell r="A2740" t="str">
            <v>W-A21-1P</v>
          </cell>
          <cell r="B2740" t="str">
            <v>Sun Ultra 5 System Platinum</v>
          </cell>
        </row>
        <row r="2741">
          <cell r="A2741" t="str">
            <v>W-A21-1G</v>
          </cell>
          <cell r="B2741" t="str">
            <v>Sun Ultra 5 System Gold</v>
          </cell>
        </row>
        <row r="2742">
          <cell r="A2742" t="str">
            <v>W-A21-1S</v>
          </cell>
          <cell r="B2742" t="str">
            <v>Sun Ultra 5 System Silver</v>
          </cell>
        </row>
        <row r="2743">
          <cell r="A2743" t="str">
            <v>W-A22-1P</v>
          </cell>
          <cell r="B2743" t="str">
            <v>Sun Ultra 10 System Platinum</v>
          </cell>
        </row>
        <row r="2744">
          <cell r="A2744" t="str">
            <v>W-A22-1G</v>
          </cell>
          <cell r="B2744" t="str">
            <v>Sun Ultra 10 System Gold</v>
          </cell>
        </row>
        <row r="2745">
          <cell r="A2745" t="str">
            <v>W-A22-1S</v>
          </cell>
          <cell r="B2745" t="str">
            <v>Sun Ultra 10 System Silver</v>
          </cell>
        </row>
        <row r="2746">
          <cell r="A2746" t="str">
            <v>W-A23-1P</v>
          </cell>
          <cell r="B2746" t="str">
            <v>Sun Ultra 60 System Platinum</v>
          </cell>
        </row>
        <row r="2747">
          <cell r="A2747" t="str">
            <v>W-A23-1G</v>
          </cell>
          <cell r="B2747" t="str">
            <v>Sun Ultra 60 System Gold</v>
          </cell>
        </row>
        <row r="2748">
          <cell r="A2748" t="str">
            <v>W-A23-1S</v>
          </cell>
          <cell r="B2748" t="str">
            <v>Sun Ultra 60 System Silver</v>
          </cell>
        </row>
        <row r="2749">
          <cell r="A2749" t="str">
            <v>W-A27-1P</v>
          </cell>
          <cell r="B2749" t="str">
            <v>Sun Ultra 80 System Platinum</v>
          </cell>
        </row>
        <row r="2750">
          <cell r="A2750" t="str">
            <v>W-A27-1G</v>
          </cell>
          <cell r="B2750" t="str">
            <v>Sun Ultra 80 System Gold</v>
          </cell>
        </row>
        <row r="2751">
          <cell r="A2751" t="str">
            <v>W-A27-1S</v>
          </cell>
          <cell r="B2751" t="str">
            <v>Sun Ultra 80 System Silver</v>
          </cell>
        </row>
        <row r="2752">
          <cell r="A2752" t="str">
            <v>W-Netra-ft-1800-1P</v>
          </cell>
          <cell r="B2752" t="str">
            <v>Sun Netra ft 1800 Platinum</v>
          </cell>
        </row>
        <row r="2753">
          <cell r="A2753" t="str">
            <v>W-Netra-ft-1800-1G</v>
          </cell>
          <cell r="B2753" t="str">
            <v>Sun Netra ft 1800 Gold</v>
          </cell>
        </row>
        <row r="2754">
          <cell r="A2754" t="str">
            <v>W-Netra-ft-1800-1S</v>
          </cell>
          <cell r="B2754" t="str">
            <v>Sun Netra ft 1800 Silver</v>
          </cell>
        </row>
        <row r="2755">
          <cell r="A2755" t="str">
            <v>W-Netra-stA1000-1P</v>
          </cell>
          <cell r="B2755" t="str">
            <v>Sun Netra St A1000 Platinum</v>
          </cell>
        </row>
        <row r="2756">
          <cell r="A2756" t="str">
            <v>W-Netra-stA1000-1G</v>
          </cell>
          <cell r="B2756" t="str">
            <v>Sun Netra St A1000 Gold</v>
          </cell>
        </row>
        <row r="2757">
          <cell r="A2757" t="str">
            <v>W-Netra-stA1000-1S</v>
          </cell>
          <cell r="B2757" t="str">
            <v>Sun Netra St A1000 Silver</v>
          </cell>
        </row>
        <row r="2758">
          <cell r="A2758" t="str">
            <v>W-Netra-stD1000-1P</v>
          </cell>
          <cell r="B2758" t="str">
            <v>Sun Netra St D1000 Platinum</v>
          </cell>
        </row>
        <row r="2759">
          <cell r="A2759" t="str">
            <v>W-Netra-stD1000-1G</v>
          </cell>
          <cell r="B2759" t="str">
            <v>Sun Netra St D1000 Gold</v>
          </cell>
        </row>
        <row r="2760">
          <cell r="A2760" t="str">
            <v>W-Netra-stD1000-1S</v>
          </cell>
          <cell r="B2760" t="str">
            <v>Sun Netra St D1000 Silver</v>
          </cell>
        </row>
        <row r="2761">
          <cell r="A2761" t="str">
            <v>W-Netra-t1-1P</v>
          </cell>
          <cell r="B2761" t="str">
            <v>Sun Netra t1 Server Platinum</v>
          </cell>
        </row>
        <row r="2762">
          <cell r="A2762" t="str">
            <v>W-Netra-t1-1G</v>
          </cell>
          <cell r="B2762" t="str">
            <v>Sun Netra t1 Server Gold</v>
          </cell>
        </row>
        <row r="2763">
          <cell r="A2763" t="str">
            <v>W-Netra-t1-1S</v>
          </cell>
          <cell r="B2763" t="str">
            <v>Sun Netra t1 Server Silver</v>
          </cell>
        </row>
        <row r="2764">
          <cell r="A2764" t="str">
            <v>W-Netra-t1x5-1P</v>
          </cell>
          <cell r="B2764" t="str">
            <v>Sun Netra t1 Server 5Pack Platinum</v>
          </cell>
        </row>
        <row r="2765">
          <cell r="A2765" t="str">
            <v>W-Netra-t1x5-1G</v>
          </cell>
          <cell r="B2765" t="str">
            <v>Sun Netra t1 Server 5Pack Gold</v>
          </cell>
        </row>
        <row r="2766">
          <cell r="A2766" t="str">
            <v>W-Netra-t1x5-1S</v>
          </cell>
          <cell r="B2766" t="str">
            <v>Sun Netra t1 Server 5Pack Silver</v>
          </cell>
        </row>
        <row r="2767">
          <cell r="A2767" t="str">
            <v>W-Netra-t112x-1P</v>
          </cell>
          <cell r="B2767" t="str">
            <v>Sun Netra t1120,1125 Server 5Pack Platinum</v>
          </cell>
        </row>
        <row r="2768">
          <cell r="A2768" t="str">
            <v>W-Netra-t112x-1G</v>
          </cell>
          <cell r="B2768" t="str">
            <v>Sun Netra t1120,1125 Server 5Pack Gold</v>
          </cell>
        </row>
        <row r="2769">
          <cell r="A2769" t="str">
            <v>W-Netra-t112x-1S</v>
          </cell>
          <cell r="B2769" t="str">
            <v>Sun Netra t1120,1125 Server 5Pack Silver</v>
          </cell>
        </row>
        <row r="2770">
          <cell r="A2770" t="str">
            <v>W-Netra-stD130-1P</v>
          </cell>
          <cell r="B2770" t="str">
            <v>Sun Netra St D130 Platinum</v>
          </cell>
        </row>
        <row r="2771">
          <cell r="A2771" t="str">
            <v>W-Netra-stD130-1G</v>
          </cell>
          <cell r="B2771" t="str">
            <v>Sun Netra St D130 Gold</v>
          </cell>
        </row>
        <row r="2772">
          <cell r="A2772" t="str">
            <v>W-Netra-stD130-1S</v>
          </cell>
          <cell r="B2772" t="str">
            <v>Sun Netra St D130 Silver</v>
          </cell>
        </row>
        <row r="2773">
          <cell r="A2773" t="str">
            <v>W-Netra-t140x-1P</v>
          </cell>
          <cell r="B2773" t="str">
            <v>Sun Netra t140x Server 5Pack Platinum</v>
          </cell>
        </row>
        <row r="2774">
          <cell r="A2774" t="str">
            <v>W-Netra-t140x-1G</v>
          </cell>
          <cell r="B2774" t="str">
            <v>Sun Netra t140x Server 5Pack Gold</v>
          </cell>
        </row>
        <row r="2775">
          <cell r="A2775" t="str">
            <v>W-Netra-t140x-1S</v>
          </cell>
          <cell r="B2775" t="str">
            <v>Sun Netra t140x Server 5Pack Silver</v>
          </cell>
        </row>
        <row r="2776">
          <cell r="A2776" t="str">
            <v>W-E450-3P</v>
          </cell>
          <cell r="B2776" t="str">
            <v>Sun Enterprise 450 Server Platinum</v>
          </cell>
        </row>
        <row r="2777">
          <cell r="A2777" t="str">
            <v>W-E450-3G</v>
          </cell>
          <cell r="B2777" t="str">
            <v>Sun Enterprise 450 Server Gold</v>
          </cell>
        </row>
        <row r="2778">
          <cell r="A2778" t="str">
            <v>W-E450-3S</v>
          </cell>
          <cell r="B2778" t="str">
            <v>Sun Enterprise 450 Server Silver</v>
          </cell>
        </row>
        <row r="2779">
          <cell r="A2779" t="str">
            <v>W-A21S-1P</v>
          </cell>
          <cell r="B2779" t="str">
            <v>Sun Enterprise Ultra 5S Platinum</v>
          </cell>
        </row>
        <row r="2780">
          <cell r="A2780" t="str">
            <v>W-A21S-1G</v>
          </cell>
          <cell r="B2780" t="str">
            <v>Sun Enterprise Ultra 5S Gold</v>
          </cell>
        </row>
        <row r="2781">
          <cell r="A2781" t="str">
            <v>W-A21S-1S</v>
          </cell>
          <cell r="B2781" t="str">
            <v>Sun Enterprise Ultra 5S Silver</v>
          </cell>
        </row>
        <row r="2782">
          <cell r="A2782" t="str">
            <v>W-A22S-1P</v>
          </cell>
          <cell r="B2782" t="str">
            <v>Sun Enterprise Ultra 10S Platinum</v>
          </cell>
        </row>
        <row r="2783">
          <cell r="A2783" t="str">
            <v>W-A22S-1G</v>
          </cell>
          <cell r="B2783" t="str">
            <v>Sun Enterprise Ultra 10S Gold</v>
          </cell>
        </row>
        <row r="2784">
          <cell r="A2784" t="str">
            <v>W-A22S-1S</v>
          </cell>
          <cell r="B2784" t="str">
            <v>Sun Enterprise Ultra 10S Silver</v>
          </cell>
        </row>
        <row r="2785">
          <cell r="A2785" t="str">
            <v>W-E220R-3P</v>
          </cell>
          <cell r="B2785" t="str">
            <v>Sun Enterprise 220R Server Platinum</v>
          </cell>
        </row>
        <row r="2786">
          <cell r="A2786" t="str">
            <v>W-E220R-3G</v>
          </cell>
          <cell r="B2786" t="str">
            <v>Sun Enterprise 220R Server Gold</v>
          </cell>
        </row>
        <row r="2787">
          <cell r="A2787" t="str">
            <v>W-E220R-3S</v>
          </cell>
          <cell r="B2787" t="str">
            <v>Sun Enterprise 220R Server Silver</v>
          </cell>
        </row>
        <row r="2788">
          <cell r="A2788" t="str">
            <v>W-E420R-3P</v>
          </cell>
          <cell r="B2788" t="str">
            <v>Sun Enterprise 420R Server Platinum</v>
          </cell>
        </row>
        <row r="2789">
          <cell r="A2789" t="str">
            <v>W-E420R-3G</v>
          </cell>
          <cell r="B2789" t="str">
            <v>Sun Enterprise 420R Server Gold</v>
          </cell>
        </row>
        <row r="2790">
          <cell r="A2790" t="str">
            <v>W-E420R-3S</v>
          </cell>
          <cell r="B2790" t="str">
            <v>Sun Enterprise 420R Server Silver</v>
          </cell>
        </row>
        <row r="2791">
          <cell r="A2791" t="str">
            <v>W-ENT-SYSBD-1P</v>
          </cell>
          <cell r="B2791" t="str">
            <v>Enterprise System Board Platinum</v>
          </cell>
        </row>
        <row r="2792">
          <cell r="A2792" t="str">
            <v>W-ENT-SYSBD-1G</v>
          </cell>
          <cell r="B2792" t="str">
            <v>Enterprise System Board Gold</v>
          </cell>
        </row>
        <row r="2793">
          <cell r="A2793" t="str">
            <v>W-E3500-1P</v>
          </cell>
          <cell r="B2793" t="str">
            <v>Enterprise 3500 Server Platinum</v>
          </cell>
        </row>
        <row r="2794">
          <cell r="A2794" t="str">
            <v>W-E3500-1G</v>
          </cell>
          <cell r="B2794" t="str">
            <v>Enterprise 3500 Server Gold</v>
          </cell>
        </row>
        <row r="2795">
          <cell r="A2795" t="str">
            <v>W-E4500-1P</v>
          </cell>
          <cell r="B2795" t="str">
            <v>Enterprise 4500 Server Platinum</v>
          </cell>
        </row>
        <row r="2796">
          <cell r="A2796" t="str">
            <v>W-E4500-1G</v>
          </cell>
          <cell r="B2796" t="str">
            <v>Enterprise 4500 Server Gold</v>
          </cell>
        </row>
        <row r="2797">
          <cell r="A2797" t="str">
            <v>W-E5500-1P</v>
          </cell>
          <cell r="B2797" t="str">
            <v>Enterprise 5500 Server Platinum</v>
          </cell>
        </row>
        <row r="2798">
          <cell r="A2798" t="str">
            <v>W-E5500-1G</v>
          </cell>
          <cell r="B2798" t="str">
            <v>Enterprise 5500 Server Gold</v>
          </cell>
        </row>
        <row r="2799">
          <cell r="A2799" t="str">
            <v>W-E6500-1P</v>
          </cell>
          <cell r="B2799" t="str">
            <v>Enterprise 6500 Server Platinum</v>
          </cell>
        </row>
        <row r="2800">
          <cell r="A2800" t="str">
            <v>W-E6500-1G</v>
          </cell>
          <cell r="B2800" t="str">
            <v>Enterprise 6500 Server Gold</v>
          </cell>
        </row>
        <row r="2801">
          <cell r="A2801" t="str">
            <v>W-E10000-1P</v>
          </cell>
          <cell r="B2801" t="str">
            <v>Enterprise 10000 Server Platinum</v>
          </cell>
        </row>
        <row r="2802">
          <cell r="A2802" t="str">
            <v>W-E10000-SYSBD-1P</v>
          </cell>
          <cell r="B2802" t="str">
            <v>Enterprise 10000 System Board Platinum</v>
          </cell>
        </row>
        <row r="2803">
          <cell r="A2803" t="str">
            <v>W-A21SSP-1P</v>
          </cell>
          <cell r="B2803" t="str">
            <v>System Service Processor (Ultra 5) Platinum</v>
          </cell>
        </row>
        <row r="2804">
          <cell r="A2804" t="str">
            <v>W-A21SSP-1G</v>
          </cell>
          <cell r="B2804" t="str">
            <v>System Service Processor (Ultra 5) Gold</v>
          </cell>
        </row>
        <row r="2805">
          <cell r="A2805" t="str">
            <v>W-A21SSP-1S</v>
          </cell>
          <cell r="B2805" t="str">
            <v>System Service Processor (Ultra 5) Silver</v>
          </cell>
        </row>
        <row r="2806">
          <cell r="A2806" t="str">
            <v>W-E10K-COD-1P</v>
          </cell>
          <cell r="B2806" t="str">
            <v>WU for Enterprise 10000 COD Platinum</v>
          </cell>
        </row>
        <row r="2807">
          <cell r="A2807" t="str">
            <v>W-HPC450-3P</v>
          </cell>
          <cell r="B2807" t="str">
            <v>Sun HPC 450 Server Platinum</v>
          </cell>
        </row>
        <row r="2808">
          <cell r="A2808" t="str">
            <v>W-HPC450-3G</v>
          </cell>
          <cell r="B2808" t="str">
            <v>Sun HPC 450 Server Gold</v>
          </cell>
        </row>
        <row r="2809">
          <cell r="A2809" t="str">
            <v>W-HPC450-3S</v>
          </cell>
          <cell r="B2809" t="str">
            <v>Sun HPC 450 Server Silver</v>
          </cell>
        </row>
        <row r="2810">
          <cell r="A2810" t="str">
            <v>W-HPC3500-1P</v>
          </cell>
          <cell r="B2810" t="str">
            <v>Sun HPC 3500 Server Platinum</v>
          </cell>
        </row>
        <row r="2811">
          <cell r="A2811" t="str">
            <v>W-HPC3500-1G</v>
          </cell>
          <cell r="B2811" t="str">
            <v>Sun HPC 3500 Server Gold</v>
          </cell>
        </row>
        <row r="2812">
          <cell r="A2812" t="str">
            <v>W-HPC4500-1P</v>
          </cell>
          <cell r="B2812" t="str">
            <v>Sun HPC 4500 Server Platinum</v>
          </cell>
        </row>
        <row r="2813">
          <cell r="A2813" t="str">
            <v>W-HPC4500-1G</v>
          </cell>
          <cell r="B2813" t="str">
            <v>Sun HPC 4500 Server Gold</v>
          </cell>
        </row>
        <row r="2814">
          <cell r="A2814" t="str">
            <v>W-HPC5500-1P</v>
          </cell>
          <cell r="B2814" t="str">
            <v>Sun HPC 5500 Server Platinum</v>
          </cell>
        </row>
        <row r="2815">
          <cell r="A2815" t="str">
            <v>W-HPC5500-1G</v>
          </cell>
          <cell r="B2815" t="str">
            <v>Sun HPC 5500 Server Gold</v>
          </cell>
        </row>
        <row r="2816">
          <cell r="A2816" t="str">
            <v>W-HPC6500-1P</v>
          </cell>
          <cell r="B2816" t="str">
            <v>Sun HPC 6500 Server Platinum</v>
          </cell>
        </row>
        <row r="2817">
          <cell r="A2817" t="str">
            <v>W-HPC6500-1G</v>
          </cell>
          <cell r="B2817" t="str">
            <v>Sun HPC 6500 Server Gold</v>
          </cell>
        </row>
        <row r="2818">
          <cell r="A2818" t="str">
            <v>W-HPC10000-1P</v>
          </cell>
          <cell r="B2818" t="str">
            <v>Sun HPC 10000 Server Platinum</v>
          </cell>
        </row>
        <row r="2819">
          <cell r="A2819" t="str">
            <v>W-A1000-2P</v>
          </cell>
          <cell r="B2819" t="str">
            <v>Sun StorEdge A1000 Platinum</v>
          </cell>
        </row>
        <row r="2820">
          <cell r="A2820" t="str">
            <v>W-A1000-2G</v>
          </cell>
          <cell r="B2820" t="str">
            <v>Sun StorEdge A1000 Gold</v>
          </cell>
        </row>
        <row r="2821">
          <cell r="A2821" t="str">
            <v>W-A1000-2S</v>
          </cell>
          <cell r="B2821" t="str">
            <v>Sun StorEdge A1000 Silver</v>
          </cell>
        </row>
        <row r="2822">
          <cell r="A2822" t="str">
            <v>W-A1000-CTRBD-2P</v>
          </cell>
          <cell r="B2822" t="str">
            <v>Sun StorEdge A1000 Controller Board Platinum</v>
          </cell>
        </row>
        <row r="2823">
          <cell r="A2823" t="str">
            <v>W-A1000-CTRBD-2G</v>
          </cell>
          <cell r="B2823" t="str">
            <v>Sun StorEdge A1000 Controller Board Gold</v>
          </cell>
        </row>
        <row r="2824">
          <cell r="A2824" t="str">
            <v>W-A1000-CTRBD-2S</v>
          </cell>
          <cell r="B2824" t="str">
            <v>Sun StorEdge A1000 Controller Board Silver</v>
          </cell>
        </row>
        <row r="2825">
          <cell r="A2825" t="str">
            <v>W-D1000-2P</v>
          </cell>
          <cell r="B2825" t="str">
            <v>Sun StorEdge D1000 Platinum</v>
          </cell>
        </row>
        <row r="2826">
          <cell r="A2826" t="str">
            <v>W-D1000-2G</v>
          </cell>
          <cell r="B2826" t="str">
            <v>Sun StorEdge D1000 Gold</v>
          </cell>
        </row>
        <row r="2827">
          <cell r="A2827" t="str">
            <v>W-D1000-2S</v>
          </cell>
          <cell r="B2827" t="str">
            <v>Sun StorEdge D1000 Silver</v>
          </cell>
        </row>
        <row r="2828">
          <cell r="A2828" t="str">
            <v>W-A3500-2T-2P</v>
          </cell>
          <cell r="B2828" t="str">
            <v>Sun StorEdge A3500 2 Trays Platinum</v>
          </cell>
        </row>
        <row r="2829">
          <cell r="A2829" t="str">
            <v>W-A3500-2T-2G</v>
          </cell>
          <cell r="B2829" t="str">
            <v>Sun StorEdge A3500 2 Trays Gold</v>
          </cell>
        </row>
        <row r="2830">
          <cell r="A2830" t="str">
            <v>W-A3500-2T-2S</v>
          </cell>
          <cell r="B2830" t="str">
            <v>Sun StorEdge A3500 2 Trays Silver</v>
          </cell>
        </row>
        <row r="2831">
          <cell r="A2831" t="str">
            <v>W-A3500-5T-2P</v>
          </cell>
          <cell r="B2831" t="str">
            <v>Sun StorEdge A3500 5 Trays Platinum</v>
          </cell>
        </row>
        <row r="2832">
          <cell r="A2832" t="str">
            <v>W-A3500-5T-2G</v>
          </cell>
          <cell r="B2832" t="str">
            <v>Sun StorEdge A3500 5 Trays Gold</v>
          </cell>
        </row>
        <row r="2833">
          <cell r="A2833" t="str">
            <v>W-A3500-5T-2S</v>
          </cell>
          <cell r="B2833" t="str">
            <v>Sun StorEdge A3500 5 Trays Silver</v>
          </cell>
        </row>
        <row r="2834">
          <cell r="A2834" t="str">
            <v>W-A3500-7T-2P</v>
          </cell>
          <cell r="B2834" t="str">
            <v>Sun StorEdge A3500 7 Trays Platinum</v>
          </cell>
        </row>
        <row r="2835">
          <cell r="A2835" t="str">
            <v>W-A3500-7T-2G</v>
          </cell>
          <cell r="B2835" t="str">
            <v>Sun StorEdge A3500 7 Trays Gold</v>
          </cell>
        </row>
        <row r="2836">
          <cell r="A2836" t="str">
            <v>W-A3500-7T-2S</v>
          </cell>
          <cell r="B2836" t="str">
            <v>Sun StorEdge A3500 7 Trays Silver</v>
          </cell>
        </row>
        <row r="2837">
          <cell r="A2837" t="str">
            <v>W-A3500-15T-2P</v>
          </cell>
          <cell r="B2837" t="str">
            <v>Sun StorEdge A3500 15 Trays Platinum</v>
          </cell>
        </row>
        <row r="2838">
          <cell r="A2838" t="str">
            <v>W-A3500-15T-2G</v>
          </cell>
          <cell r="B2838" t="str">
            <v>Sun StorEdge A3500 15 Trays Gold</v>
          </cell>
        </row>
        <row r="2839">
          <cell r="A2839" t="str">
            <v>W-A3500-15T-2S</v>
          </cell>
          <cell r="B2839" t="str">
            <v>Sun StorEdge A3500 15 Trays Silver</v>
          </cell>
        </row>
        <row r="2840">
          <cell r="A2840" t="str">
            <v>W-A3500-CTRL-2P</v>
          </cell>
          <cell r="B2840" t="str">
            <v>Sun StorEdge A3500 Controller Board Platinum</v>
          </cell>
        </row>
        <row r="2841">
          <cell r="A2841" t="str">
            <v>W-A3500-CTRL-2G</v>
          </cell>
          <cell r="B2841" t="str">
            <v>Sun StorEdge A3500 Controller Board Gold</v>
          </cell>
        </row>
        <row r="2842">
          <cell r="A2842" t="str">
            <v>W-A3500-CTRL-2S</v>
          </cell>
          <cell r="B2842" t="str">
            <v>Sun StorEdge A3500 Controller Board Silver</v>
          </cell>
        </row>
        <row r="2843">
          <cell r="A2843" t="str">
            <v>W-A5x00-1A-2P</v>
          </cell>
          <cell r="B2843" t="str">
            <v>Sun StorEdge A5x00 1 Array Platinum</v>
          </cell>
        </row>
        <row r="2844">
          <cell r="A2844" t="str">
            <v>W-A5x00-1A-2G</v>
          </cell>
          <cell r="B2844" t="str">
            <v>Sun StorEdge A5x00 1 Array Gold</v>
          </cell>
        </row>
        <row r="2845">
          <cell r="A2845" t="str">
            <v>W-A5x00-1A-2S</v>
          </cell>
          <cell r="B2845" t="str">
            <v>Sun StorEdge A5x00 1 Array Silver</v>
          </cell>
        </row>
        <row r="2846">
          <cell r="A2846" t="str">
            <v>W-A5x00-2A-2P</v>
          </cell>
          <cell r="B2846" t="str">
            <v>Sun StorEdge A5x00 2 Array Platinum</v>
          </cell>
        </row>
        <row r="2847">
          <cell r="A2847" t="str">
            <v>W-A5x00-2A-2G</v>
          </cell>
          <cell r="B2847" t="str">
            <v>Sun StorEdge A5x00 2 Array Gold</v>
          </cell>
        </row>
        <row r="2848">
          <cell r="A2848" t="str">
            <v>W-A5x00-2A-2S</v>
          </cell>
          <cell r="B2848" t="str">
            <v>Sun StorEdge A5x00 2 Array Silver</v>
          </cell>
        </row>
        <row r="2849">
          <cell r="A2849" t="str">
            <v>W-A5x00-4A-2P</v>
          </cell>
          <cell r="B2849" t="str">
            <v>Sun StorEdge A5x00 4 Array Platinum</v>
          </cell>
        </row>
        <row r="2850">
          <cell r="A2850" t="str">
            <v>W-A5x00-4A-2G</v>
          </cell>
          <cell r="B2850" t="str">
            <v>Sun StorEdge A5x00 4 Array Gold</v>
          </cell>
        </row>
        <row r="2851">
          <cell r="A2851" t="str">
            <v>W-A5x00-4A-2S</v>
          </cell>
          <cell r="B2851" t="str">
            <v>Sun StorEdge A5x00 4 Array Silver</v>
          </cell>
        </row>
        <row r="2852">
          <cell r="A2852" t="str">
            <v>W-A5x00-6A-2P</v>
          </cell>
          <cell r="B2852" t="str">
            <v>Sun StorEdge A5x00 6 Array Platinum</v>
          </cell>
        </row>
        <row r="2853">
          <cell r="A2853" t="str">
            <v>W-A5x00-6A-2G</v>
          </cell>
          <cell r="B2853" t="str">
            <v>Sun StorEdge A5x00 6 Array Gold</v>
          </cell>
        </row>
        <row r="2854">
          <cell r="A2854" t="str">
            <v>W-A5x00-6A-2S</v>
          </cell>
          <cell r="B2854" t="str">
            <v>Sun StorEdge A5x00 6 Array Silver</v>
          </cell>
        </row>
        <row r="2855">
          <cell r="A2855" t="str">
            <v>WP-A5x00-1A-2P</v>
          </cell>
          <cell r="B2855" t="str">
            <v>Sun StorEdge A5x00 Promo 1 Array Platinum</v>
          </cell>
        </row>
        <row r="2856">
          <cell r="A2856" t="str">
            <v>WP-A5x00-6A-2P</v>
          </cell>
          <cell r="B2856" t="str">
            <v>Sun StorEdge A5x00 Promo 6 Array Platinum</v>
          </cell>
        </row>
        <row r="2857">
          <cell r="A2857" t="str">
            <v>WP-A3500-5T-2P</v>
          </cell>
          <cell r="B2857" t="str">
            <v>Sun StorEdge A3500 Promo 5 Trays Platinum</v>
          </cell>
        </row>
        <row r="2858">
          <cell r="A2858" t="str">
            <v>W-A7000-C-2P</v>
          </cell>
          <cell r="B2858" t="str">
            <v>Sun StorEdge A7000 Controller Platinum</v>
          </cell>
        </row>
        <row r="2859">
          <cell r="A2859" t="str">
            <v>W-A7000-C-2G</v>
          </cell>
          <cell r="B2859" t="str">
            <v>Sun StorEdge A7000 Controller Gold</v>
          </cell>
        </row>
        <row r="2860">
          <cell r="A2860" t="str">
            <v>W-A7000-C-2S</v>
          </cell>
          <cell r="B2860" t="str">
            <v>Sun StorEdge A7000 Controller Silver</v>
          </cell>
        </row>
        <row r="2861">
          <cell r="A2861" t="str">
            <v>W-A7000-SP-2P</v>
          </cell>
          <cell r="B2861" t="str">
            <v>Sun StorEdge A7000 CT Storage Pkg  Platinum</v>
          </cell>
        </row>
        <row r="2862">
          <cell r="A2862" t="str">
            <v>W-A7000-SP-2G</v>
          </cell>
          <cell r="B2862" t="str">
            <v>Sun StorEdge A7000 CT Storage Pkg  Gold</v>
          </cell>
        </row>
        <row r="2863">
          <cell r="A2863" t="str">
            <v>W-A7000-SP-2S</v>
          </cell>
          <cell r="B2863" t="str">
            <v>Sun StorEdge A7000 CT Storage Pkg  Silver</v>
          </cell>
        </row>
        <row r="2864">
          <cell r="A2864" t="str">
            <v>W-A7000-2EC-2P</v>
          </cell>
          <cell r="B2864" t="str">
            <v>Sun StorEdge A7000 2D Exp Cab Platinum</v>
          </cell>
        </row>
        <row r="2865">
          <cell r="A2865" t="str">
            <v>W-A7000-2EC-2G</v>
          </cell>
          <cell r="B2865" t="str">
            <v>Sun StorEdge A7000 2D Exp Cab Gold</v>
          </cell>
        </row>
        <row r="2866">
          <cell r="A2866" t="str">
            <v>W-A7000-2EC-2S</v>
          </cell>
          <cell r="B2866" t="str">
            <v>Sun StorEdge A7000 2D Exp Cab Silver</v>
          </cell>
        </row>
        <row r="2867">
          <cell r="A2867" t="str">
            <v>W-A7000-4EC-2P</v>
          </cell>
          <cell r="B2867" t="str">
            <v>Sun StorEdge A7000 4D Exp Cab Platinum</v>
          </cell>
        </row>
        <row r="2868">
          <cell r="A2868" t="str">
            <v>W-A7000-4EC-2G</v>
          </cell>
          <cell r="B2868" t="str">
            <v>Sun StorEdge A7000 4D Exp Cab Gold</v>
          </cell>
        </row>
        <row r="2869">
          <cell r="A2869" t="str">
            <v>W-A7000-4EC-2S</v>
          </cell>
          <cell r="B2869" t="str">
            <v>Sun StorEdge A7000 4D Exp Cab Silver</v>
          </cell>
        </row>
        <row r="2870">
          <cell r="A2870" t="str">
            <v>W-L280-2P</v>
          </cell>
          <cell r="B2870" t="str">
            <v>Sun StorEdge L280 Platinum</v>
          </cell>
        </row>
        <row r="2871">
          <cell r="A2871" t="str">
            <v>W-L280-2G</v>
          </cell>
          <cell r="B2871" t="str">
            <v>Sun StorEdge L280 Gold</v>
          </cell>
        </row>
        <row r="2872">
          <cell r="A2872" t="str">
            <v>W-L280-2S</v>
          </cell>
          <cell r="B2872" t="str">
            <v>Sun StorEdge L280 Silver</v>
          </cell>
        </row>
        <row r="2873">
          <cell r="A2873" t="str">
            <v>W-L400-2P</v>
          </cell>
          <cell r="B2873" t="str">
            <v>Sun StorEdge L400 Platinum</v>
          </cell>
        </row>
        <row r="2874">
          <cell r="A2874" t="str">
            <v>W-L400-2G</v>
          </cell>
          <cell r="B2874" t="str">
            <v>Sun StorEdge L400 Gold</v>
          </cell>
        </row>
        <row r="2875">
          <cell r="A2875" t="str">
            <v>W-L400-2S</v>
          </cell>
          <cell r="B2875" t="str">
            <v>Sun StorEdge L400 Silver</v>
          </cell>
        </row>
        <row r="2876">
          <cell r="A2876" t="str">
            <v>W-L1000-2P</v>
          </cell>
          <cell r="B2876" t="str">
            <v>Sun StorEdge L1000 Platinum</v>
          </cell>
        </row>
        <row r="2877">
          <cell r="A2877" t="str">
            <v>W-L1000-2G</v>
          </cell>
          <cell r="B2877" t="str">
            <v>Sun StorEdge L1000 Gold</v>
          </cell>
        </row>
        <row r="2878">
          <cell r="A2878" t="str">
            <v>W-L1000-2S</v>
          </cell>
          <cell r="B2878" t="str">
            <v>Sun StorEdge L1000 Silver</v>
          </cell>
        </row>
        <row r="2879">
          <cell r="A2879" t="str">
            <v>W-L1800-2P</v>
          </cell>
          <cell r="B2879" t="str">
            <v>Sun StorEdge L1800 Platinum</v>
          </cell>
        </row>
        <row r="2880">
          <cell r="A2880" t="str">
            <v>W-L1800-2G</v>
          </cell>
          <cell r="B2880" t="str">
            <v>Sun StorEdge L1800 Gold</v>
          </cell>
        </row>
        <row r="2881">
          <cell r="A2881" t="str">
            <v>W-L1800-2S</v>
          </cell>
          <cell r="B2881" t="str">
            <v>Sun StorEdge L1800 Silver</v>
          </cell>
        </row>
        <row r="2882">
          <cell r="A2882" t="str">
            <v>W-L3500-2P</v>
          </cell>
          <cell r="B2882" t="str">
            <v>Sun StorEdge L3500 Platinum</v>
          </cell>
        </row>
        <row r="2883">
          <cell r="A2883" t="str">
            <v>W-L3500-2G</v>
          </cell>
          <cell r="B2883" t="str">
            <v>Sun StorEdge L3500 Gold</v>
          </cell>
        </row>
        <row r="2884">
          <cell r="A2884" t="str">
            <v>W-L3500-2S</v>
          </cell>
          <cell r="B2884" t="str">
            <v>Sun StorEdge L3500 Silver</v>
          </cell>
        </row>
        <row r="2885">
          <cell r="A2885" t="str">
            <v>W-L11000-4D-2P</v>
          </cell>
          <cell r="B2885" t="str">
            <v>Sun StorEdge L11000 4Drives Platinum</v>
          </cell>
        </row>
        <row r="2886">
          <cell r="A2886" t="str">
            <v>W-L11000-4D-2G</v>
          </cell>
          <cell r="B2886" t="str">
            <v>Sun StorEdge L11000 4Drives Gold</v>
          </cell>
        </row>
        <row r="2887">
          <cell r="A2887" t="str">
            <v>W-L11000-4D-2S</v>
          </cell>
          <cell r="B2887" t="str">
            <v>Sun StorEdge L11000 4Drives Silver</v>
          </cell>
        </row>
        <row r="2888">
          <cell r="A2888" t="str">
            <v>W-L11000-16D-2P</v>
          </cell>
          <cell r="B2888" t="str">
            <v>Sun StorEdge L11000 16Drives Platinum</v>
          </cell>
        </row>
        <row r="2889">
          <cell r="A2889" t="str">
            <v>W-L11000-16D-2G</v>
          </cell>
          <cell r="B2889" t="str">
            <v>Sun StorEdge L11000 16Drives Gold</v>
          </cell>
        </row>
        <row r="2890">
          <cell r="A2890" t="str">
            <v>W-L11000-16D-2S</v>
          </cell>
          <cell r="B2890" t="str">
            <v>Sun StorEdge L11000 16Drives Silver</v>
          </cell>
        </row>
        <row r="2891">
          <cell r="A2891" t="str">
            <v>W-L11000-2UPG-2P</v>
          </cell>
          <cell r="B2891" t="str">
            <v>Sun StorEdge L11000 2D Upgrade kit Platinum</v>
          </cell>
        </row>
        <row r="2892">
          <cell r="A2892" t="str">
            <v>W-L11000-2UPG-2G</v>
          </cell>
          <cell r="B2892" t="str">
            <v>Sun StorEdge L11000 2D Upgrade kit Gold</v>
          </cell>
        </row>
        <row r="2893">
          <cell r="A2893" t="str">
            <v>W-L11000-2UPG-2S</v>
          </cell>
          <cell r="B2893" t="str">
            <v>Sun StorEdge L11000 2D Upgrade kit Silver</v>
          </cell>
        </row>
        <row r="2894">
          <cell r="A2894" t="str">
            <v>W-T300-WG-2P</v>
          </cell>
          <cell r="B2894" t="str">
            <v>Sun StorEdge T300WG Array Platinum</v>
          </cell>
        </row>
        <row r="2895">
          <cell r="A2895" t="str">
            <v>W-T300-WG-2G</v>
          </cell>
          <cell r="B2895" t="str">
            <v>Sun StorEdge T300WG Array Gold</v>
          </cell>
        </row>
        <row r="2896">
          <cell r="A2896" t="str">
            <v>W-T300-WG-2S</v>
          </cell>
          <cell r="B2896" t="str">
            <v>Sun StorEdge T300WG Array Silver</v>
          </cell>
        </row>
        <row r="2897">
          <cell r="A2897" t="str">
            <v>W-L700BASE-1P</v>
          </cell>
          <cell r="B2897" t="str">
            <v>Sun StorEdge L700 Base Unit Platinum</v>
          </cell>
        </row>
        <row r="2898">
          <cell r="A2898" t="str">
            <v>W-L700BASE-1G</v>
          </cell>
          <cell r="B2898" t="str">
            <v>Sun StorEdge L700 Base Unit Gold</v>
          </cell>
        </row>
        <row r="2899">
          <cell r="A2899" t="str">
            <v>W-L700BASE-1S</v>
          </cell>
          <cell r="B2899" t="str">
            <v>Sun StorEdge L700 Base Unit Silver</v>
          </cell>
        </row>
        <row r="2900">
          <cell r="A2900" t="str">
            <v>W-L7002T-WR-1P</v>
          </cell>
          <cell r="B2900" t="str">
            <v>Sun StorEdge L700 2nd Drive Tower Platinum</v>
          </cell>
        </row>
        <row r="2901">
          <cell r="A2901" t="str">
            <v>W-L7002T-WR-1G</v>
          </cell>
          <cell r="B2901" t="str">
            <v>Sun StorEdge L700 2nd Drive Tower Gold</v>
          </cell>
        </row>
        <row r="2902">
          <cell r="A2902" t="str">
            <v>W-L7002T-WR-1S</v>
          </cell>
          <cell r="B2902" t="str">
            <v>Sun StorEdge L700 2nd Drive Tower Silver</v>
          </cell>
        </row>
        <row r="2903">
          <cell r="A2903" t="str">
            <v>W-L7002CAP-1P</v>
          </cell>
          <cell r="B2903" t="str">
            <v>Sun StorEdge L700 2nd Cap kit Platinum</v>
          </cell>
        </row>
        <row r="2904">
          <cell r="A2904" t="str">
            <v>W-L7002CAP-1G</v>
          </cell>
          <cell r="B2904" t="str">
            <v>Sun StorEdge L700 2nd Cap kit Gold</v>
          </cell>
        </row>
        <row r="2905">
          <cell r="A2905" t="str">
            <v>W-L7002CAP-1S</v>
          </cell>
          <cell r="B2905" t="str">
            <v>Sun StorEdge L700 2nd Cap kit Silver</v>
          </cell>
        </row>
        <row r="2906">
          <cell r="A2906" t="str">
            <v>W-L700DRV-1P</v>
          </cell>
          <cell r="B2906" t="str">
            <v>Sun StorEdge L700 9840 Drives Platinum</v>
          </cell>
        </row>
        <row r="2907">
          <cell r="A2907" t="str">
            <v>W-L700DRV-1G</v>
          </cell>
          <cell r="B2907" t="str">
            <v>Sun StorEdge L700 9840 Drives Gold</v>
          </cell>
        </row>
        <row r="2908">
          <cell r="A2908" t="str">
            <v>W-L700DRV-1S</v>
          </cell>
          <cell r="B2908" t="str">
            <v>Sun StorEdge L700 9840 Drives Silver</v>
          </cell>
        </row>
        <row r="2909">
          <cell r="A2909" t="str">
            <v>W-L20-60C-2P</v>
          </cell>
          <cell r="B2909" t="str">
            <v>Sun StorEdge L20 60 Cartridge Platinum</v>
          </cell>
        </row>
        <row r="2910">
          <cell r="A2910" t="str">
            <v>W-L20-60C-2G</v>
          </cell>
          <cell r="B2910" t="str">
            <v>Sun StorEdge L20 60 Cartridge Gold</v>
          </cell>
        </row>
        <row r="2911">
          <cell r="A2911" t="str">
            <v>W-L20-60C-2S</v>
          </cell>
          <cell r="B2911" t="str">
            <v>Sun StorEdge L20 60 Cartridge Silver</v>
          </cell>
        </row>
        <row r="2912">
          <cell r="A2912" t="str">
            <v>WH-L20-60C-2P</v>
          </cell>
          <cell r="B2912" t="str">
            <v>Sun StorEdge L20 60 Cartridge Platinum</v>
          </cell>
        </row>
        <row r="2913">
          <cell r="A2913" t="str">
            <v>WH-L20-60C-2G</v>
          </cell>
          <cell r="B2913" t="str">
            <v>Sun StorEdge L20 60 Cartridge Gold</v>
          </cell>
        </row>
        <row r="2914">
          <cell r="A2914" t="str">
            <v>WH-L20-60C-2S</v>
          </cell>
          <cell r="B2914" t="str">
            <v>Sun StorEdge L20 60 Cartridge Silver</v>
          </cell>
        </row>
        <row r="2915">
          <cell r="A2915" t="str">
            <v>W-L20-20C-2P</v>
          </cell>
          <cell r="B2915" t="str">
            <v>Sun StorEdge L20 20 Cartridge Platinum</v>
          </cell>
        </row>
        <row r="2916">
          <cell r="A2916" t="str">
            <v>W-L20-20C-2G</v>
          </cell>
          <cell r="B2916" t="str">
            <v>Sun StorEdge L20 20 Cartridge Gold</v>
          </cell>
        </row>
        <row r="2917">
          <cell r="A2917" t="str">
            <v>W-L20-20C-2S</v>
          </cell>
          <cell r="B2917" t="str">
            <v>Sun StorEdge L20 20 Cartridge Silver</v>
          </cell>
        </row>
        <row r="2918">
          <cell r="A2918" t="str">
            <v>WH-L20-20C-2P</v>
          </cell>
          <cell r="B2918" t="str">
            <v>Sun StorEdge L20 20 Cartridge Platinum</v>
          </cell>
        </row>
        <row r="2919">
          <cell r="A2919" t="str">
            <v>WH-L20-20C-2G</v>
          </cell>
          <cell r="B2919" t="str">
            <v>Sun StorEdge L20 20 Cartridge Gold</v>
          </cell>
        </row>
        <row r="2920">
          <cell r="A2920" t="str">
            <v>WH-L20-20C-2S</v>
          </cell>
          <cell r="B2920" t="str">
            <v>Sun StorEdge L20 20 Cartridge Silver</v>
          </cell>
        </row>
        <row r="2921">
          <cell r="A2921" t="str">
            <v>W-L20-40C-2P</v>
          </cell>
          <cell r="B2921" t="str">
            <v>Sun StorEdge L20 40 Cartridge Platinum</v>
          </cell>
        </row>
        <row r="2922">
          <cell r="A2922" t="str">
            <v>W-L20-40C-2G</v>
          </cell>
          <cell r="B2922" t="str">
            <v>Sun StorEdge L20 40 Cartridge Gold</v>
          </cell>
        </row>
        <row r="2923">
          <cell r="A2923" t="str">
            <v>W-L20-40C-2S</v>
          </cell>
          <cell r="B2923" t="str">
            <v>Sun StorEdge L20 40 Cartridge Silver</v>
          </cell>
        </row>
        <row r="2924">
          <cell r="A2924" t="str">
            <v>WH-L20-40C-2P</v>
          </cell>
          <cell r="B2924" t="str">
            <v>Sun StorEdge L20 40 Cartridge Platinum</v>
          </cell>
        </row>
        <row r="2925">
          <cell r="A2925" t="str">
            <v>WH-L20-40C-2G</v>
          </cell>
          <cell r="B2925" t="str">
            <v>Sun StorEdge L20 40 Cartridge Gold</v>
          </cell>
        </row>
        <row r="2926">
          <cell r="A2926" t="str">
            <v>WH-L20-40C-2S</v>
          </cell>
          <cell r="B2926" t="str">
            <v>Sun StorEdge L20 40 Cartridge Silver</v>
          </cell>
        </row>
        <row r="2927">
          <cell r="A2927" t="str">
            <v>W-L20-DLT-2P</v>
          </cell>
          <cell r="B2927" t="str">
            <v>Sun StorEdge L20 DLT Drive Platinum</v>
          </cell>
        </row>
        <row r="2928">
          <cell r="A2928" t="str">
            <v>W-L20-DLT-2G</v>
          </cell>
          <cell r="B2928" t="str">
            <v>Sun StorEdge L20 DLT Drive Gold</v>
          </cell>
        </row>
        <row r="2929">
          <cell r="A2929" t="str">
            <v>W-L20-DLT-2S</v>
          </cell>
          <cell r="B2929" t="str">
            <v>Sun StorEdge L20 DLT Drive Silver</v>
          </cell>
        </row>
        <row r="2930">
          <cell r="A2930" t="str">
            <v>WH-L20-DLT-2P</v>
          </cell>
          <cell r="B2930" t="str">
            <v>Sun StorEdge L20 DLT Drive Platinum</v>
          </cell>
        </row>
        <row r="2931">
          <cell r="A2931" t="str">
            <v>WH-L20-DLT-2G</v>
          </cell>
          <cell r="B2931" t="str">
            <v>Sun StorEdge L20 DLT Drive Gold</v>
          </cell>
        </row>
        <row r="2932">
          <cell r="A2932" t="str">
            <v>WH-L20-DLT-2S</v>
          </cell>
          <cell r="B2932" t="str">
            <v>Sun StorEdge L20 DLT Drive Silver</v>
          </cell>
        </row>
        <row r="2933">
          <cell r="A2933" t="str">
            <v>W-SCI-S WT-1P</v>
          </cell>
          <cell r="B2933" t="str">
            <v>SCI Switch Platinum</v>
          </cell>
        </row>
        <row r="2934">
          <cell r="A2934" t="str">
            <v>W-SCI-S WT-1G</v>
          </cell>
          <cell r="B2934" t="str">
            <v>SCI Switch Gold</v>
          </cell>
        </row>
        <row r="2935">
          <cell r="A2935" t="str">
            <v>W-SCI-S WT-1S</v>
          </cell>
          <cell r="B2935" t="str">
            <v>SCI Switch Silver</v>
          </cell>
        </row>
        <row r="2936">
          <cell r="A2936" t="str">
            <v>W-VECTOR-S WT-1P</v>
          </cell>
          <cell r="B2936" t="str">
            <v>Vector Switch Platinum</v>
          </cell>
        </row>
        <row r="2937">
          <cell r="A2937" t="str">
            <v>W-VECTOR-S WT-1G</v>
          </cell>
          <cell r="B2937" t="str">
            <v>Vector Switch Gold</v>
          </cell>
        </row>
        <row r="2938">
          <cell r="A2938" t="str">
            <v>W-VECTOR-S WT-1S</v>
          </cell>
          <cell r="B2938" t="str">
            <v>Vector Switch Silver</v>
          </cell>
        </row>
        <row r="2939">
          <cell r="A2939" t="str">
            <v>W-A31-TCF-BAS-3P</v>
          </cell>
          <cell r="B2939" t="str">
            <v>SUN TCF Base Rack Platinum</v>
          </cell>
        </row>
        <row r="2940">
          <cell r="A2940" t="str">
            <v>W-A31-TCF-BAS-3G</v>
          </cell>
          <cell r="B2940" t="str">
            <v>SUN TCF Base Rack Gold</v>
          </cell>
        </row>
        <row r="2941">
          <cell r="A2941" t="str">
            <v>W-A31-TCF-BAS-3S</v>
          </cell>
          <cell r="B2941" t="str">
            <v>SUN TCF Base Rack Silver</v>
          </cell>
        </row>
        <row r="2942">
          <cell r="A2942" t="str">
            <v>W-A31-TCF-2WY-3P</v>
          </cell>
          <cell r="B2942" t="str">
            <v>SUN TCF 2-Way Rack Platinum</v>
          </cell>
        </row>
        <row r="2943">
          <cell r="A2943" t="str">
            <v>W-A31-TCF-2WY-3G</v>
          </cell>
          <cell r="B2943" t="str">
            <v>SUN TCF 2-Way Rack Gold</v>
          </cell>
        </row>
        <row r="2944">
          <cell r="A2944" t="str">
            <v>W-A31-TCF-2WY-3S</v>
          </cell>
          <cell r="B2944" t="str">
            <v>SUN TCF 2-Way Rack Silver</v>
          </cell>
        </row>
        <row r="2945">
          <cell r="A2945" t="str">
            <v>W-A31-TCF-4WY-3P</v>
          </cell>
          <cell r="B2945" t="str">
            <v>SUN TCF 4-Way Rack Platinum</v>
          </cell>
        </row>
        <row r="2946">
          <cell r="A2946" t="str">
            <v>W-A31-TCF-4WY-3G</v>
          </cell>
          <cell r="B2946" t="str">
            <v>SUN TCF 4-Way Rack Gold</v>
          </cell>
        </row>
        <row r="2947">
          <cell r="A2947" t="str">
            <v>W-A31-TCF-4WY-3S</v>
          </cell>
          <cell r="B2947" t="str">
            <v>SUN TCF 4-Way Rack Silver</v>
          </cell>
        </row>
        <row r="2948">
          <cell r="A2948" t="str">
            <v>W-A31-TCF-STR-3P</v>
          </cell>
          <cell r="B2948" t="str">
            <v>SUN TCF Star Rack Platinum</v>
          </cell>
        </row>
        <row r="2949">
          <cell r="A2949" t="str">
            <v>W-A31-TCF-STR-3G</v>
          </cell>
          <cell r="B2949" t="str">
            <v>SUN TCF Star Rack Gold</v>
          </cell>
        </row>
        <row r="2950">
          <cell r="A2950" t="str">
            <v>W-A31-TCF-STR-3S</v>
          </cell>
          <cell r="B2950" t="str">
            <v>SUN TCF Star Rack Silver</v>
          </cell>
        </row>
        <row r="2951">
          <cell r="A2951" t="str">
            <v>W-N8200-L-3P</v>
          </cell>
          <cell r="B2951" t="str">
            <v>SunFiler N8200-1A1000 Platinum</v>
          </cell>
        </row>
        <row r="2952">
          <cell r="A2952" t="str">
            <v>W-N8200-L-3G</v>
          </cell>
          <cell r="B2952" t="str">
            <v>SunFiler N8200-1A1000 Gold</v>
          </cell>
        </row>
        <row r="2953">
          <cell r="A2953" t="str">
            <v>W-N8200-L-3S</v>
          </cell>
          <cell r="B2953" t="str">
            <v>SunFiler N8200-1A1000 Silver</v>
          </cell>
        </row>
        <row r="2954">
          <cell r="A2954" t="str">
            <v>W-N8200-H-3P</v>
          </cell>
          <cell r="B2954" t="str">
            <v>SunFiler N8200-2A1000 Platinum</v>
          </cell>
        </row>
        <row r="2955">
          <cell r="A2955" t="str">
            <v>W-N8200-H-3G</v>
          </cell>
          <cell r="B2955" t="str">
            <v>SunFiler N8200-2A1000 Gold</v>
          </cell>
        </row>
        <row r="2956">
          <cell r="A2956" t="str">
            <v>W-N8200-H-3S</v>
          </cell>
          <cell r="B2956" t="str">
            <v>SunFiler N8200-2A1000 Silver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SSB2"/>
      <sheetName val="DATA"/>
      <sheetName val="데이타"/>
      <sheetName val="공내역"/>
      <sheetName val=""/>
      <sheetName val="내역"/>
    </sheetNames>
    <definedNames>
      <definedName name="Module2.나타내기"/>
      <definedName name="Module2.숨기기"/>
      <definedName name="가격지움"/>
      <definedName name="금액확인"/>
      <definedName name="업체현황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COPING"/>
      <sheetName val="우각부보강"/>
      <sheetName val="행촌1교"/>
      <sheetName val="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4월가격"/>
      <sheetName val="LX-CAL"/>
      <sheetName val="Sheet1"/>
      <sheetName val="견적서-을지"/>
      <sheetName val="단가"/>
      <sheetName val="실행철강하도"/>
      <sheetName val="CALCULATION"/>
      <sheetName val="Total"/>
      <sheetName val="견적사양비교표"/>
      <sheetName val="DATE"/>
      <sheetName val="설계"/>
      <sheetName val="수안보-MBR1"/>
      <sheetName val="Sheet7"/>
      <sheetName val="2000전체분"/>
      <sheetName val="2000년1차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Macro(전선)"/>
      <sheetName val="ILWIPOH"/>
    </sheetNames>
    <sheetDataSet>
      <sheetData sheetId="0"/>
      <sheetData sheetId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시중노임단가"/>
      <sheetName val="관급"/>
      <sheetName val="VXXXXX"/>
      <sheetName val="노임"/>
      <sheetName val="YONGF0"/>
      <sheetName val="터널조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노임"/>
      <sheetName val="기계단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식"/>
      <sheetName val="증감조서 (2)"/>
      <sheetName val="변경서식"/>
      <sheetName val="신규토적"/>
      <sheetName val="변경토적"/>
      <sheetName val="단가"/>
      <sheetName val="수량"/>
      <sheetName val="대비표"/>
      <sheetName val="증감조서"/>
      <sheetName val="Sheet1"/>
      <sheetName val="Sheet2"/>
      <sheetName val="Sheet3"/>
      <sheetName val="Sheet4"/>
      <sheetName val="Sheet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ABUT수량-A1"/>
      <sheetName val="일위대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널조도"/>
      <sheetName val="노임"/>
      <sheetName val="식재총괄"/>
      <sheetName val="ABUT수량_A1"/>
      <sheetName val="ETC"/>
      <sheetName val="총괄내역서"/>
      <sheetName val="tggwan(mac)"/>
      <sheetName val="NOMUBI"/>
      <sheetName val="sw1"/>
      <sheetName val="4)유동표"/>
      <sheetName val="중산교"/>
      <sheetName val="Sheet1"/>
      <sheetName val="기본DATA"/>
      <sheetName val="입찰안"/>
      <sheetName val="청천내"/>
      <sheetName val="전신환매도율"/>
      <sheetName val="실행철강하도"/>
      <sheetName val="BID"/>
      <sheetName val="우각부보강"/>
      <sheetName val="동원(3)"/>
      <sheetName val="일위"/>
      <sheetName val="6PILE  (돌출)"/>
      <sheetName val="예정(3)"/>
      <sheetName val="옹벽철근"/>
      <sheetName val="단위수량(출력X)"/>
      <sheetName val="수량집계"/>
      <sheetName val="200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INPUT"/>
      <sheetName val="종배수관"/>
      <sheetName val="설계"/>
      <sheetName val="#REF"/>
      <sheetName val="원가"/>
      <sheetName val="설비"/>
      <sheetName val="원형1호맨홀토공수량"/>
      <sheetName val="터파기및재료"/>
      <sheetName val="1SPAN"/>
      <sheetName val="수안보-MBR1"/>
      <sheetName val="일위대가"/>
      <sheetName val="흄관기초"/>
      <sheetName val="공사내역"/>
      <sheetName val="단위수량"/>
      <sheetName val="지장물C"/>
      <sheetName val="Sheet1 (2)"/>
      <sheetName val="신기1-LINE별연장"/>
      <sheetName val="1.설계조건"/>
      <sheetName val="날개벽수량표"/>
      <sheetName val="DATE"/>
      <sheetName val="자재단가"/>
      <sheetName val="토량산출서"/>
      <sheetName val="주형"/>
      <sheetName val="배수장토목공사비"/>
      <sheetName val="J형측구단위수량"/>
      <sheetName val="산출근거"/>
      <sheetName val="별표집계"/>
      <sheetName val="PIER수량m1"/>
      <sheetName val="통합"/>
      <sheetName val="부하계산서"/>
      <sheetName val="옹벽(수량)"/>
      <sheetName val="견적서"/>
      <sheetName val="데리네이타현황"/>
      <sheetName val="토사(PE)"/>
      <sheetName val="깨기"/>
      <sheetName val="내역서"/>
      <sheetName val="Sheet17"/>
      <sheetName val="2000년1차"/>
      <sheetName val="Macro(차단기)"/>
      <sheetName val="공사개요"/>
      <sheetName val="횡배수관토공수량"/>
      <sheetName val="제수"/>
      <sheetName val="일반맨홀수량집계"/>
      <sheetName val="A-4"/>
      <sheetName val="ASP포장"/>
      <sheetName val="말뚝지지력산정"/>
      <sheetName val="COPING"/>
      <sheetName val="조도계산서 (도서)"/>
      <sheetName val="플랜트 설치"/>
      <sheetName val="충주"/>
      <sheetName val="토공집계"/>
      <sheetName val="2.단면가정"/>
      <sheetName val="기존"/>
      <sheetName val="식생블럭단위수량"/>
      <sheetName val="자압"/>
      <sheetName val="3BL공동구 수량"/>
      <sheetName val="연결임시"/>
      <sheetName val="단면검토"/>
      <sheetName val="설계조건"/>
      <sheetName val="1-1"/>
      <sheetName val="물가시세"/>
      <sheetName val="말뚝기초"/>
      <sheetName val="집계장(대목_실행)"/>
      <sheetName val="전계가"/>
      <sheetName val="품셈TABLE"/>
      <sheetName val="9GNG운반"/>
      <sheetName val="수질정화시설"/>
      <sheetName val="EACT10"/>
      <sheetName val="ilch"/>
      <sheetName val="3련 BOX"/>
      <sheetName val="70%"/>
      <sheetName val="가시설수량"/>
      <sheetName val="인건-측정"/>
      <sheetName val="노임단가"/>
      <sheetName val="제-노임"/>
      <sheetName val="제직재"/>
      <sheetName val="가시설단위수량"/>
      <sheetName val="계산중"/>
      <sheetName val="횡배위치"/>
      <sheetName val="노임이"/>
      <sheetName val="관로공수량집계표(본선)"/>
      <sheetName val="단위중량"/>
      <sheetName val="단면치수"/>
      <sheetName val="입출재고현황 (2)"/>
      <sheetName val="실행비교"/>
      <sheetName val="1-1평균터파기고(1)"/>
      <sheetName val="우배수"/>
      <sheetName val="적용단위길이"/>
      <sheetName val="도장"/>
      <sheetName val="대치판정"/>
      <sheetName val="자재단가비교표"/>
      <sheetName val="SG"/>
      <sheetName val="C"/>
      <sheetName val="PARAMETER"/>
      <sheetName val="LEGEND"/>
      <sheetName val="SORCE1"/>
      <sheetName val="전기일위대가"/>
      <sheetName val="바닥판"/>
      <sheetName val="가도공"/>
      <sheetName val="일위(PN)"/>
      <sheetName val="배수공 주요자재 집계표"/>
      <sheetName val="단가비교"/>
      <sheetName val="2000년하반기"/>
      <sheetName val="기둥(원형)"/>
      <sheetName val="도로토적"/>
      <sheetName val="기초계산(Pmax)"/>
      <sheetName val="증감대비"/>
      <sheetName val="위치조서"/>
      <sheetName val="1호맨홀토공"/>
      <sheetName val="가설건물"/>
      <sheetName val="단면 (2)"/>
      <sheetName val="실행내역서"/>
      <sheetName val="眞비상(진주)"/>
      <sheetName val="MOTOR"/>
      <sheetName val="변화치수"/>
      <sheetName val="견적내역서"/>
      <sheetName val="교각1"/>
      <sheetName val="보차도경계석"/>
      <sheetName val="PIPE"/>
      <sheetName val="FLANGE"/>
      <sheetName val="VALVE"/>
      <sheetName val="1.설계기준"/>
      <sheetName val="JUCKEYK"/>
      <sheetName val="J直材4"/>
      <sheetName val="8.PILE  (돌출)"/>
      <sheetName val="기초자료"/>
      <sheetName val="평균터파기고(1-2,ASP)"/>
      <sheetName val="DIAPHRAGM"/>
      <sheetName val="부대내역"/>
      <sheetName val="Macro1"/>
      <sheetName val="내역"/>
      <sheetName val="공량산출서"/>
      <sheetName val="일위대가표"/>
      <sheetName val="U-TYPE(1)"/>
      <sheetName val="자재집게표 "/>
      <sheetName val="4.구조물boq"/>
      <sheetName val="내역을"/>
      <sheetName val="조도계산(1)"/>
      <sheetName val="날개벽"/>
      <sheetName val="제잡비.xls"/>
      <sheetName val="좌측"/>
      <sheetName val="일위대가(계측기설치)"/>
      <sheetName val="부안변전"/>
      <sheetName val="낙찰표"/>
      <sheetName val="대로근거"/>
      <sheetName val="중로근거"/>
      <sheetName val="화산경계"/>
      <sheetName val="98수문일위"/>
      <sheetName val="공사비집계"/>
      <sheetName val="공용시설내역"/>
      <sheetName val="Sheet2"/>
      <sheetName val="일위대가목차"/>
      <sheetName val="안전노무비(3월)"/>
      <sheetName val="배수통관(좌)"/>
      <sheetName val="DATA"/>
      <sheetName val="FOOTING단면력"/>
      <sheetName val="SLAB&quot;1&quot;"/>
      <sheetName val="내역서(당초변경)"/>
      <sheetName val="시멘트"/>
      <sheetName val="이토변실(A3-LINE)"/>
      <sheetName val="POOM_MOTO"/>
      <sheetName val="05년"/>
      <sheetName val="주방환기"/>
      <sheetName val="토공1차"/>
      <sheetName val="지장물"/>
      <sheetName val="capbeam(1)"/>
      <sheetName val="약품설비"/>
      <sheetName val="상수도토공집계표"/>
      <sheetName val="물질수지(2011)"/>
      <sheetName val="Sheet5"/>
      <sheetName val="안정계산"/>
      <sheetName val="우수"/>
      <sheetName val="공사요율"/>
      <sheetName val="수량산출"/>
      <sheetName val="단가표"/>
      <sheetName val="UNIT"/>
      <sheetName val="member design"/>
      <sheetName val="design criteria"/>
      <sheetName val="working load at the btm ft."/>
      <sheetName val="plan&amp;section of foundation"/>
      <sheetName val="도근좌표"/>
      <sheetName val="ITEM"/>
      <sheetName val="지급자재"/>
      <sheetName val="L형옹벽단위수량(25)"/>
      <sheetName val="L형옹벽단위수량(35)"/>
      <sheetName val="외천교"/>
      <sheetName val="SCH"/>
      <sheetName val="수목단가"/>
      <sheetName val="시설수량표"/>
      <sheetName val="주beam"/>
      <sheetName val="하수급견적대비"/>
      <sheetName val="출입문(C-C)수량_4"/>
      <sheetName val="출입문(C-C)수량_"/>
      <sheetName val="출입문(C-C)수량_1"/>
      <sheetName val="출입문(C-C)수량_2"/>
      <sheetName val="출입문(C-C)수량_3"/>
      <sheetName val="정부노임단가"/>
      <sheetName val="양식"/>
      <sheetName val="인건비"/>
      <sheetName val="1"/>
      <sheetName val="횡배수관수량집계"/>
      <sheetName val="일반공사"/>
      <sheetName val="우수맨홀공제단위수량"/>
      <sheetName val="회사정보"/>
      <sheetName val="Stem Footing"/>
      <sheetName val="투찰"/>
      <sheetName val="IMPEADENCE MAP 취수장"/>
      <sheetName val="전력구구조물산근2구간"/>
      <sheetName val="PROJECT BRIEF(EX.NEW)"/>
      <sheetName val="부하(성남)"/>
      <sheetName val="배수내역 (2)"/>
      <sheetName val="방음벽기초(H=4m)"/>
      <sheetName val="TYPE-A"/>
      <sheetName val="차선도색현황"/>
      <sheetName val="MFAB"/>
      <sheetName val="MFRT"/>
      <sheetName val="MPKG"/>
      <sheetName val="MPRD"/>
      <sheetName val="자료입력"/>
      <sheetName val="입력DATA"/>
      <sheetName val="반중력식옹벽"/>
      <sheetName val="오동"/>
      <sheetName val="대조"/>
      <sheetName val="나한"/>
      <sheetName val="1. 설계조건 2.단면가정 3. 하중계산"/>
      <sheetName val="DATA 입력란"/>
      <sheetName val="부안일위"/>
      <sheetName val="전체내역 (2)"/>
      <sheetName val="인건비 "/>
      <sheetName val="기술자료 (연수)"/>
      <sheetName val="취수탑"/>
      <sheetName val="부속동"/>
      <sheetName val="단면가정"/>
      <sheetName val="경비단가"/>
      <sheetName val="기초공"/>
      <sheetName val="unitpric"/>
      <sheetName val="noyim"/>
      <sheetName val="junggi"/>
      <sheetName val="입찰"/>
      <sheetName val="현경"/>
      <sheetName val="변경집계표"/>
      <sheetName val="백호우계수"/>
      <sheetName val="EQUIP LIST"/>
      <sheetName val="용소리교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쌍송교"/>
      <sheetName val="배수통관토공수량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상 부"/>
      <sheetName val="8-3기계경비"/>
      <sheetName val="수량이동"/>
      <sheetName val="날개벽(TYPE2)"/>
      <sheetName val="포장공"/>
      <sheetName val="고창방향"/>
      <sheetName val="입력값"/>
      <sheetName val="측구집계"/>
      <sheetName val="설계기준 및 하중계산"/>
      <sheetName val="관로토공집계표"/>
      <sheetName val="물량집계"/>
      <sheetName val="조명시설"/>
      <sheetName val="CALCULATION"/>
      <sheetName val="차액보증"/>
      <sheetName val="1공구내역서(1)"/>
      <sheetName val="도장수량(하1)"/>
      <sheetName val="A(Rev.3)"/>
      <sheetName val="골재산출"/>
      <sheetName val="심사계산"/>
      <sheetName val="심사물량"/>
      <sheetName val="진접"/>
      <sheetName val="D-3109"/>
      <sheetName val="HANDHOLE(2)"/>
      <sheetName val="시행후면적"/>
      <sheetName val="수지예산"/>
      <sheetName val="감가상각"/>
      <sheetName val="표지판현황"/>
      <sheetName val="현장관리비 산출내역"/>
      <sheetName val="단가비교표"/>
      <sheetName val="b_balju_cho"/>
      <sheetName val="설계내역서"/>
      <sheetName val="A_4"/>
      <sheetName val="대비"/>
      <sheetName val="입찰결과보고"/>
      <sheetName val="WORK"/>
      <sheetName val="PROCESS"/>
      <sheetName val="기계경비"/>
      <sheetName val="단가조사서"/>
      <sheetName val="c_balju"/>
      <sheetName val="Excel"/>
      <sheetName val="기초1"/>
      <sheetName val="수문일1"/>
      <sheetName val="수량"/>
      <sheetName val="ⴭⴭⴭⴭ"/>
      <sheetName val="코드표"/>
      <sheetName val="집수정"/>
      <sheetName val="9902"/>
      <sheetName val="대창(장성)"/>
      <sheetName val="자재집계표"/>
      <sheetName val="노무비단가"/>
      <sheetName val="3. 지하차도 물량 집계표"/>
      <sheetName val="중기경유지급대장"/>
      <sheetName val="중기잡유공제"/>
      <sheetName val="중기잡유지급대장"/>
      <sheetName val="중기임차료"/>
      <sheetName val="중기경유공제"/>
      <sheetName val="조정금액결과표 (차수별)"/>
      <sheetName val="단중표"/>
      <sheetName val="노무비"/>
      <sheetName val="암거단위"/>
      <sheetName val="횡 연장"/>
      <sheetName val="자압1"/>
      <sheetName val="견적접수"/>
      <sheetName val="기초별표"/>
      <sheetName val="변경서식"/>
      <sheetName val="98비정기소모"/>
      <sheetName val="공기"/>
      <sheetName val="원형측구(B-type)"/>
      <sheetName val="금액내역서"/>
      <sheetName val="DANGA"/>
      <sheetName val="집1"/>
      <sheetName val="단가산출"/>
      <sheetName val="전기일위목록"/>
      <sheetName val="요율"/>
      <sheetName val="Type(123)"/>
      <sheetName val="상부집계표"/>
      <sheetName val="현장타설맨홀수량산출"/>
      <sheetName val="가압장(토목)"/>
      <sheetName val="1_설계조건"/>
      <sheetName val="Sheet1_(2)"/>
      <sheetName val="6PILE__(돌출)"/>
      <sheetName val="항목별세부내역"/>
      <sheetName val="1,2공구원가계산서"/>
      <sheetName val="2공구산출내역"/>
      <sheetName val="1공구산출내역서"/>
      <sheetName val="투찰내역"/>
      <sheetName val="중기일위대가"/>
      <sheetName val="샌딩 에폭시 도장"/>
      <sheetName val="가시설(TYPE-A)"/>
      <sheetName val="횡배수관 토공량 산출"/>
      <sheetName val="guard(mac)"/>
      <sheetName val="cost"/>
      <sheetName val="JUCK"/>
      <sheetName val="마산방향"/>
      <sheetName val="진주방향"/>
      <sheetName val="수공기"/>
      <sheetName val="조건표"/>
      <sheetName val="포장재료(1)"/>
      <sheetName val="45,46"/>
      <sheetName val="nys"/>
      <sheetName val="지중자재단가"/>
      <sheetName val="20관리비율"/>
      <sheetName val="직노"/>
      <sheetName val="가격조사서"/>
      <sheetName val="토목공사일반"/>
      <sheetName val="맨홀수량집계"/>
      <sheetName val="개별직종노임단가(2003.9)"/>
      <sheetName val="PE관"/>
      <sheetName val="간선계산"/>
      <sheetName val="지구단위계획"/>
      <sheetName val="I一般比"/>
      <sheetName val="수량3"/>
      <sheetName val="기계경비일람"/>
      <sheetName val="맨홀수량산출"/>
      <sheetName val="화재 탐지 설비"/>
      <sheetName val="편입조서"/>
      <sheetName val="4.고용보험"/>
      <sheetName val="교각토공"/>
      <sheetName val="입력"/>
      <sheetName val="(A)내역서"/>
      <sheetName val="1련박스"/>
      <sheetName val="L형옹벽(key)"/>
      <sheetName val="건축내역"/>
      <sheetName val="원가계산서"/>
      <sheetName val="표층포설및다짐"/>
      <sheetName val="cash"/>
      <sheetName val="말뚝물량"/>
      <sheetName val="단가 및 재료비"/>
      <sheetName val="단가산출2"/>
      <sheetName val="단가산출1"/>
      <sheetName val="관공일위대가"/>
      <sheetName val="계산식"/>
      <sheetName val="5월항목"/>
      <sheetName val="10.1"/>
      <sheetName val="수량산출서(당초)"/>
      <sheetName val="일위대가(뷔페)"/>
      <sheetName val="경비"/>
      <sheetName val="날개벽(시점좌측)"/>
      <sheetName val="전기 원가계산서"/>
      <sheetName val="지진시"/>
      <sheetName val="공정코드"/>
      <sheetName val="설계개요"/>
      <sheetName val="일위집계표"/>
      <sheetName val="97노임단가"/>
      <sheetName val="단가표 "/>
      <sheetName val="증감내역서"/>
      <sheetName val="계약서"/>
      <sheetName val="집수정(600-700)"/>
      <sheetName val="피벗테이블데이터분석"/>
      <sheetName val="특수기호강도거푸집"/>
      <sheetName val="종배수관면벽신"/>
      <sheetName val="종배수관(신)"/>
      <sheetName val="입출재고현황_(2)"/>
      <sheetName val="공사비예산서(토목분)"/>
      <sheetName val="INPUT-DATA"/>
      <sheetName val="물질수지"/>
      <sheetName val="농로수량집계"/>
      <sheetName val="농로토공집계"/>
      <sheetName val="L형 옹벽"/>
      <sheetName val="토적계산"/>
      <sheetName val="목차"/>
      <sheetName val="건축-물가변동"/>
      <sheetName val="일위대가모듈"/>
      <sheetName val="배수공"/>
      <sheetName val="암거"/>
      <sheetName val="001"/>
      <sheetName val="집수정단"/>
      <sheetName val="자료"/>
      <sheetName val="보도경계블럭"/>
      <sheetName val="약품공급2"/>
      <sheetName val="단가조건(02년)"/>
      <sheetName val="anaysis_sheet"/>
      <sheetName val="SKETCH"/>
      <sheetName val="REINF."/>
      <sheetName val="LOADS"/>
      <sheetName val="CHECK1"/>
      <sheetName val="가설공사비"/>
      <sheetName val="건축집계"/>
      <sheetName val="설 계"/>
      <sheetName val="※참고자료※"/>
      <sheetName val="수량산출서"/>
      <sheetName val="양수장내역"/>
      <sheetName val="부대공사비"/>
      <sheetName val="날개벽(TYPE3)"/>
      <sheetName val="산출내역서집계표"/>
      <sheetName val="용수량(생활용수)"/>
      <sheetName val="장비집계"/>
      <sheetName val="총괄표"/>
      <sheetName val="토목내역서"/>
      <sheetName val="재료비"/>
      <sheetName val="견적서(대외) (2)"/>
      <sheetName val="계수시트"/>
      <sheetName val="금액"/>
      <sheetName val="하나모듈옥외소화전이설"/>
      <sheetName val="card1"/>
      <sheetName val="Macro2"/>
      <sheetName val="총수량집계표"/>
      <sheetName val="산근"/>
      <sheetName val="P-산#1-1(WOWA1)"/>
      <sheetName val="공사비명세서"/>
      <sheetName val="밸브설치"/>
      <sheetName val="기기리스트"/>
      <sheetName val="1호인버트수량"/>
      <sheetName val="표지"/>
      <sheetName val="토PIER수량-2_x0000__x000f_[중산교.XLS]Sheet6_x0000__x0000__x0000__x0000__x000f_"/>
      <sheetName val="Baby일위대가"/>
      <sheetName val="토공정보"/>
      <sheetName val="배수관토공산출"/>
      <sheetName val="연결관산출조서"/>
      <sheetName val="출입구총집계"/>
      <sheetName val="BOX(1.5X1.5)"/>
      <sheetName val="변경후-SHEET"/>
      <sheetName val="맨홀수량"/>
      <sheetName val="세목전체"/>
      <sheetName val="A LINE"/>
      <sheetName val="N賃率-職"/>
      <sheetName val="대창(함평)-창열"/>
      <sheetName val="MSG 수량"/>
      <sheetName val="집계"/>
      <sheetName val="제수변실산출근거"/>
      <sheetName val="구조물철거타공정이월"/>
      <sheetName val="평균높이산출근거"/>
      <sheetName val="양수장(기계)"/>
      <sheetName val="자(3.0m)"/>
      <sheetName val="수량산근(출력X)"/>
      <sheetName val="표준화수량집계표(출력X)"/>
      <sheetName val="품셈총괄(출력X)"/>
      <sheetName val="사  업  비  수  지  예  산  서"/>
      <sheetName val="신규일위대가"/>
      <sheetName val="토공총괄표"/>
      <sheetName val="횡배수관 토공 조서"/>
      <sheetName val="1호맨홀수량산출"/>
      <sheetName val="단가대비표"/>
      <sheetName val="Dae_Jiju"/>
      <sheetName val="가람과비교"/>
      <sheetName val="표준지"/>
      <sheetName val="단가(반정1교-원주)"/>
      <sheetName val="일반맨홀수량집계(A-7 LINE)"/>
      <sheetName val="일위목록"/>
      <sheetName val="품셈총괄표"/>
      <sheetName val="받이단위량"/>
      <sheetName val="관개"/>
      <sheetName val="공사비 내역 (가)"/>
      <sheetName val="총괄설계내역서"/>
      <sheetName val="역T형"/>
      <sheetName val="5.모델링"/>
      <sheetName val="내역(포장)"/>
      <sheetName val="경비2내역"/>
      <sheetName val="수입"/>
      <sheetName val="수지"/>
      <sheetName val="데이타"/>
      <sheetName val="주관사업"/>
      <sheetName val="법곳동"/>
      <sheetName val="대화동"/>
      <sheetName val="변동률산출"/>
      <sheetName val="명세표"/>
      <sheetName val="Intro2"/>
      <sheetName val="Id"/>
      <sheetName val="변수"/>
      <sheetName val="1월"/>
      <sheetName val="단 box"/>
      <sheetName val="전체원가계산서작업용"/>
      <sheetName val="전체내역작업용"/>
      <sheetName val="퇴직공제부금산출근거"/>
      <sheetName val="가압장구체수량산출서"/>
      <sheetName val="품셈"/>
      <sheetName val="제원.설계조건"/>
      <sheetName val="집계표"/>
      <sheetName val="견적대비표"/>
      <sheetName val="수원역(전체분)설계서"/>
      <sheetName val="과천MAIN"/>
      <sheetName val="내역서적용수량 (지방도893)"/>
      <sheetName val="RAHMEN"/>
      <sheetName val="상수관로단위수량"/>
      <sheetName val="우수관로공조서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부하LOAD"/>
      <sheetName val="1766-1"/>
      <sheetName val="내역"/>
      <sheetName val="설비"/>
      <sheetName val="수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  <sheetName val="설비"/>
      <sheetName val="과천MAIN"/>
      <sheetName val="내역"/>
      <sheetName val="__"/>
      <sheetName val="인건-측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MAIN"/>
    </sheetNames>
    <sheetDataSet>
      <sheetData sheetId="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Macro1"/>
      <sheetName val="부안변전"/>
      <sheetName val="노임"/>
      <sheetName val="내역"/>
      <sheetName val="NOMUBI"/>
      <sheetName val="sw1"/>
      <sheetName val="부안일위"/>
      <sheetName val="__MAIN"/>
      <sheetName val="단가"/>
      <sheetName val="MOTOR"/>
      <sheetName val="입상내역"/>
      <sheetName val="실행철강하도"/>
      <sheetName val="철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ITEM"/>
      <sheetName val="일위대가(계측기설치)"/>
      <sheetName val="터널조도"/>
      <sheetName val="포장복구집계"/>
      <sheetName val="COPING"/>
      <sheetName val="INPUT"/>
      <sheetName val="전기"/>
      <sheetName val="전선"/>
      <sheetName val="설계조건"/>
      <sheetName val="11.우각부 보강"/>
      <sheetName val="기별(종합)"/>
      <sheetName val="조도계산서"/>
      <sheetName val="정부노임단가"/>
      <sheetName val="공사비예산서(토목분)"/>
      <sheetName val="INPUT(덕도방향-시점)"/>
      <sheetName val="단가비교표"/>
      <sheetName val="손익분석"/>
      <sheetName val="공통가설"/>
      <sheetName val="SLAB&quot;1&quot;"/>
      <sheetName val="과천MAIN"/>
      <sheetName val="Macro(전선)"/>
      <sheetName val="조건표"/>
      <sheetName val="11.1 단면hwp"/>
      <sheetName val="Sheet1 (2)"/>
      <sheetName val="9GNG운반"/>
      <sheetName val="동원(3)"/>
      <sheetName val="예정(3)"/>
      <sheetName val="단가산출"/>
      <sheetName val="Sheet1"/>
      <sheetName val="MOTOR"/>
      <sheetName val="내역"/>
      <sheetName val="KMT물량"/>
      <sheetName val="교량전기"/>
      <sheetName val="CODE"/>
      <sheetName val="DATE"/>
      <sheetName val="당초수량"/>
      <sheetName val="직공비"/>
      <sheetName val="단면 (2)"/>
      <sheetName val="송라터널총괄"/>
      <sheetName val="견적"/>
      <sheetName val="입출재고현황 (2)"/>
      <sheetName val="내역서"/>
      <sheetName val="말뚝물량"/>
      <sheetName val="작성기준"/>
      <sheetName val="설계변경원가계산총괄표"/>
      <sheetName val="교각1"/>
      <sheetName val="CABLE SIZE-3"/>
      <sheetName val="북방3터널"/>
      <sheetName val="guard(mac)"/>
      <sheetName val="3CHBDC"/>
      <sheetName val="BID"/>
      <sheetName val="단가"/>
      <sheetName val="간선계산"/>
      <sheetName val="공량산출서"/>
      <sheetName val="현장관리비"/>
      <sheetName val="실행철강하도"/>
      <sheetName val="산출근거"/>
      <sheetName val="식생블럭단위수량"/>
      <sheetName val="Sheet5"/>
      <sheetName val="3련 BOX"/>
      <sheetName val="#REF"/>
      <sheetName val="노임"/>
      <sheetName val="전단면보수"/>
      <sheetName val="반단면보수"/>
      <sheetName val="콘크리트패칭"/>
      <sheetName val="아스.노면팻칭"/>
      <sheetName val="아스.노면절삭"/>
      <sheetName val="입찰안"/>
      <sheetName val="11.자재단가"/>
      <sheetName val="케이블및전선관규격표"/>
      <sheetName val="안정검토"/>
      <sheetName val="단면설계"/>
      <sheetName val="ABUT수량-A1"/>
      <sheetName val="비용"/>
      <sheetName val="사용성검토"/>
      <sheetName val="표지"/>
      <sheetName val="성남여성복지내역"/>
      <sheetName val="역T형"/>
      <sheetName val="기계내역"/>
      <sheetName val="CIVIL"/>
      <sheetName val="일위대가시트"/>
      <sheetName val="전차선로 물량표"/>
      <sheetName val="단가표"/>
      <sheetName val="TB-내역서"/>
      <sheetName val="설 계"/>
      <sheetName val="기둥(하중)"/>
      <sheetName val="노임단가"/>
      <sheetName val="1-1"/>
      <sheetName val="CTDG"/>
      <sheetName val="THVT"/>
      <sheetName val="3.일반설비"/>
      <sheetName val="부표총괄"/>
      <sheetName val="기본DATA"/>
      <sheetName val="순공사비산출내역"/>
      <sheetName val="일위대가표1"/>
      <sheetName val="단가산출서 "/>
      <sheetName val="제품"/>
      <sheetName val="CAT_5"/>
      <sheetName val="부하계산서"/>
      <sheetName val="단가 및 재료비"/>
      <sheetName val="중기사용료산출근거"/>
      <sheetName val="단면치수"/>
      <sheetName val="단가대비"/>
      <sheetName val="원가계산서"/>
      <sheetName val="001"/>
      <sheetName val="원가"/>
      <sheetName val="PART_DISCOUNT"/>
      <sheetName val="품셈1-17"/>
      <sheetName val="예산서"/>
      <sheetName val="원가입력"/>
      <sheetName val="Macro(차단기)"/>
      <sheetName val="工완성공사율"/>
      <sheetName val="자판실행"/>
      <sheetName val="sum1 (2)"/>
      <sheetName val="PARAMETER"/>
      <sheetName val="LEGEND"/>
      <sheetName val="단면가정"/>
      <sheetName val="BASIC (2)"/>
      <sheetName val="General Data"/>
      <sheetName val="점수계산1-2"/>
      <sheetName val="Sheet3"/>
      <sheetName val="단가조사서"/>
      <sheetName val="건축내역"/>
      <sheetName val="(포장)BOQ-실적공사"/>
      <sheetName val="1.설계조건"/>
      <sheetName val=" 견적서"/>
      <sheetName val="2000년1차"/>
      <sheetName val="입력DATA"/>
      <sheetName val="일반전기"/>
      <sheetName val="眞비상(진주)"/>
      <sheetName val="수원역(전체분)설계서"/>
      <sheetName val="교각계산"/>
      <sheetName val="재료집계"/>
      <sheetName val="FORM-0"/>
      <sheetName val="집수정"/>
      <sheetName val="날개벽(시점좌측)"/>
      <sheetName val="개요"/>
      <sheetName val="일위대가(목록)"/>
      <sheetName val="재료비"/>
      <sheetName val="차도조도계산"/>
      <sheetName val="사급자재"/>
      <sheetName val="플랜트 설치"/>
      <sheetName val="가시설흙막이"/>
      <sheetName val="중기일위대가"/>
      <sheetName val="물가자료"/>
      <sheetName val="표지 (2)"/>
      <sheetName val="설비"/>
      <sheetName val="TEST1"/>
      <sheetName val="01"/>
      <sheetName val="동관마찰손실표"/>
      <sheetName val="적용률"/>
      <sheetName val="JUCK"/>
      <sheetName val="방송일위대가"/>
      <sheetName val="갑지1"/>
      <sheetName val="GAEYO"/>
      <sheetName val="SILICATE"/>
      <sheetName val="토목내역서"/>
      <sheetName val="공정코드"/>
      <sheetName val="EACT10"/>
      <sheetName val="설계"/>
      <sheetName val="MCC제원"/>
      <sheetName val="70%"/>
      <sheetName val="대로근거"/>
      <sheetName val="중로근거"/>
      <sheetName val="공사개요"/>
      <sheetName val="양산물금"/>
      <sheetName val="내촌육교방음벽수량집계표"/>
      <sheetName val="1월"/>
      <sheetName val="대전노은1차_조적_집계표"/>
      <sheetName val="Total"/>
      <sheetName val="백암비스타내역"/>
      <sheetName val="MAT"/>
      <sheetName val="삼성전기"/>
      <sheetName val="PS-2A구조물방수"/>
      <sheetName val="제수"/>
      <sheetName val="공기"/>
      <sheetName val="bearing"/>
      <sheetName val="증감대비"/>
      <sheetName val="gvl"/>
      <sheetName val="옹벽기초자료"/>
      <sheetName val="현황산출서"/>
      <sheetName val="가점"/>
      <sheetName val="index"/>
      <sheetName val="etc"/>
      <sheetName val="시추주상도"/>
      <sheetName val="실행비교"/>
      <sheetName val="일반공사"/>
      <sheetName val="1"/>
      <sheetName val="MAIN"/>
      <sheetName val="LABTOTAL"/>
      <sheetName val="Manual Valve List"/>
      <sheetName val="간접비내역-1"/>
      <sheetName val="BQ(실행)"/>
      <sheetName val="조명시설"/>
      <sheetName val="COST"/>
      <sheetName val="수안보-MBR1"/>
      <sheetName val="인건비"/>
      <sheetName val="DAN"/>
      <sheetName val="일위대가"/>
      <sheetName val="홈통받이수량"/>
      <sheetName val="현황CODE"/>
      <sheetName val="손익현황"/>
      <sheetName val="주방환기"/>
      <sheetName val="자재단가비교표"/>
      <sheetName val="인건-측정"/>
      <sheetName val="Dae_Jiju"/>
      <sheetName val="Sikje_ingun"/>
      <sheetName val="TREE_D"/>
      <sheetName val="내역표지"/>
      <sheetName val="I一般比"/>
      <sheetName val="선로정수계산"/>
      <sheetName val="__MAIN"/>
      <sheetName val="하중계산"/>
      <sheetName val="수량산출"/>
      <sheetName val="일위대가목차"/>
      <sheetName val="WORK"/>
      <sheetName val="부속동"/>
      <sheetName val="NOMUBI"/>
      <sheetName val="sw1"/>
      <sheetName val="배수공"/>
      <sheetName val="일위대가목록"/>
      <sheetName val="일위대가집계표"/>
      <sheetName val="품셈기준"/>
      <sheetName val="노무비"/>
      <sheetName val="Data&amp;Result"/>
      <sheetName val="조도계산서 (도서)"/>
      <sheetName val="철거산출근거"/>
      <sheetName val="견적대비"/>
      <sheetName val="실행자재"/>
      <sheetName val="남양시작동자105노65기1.3화1.2"/>
      <sheetName val="관람석제출"/>
      <sheetName val="봉양~조차장간고하개명(신설)"/>
      <sheetName val="유기공정"/>
      <sheetName val="산5-7"/>
      <sheetName val="인건비 "/>
      <sheetName val="체감식(합정로)_"/>
      <sheetName val="체감식__(원본)"/>
      <sheetName val="진입로_(원본)"/>
      <sheetName val="11_우각부_보강"/>
      <sheetName val="ACDIM6D"/>
      <sheetName val="진주방향"/>
      <sheetName val="건축집계"/>
      <sheetName val="원가계산(총괄)"/>
      <sheetName val="단위수량"/>
      <sheetName val="현황"/>
      <sheetName val="4)유동표"/>
      <sheetName val="투찰"/>
      <sheetName val="OD5000"/>
      <sheetName val="FB25JN"/>
      <sheetName val="내  역  서"/>
      <sheetName val="맨홀수량집계"/>
      <sheetName val="3BL공동구 수량"/>
      <sheetName val="단위중량"/>
      <sheetName val="명세서"/>
      <sheetName val="현장관리비집계표"/>
      <sheetName val="기둥"/>
      <sheetName val="저판(버림100)"/>
      <sheetName val="광로3 - 48m"/>
      <sheetName val="ilch"/>
      <sheetName val="소상 &quot;1&quot;"/>
      <sheetName val="품목"/>
      <sheetName val="품목납기"/>
      <sheetName val="말뚝설계"/>
      <sheetName val="원형1호맨홀토공수량"/>
      <sheetName val="관기성공.내"/>
      <sheetName val="횡배수관토공수량"/>
      <sheetName val="하중"/>
      <sheetName val="회로내역(승인)"/>
      <sheetName val="우석문틀"/>
      <sheetName val="산업"/>
      <sheetName val="조경일람"/>
      <sheetName val="통합"/>
      <sheetName val="취수탑"/>
      <sheetName val="청산공사"/>
      <sheetName val="copy"/>
      <sheetName val="서식"/>
      <sheetName val="단가조서"/>
      <sheetName val="자압"/>
      <sheetName val="1.취수장"/>
      <sheetName val="기본 상수"/>
      <sheetName val="집행(2-1)"/>
      <sheetName val="4 &amp; 10-inch, CO2 Combo &amp; Sweep"/>
      <sheetName val="매원개착터널총괄"/>
      <sheetName val="신내택지내역서"/>
      <sheetName val="CATCH BASIN"/>
      <sheetName val="신규(07년01월)"/>
      <sheetName val="A-4"/>
      <sheetName val="열린교실"/>
      <sheetName val="BSD (2)"/>
      <sheetName val="Y-WORK"/>
      <sheetName val="Cost bd-&quot;A&quot;"/>
      <sheetName val="금액"/>
      <sheetName val="POOM_MOTO"/>
      <sheetName val="POOM_MOTO2"/>
      <sheetName val="Sheet7"/>
      <sheetName val="타공종이기"/>
      <sheetName val="우각부보강"/>
      <sheetName val="실행내역서 "/>
      <sheetName val="L_RPTB02_01"/>
      <sheetName val="경비"/>
      <sheetName val="시멘트"/>
      <sheetName val="DANGA"/>
      <sheetName val="공사비 내역"/>
      <sheetName val="포장직선구간"/>
      <sheetName val="98수문일위"/>
      <sheetName val="예가표"/>
      <sheetName val="결재판"/>
      <sheetName val="표준건축비"/>
      <sheetName val="CLAUSE"/>
      <sheetName val="계산근거"/>
      <sheetName val="금액내역서"/>
      <sheetName val="공사비집계"/>
      <sheetName val="수습"/>
      <sheetName val="1공구 건정토건 토공"/>
      <sheetName val="내역총괄"/>
      <sheetName val="내역총괄2"/>
      <sheetName val="내역총괄3"/>
      <sheetName val="Option"/>
      <sheetName val="IMPEADENCE MAP 취수장"/>
      <sheetName val="기초공"/>
      <sheetName val="기둥(원형)"/>
      <sheetName val="출근부"/>
      <sheetName val="대전월평내역"/>
      <sheetName val="보할공정"/>
      <sheetName val="C1ㅇ"/>
      <sheetName val="기본"/>
      <sheetName val="기준"/>
      <sheetName val="데이타"/>
      <sheetName val="Summary Sheets"/>
      <sheetName val="내역(을)"/>
      <sheetName val="Sheet4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RE9604"/>
      <sheetName val="CPM챠트"/>
      <sheetName val="민감도분석"/>
      <sheetName val="ROI"/>
      <sheetName val="산1"/>
      <sheetName val="토목"/>
      <sheetName val="5.모델링"/>
      <sheetName val="일위(철거)"/>
      <sheetName val="세부추진"/>
      <sheetName val="상용보강"/>
      <sheetName val="표면정지 집계"/>
      <sheetName val="PET MAT집계"/>
      <sheetName val="부하(성남)"/>
      <sheetName val="FOOTING단면력"/>
      <sheetName val="간접비"/>
      <sheetName val="견적조건"/>
      <sheetName val="LP-S"/>
      <sheetName val="별표 "/>
      <sheetName val="LS re sales"/>
      <sheetName val="PIPE"/>
      <sheetName val="FLANGE"/>
      <sheetName val="VALVE"/>
      <sheetName val="MixBed"/>
      <sheetName val="CondPol"/>
      <sheetName val="Menu"/>
      <sheetName val="AILC004"/>
      <sheetName val="각종양식"/>
      <sheetName val="견적기준"/>
      <sheetName val="일대목차"/>
      <sheetName val="UNIT"/>
      <sheetName val="현장관리비 산출내역"/>
      <sheetName val="SPEC"/>
      <sheetName val="주형"/>
      <sheetName val="기초단가"/>
      <sheetName val="단중표"/>
      <sheetName val="당초"/>
      <sheetName val="깨기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추원 상가(1)"/>
      <sheetName val="L형 옹벽"/>
      <sheetName val="간지"/>
      <sheetName val="장문교(대전)"/>
      <sheetName val="CALCULATION"/>
      <sheetName val="Sat tron"/>
      <sheetName val="부재리스트"/>
      <sheetName val="c_balju"/>
      <sheetName val="COA-17"/>
      <sheetName val="C-18"/>
      <sheetName val="콤보박스와 리스트박스의 연결"/>
      <sheetName val="연부97-1"/>
      <sheetName val="지급자재"/>
      <sheetName val="6.1.3단가산출서(노임단가)_신호무선전송"/>
      <sheetName val="견적시담(송포2공구)"/>
      <sheetName val="6PILE  (돌출)"/>
      <sheetName val="견적서"/>
      <sheetName val="일위대가표"/>
      <sheetName val="PBS"/>
      <sheetName val="허용전류-IEC"/>
      <sheetName val="PROCESS"/>
      <sheetName val="PROJECT BRIEF(EX.NEW)"/>
      <sheetName val="배수장공사비"/>
      <sheetName val="estm_mech"/>
      <sheetName val="소비자가"/>
      <sheetName val="SG"/>
      <sheetName val="2.가정단면"/>
      <sheetName val="자료입력"/>
      <sheetName val="기계경비(시간당)"/>
      <sheetName val="램머"/>
      <sheetName val="구의33고"/>
      <sheetName val="154TW"/>
      <sheetName val="1SPAN"/>
      <sheetName val="_15_0"/>
      <sheetName val="Assump"/>
      <sheetName val="AS복구"/>
      <sheetName val="중기터파기"/>
      <sheetName val="변수값"/>
      <sheetName val="중기상차"/>
      <sheetName val="교통처리우회도로"/>
      <sheetName val="갑지"/>
      <sheetName val="산근"/>
      <sheetName val="기준자료"/>
      <sheetName val="TB_내역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견적990322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요율"/>
      <sheetName val="공문"/>
      <sheetName val="재료"/>
      <sheetName val="품셈(기초)"/>
      <sheetName val="수량3"/>
      <sheetName val="LIST"/>
      <sheetName val="COVER"/>
      <sheetName val="매입부가세율(동림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배수공 주요자재 집계표"/>
      <sheetName val="뚝토공"/>
      <sheetName val="COPING-1"/>
      <sheetName val="역T형교대-2수량"/>
      <sheetName val="물량산출 (전력간선,전열)"/>
      <sheetName val="물량산출 (전등)"/>
      <sheetName val="정산입력"/>
      <sheetName val="종합기별"/>
      <sheetName val="노무비명세서"/>
      <sheetName val="소요자재명세서"/>
      <sheetName val="참고"/>
      <sheetName val="토공A"/>
      <sheetName val="배수장공사비명세서"/>
      <sheetName val="SIHEUNG"/>
      <sheetName val="Tables"/>
      <sheetName val="LOPCALC"/>
      <sheetName val="CF"/>
      <sheetName val="분전함신설"/>
      <sheetName val="접지1종"/>
      <sheetName val="갑지(추정)"/>
      <sheetName val="무담보1"/>
      <sheetName val="직노"/>
      <sheetName val="사다리"/>
      <sheetName val="YANG"/>
      <sheetName val="工관리비율"/>
      <sheetName val="입력1"/>
      <sheetName val="CONCRETE"/>
      <sheetName val="No-&gt;Code"/>
      <sheetName val="MATRLDATA"/>
      <sheetName val="Breakdown"/>
      <sheetName val="UnitRate"/>
      <sheetName val="투찰(하수)"/>
      <sheetName val="집계표"/>
      <sheetName val="가공비"/>
      <sheetName val="수입"/>
      <sheetName val="원가총괄"/>
      <sheetName val="국공유지및사유지"/>
      <sheetName val="현대물량"/>
      <sheetName val="1차증가원가계산"/>
      <sheetName val="노무비 근거"/>
      <sheetName val="산출내역서집계표"/>
      <sheetName val="가설건물"/>
      <sheetName val="TYPE-A"/>
      <sheetName val="-15.0"/>
      <sheetName val="unit 4"/>
      <sheetName val="Eq. Mobilization"/>
      <sheetName val="2.4.1 여수토수량산출"/>
      <sheetName val="장비"/>
      <sheetName val="Hours.CodeST"/>
      <sheetName val="부대공Ⅱ"/>
      <sheetName val="프랜트면허"/>
      <sheetName val="경비_원본"/>
      <sheetName val="건축"/>
      <sheetName val="단가및재료비"/>
      <sheetName val="예산M11A"/>
      <sheetName val="부안일위"/>
      <sheetName val="환율적용표"/>
      <sheetName val="약품공급2"/>
      <sheetName val="부대내역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토공"/>
      <sheetName val="Inputs"/>
      <sheetName val="Cost Inputs"/>
      <sheetName val="케이블"/>
      <sheetName val="내역변"/>
      <sheetName val="전계가"/>
      <sheetName val="와동25-3(변경)"/>
      <sheetName val="매입세율"/>
      <sheetName val="부재치수입력"/>
      <sheetName val="계화배수"/>
      <sheetName val="전장품(관리용)"/>
      <sheetName val="Imp-Data"/>
      <sheetName val="96정변2"/>
      <sheetName val="목차"/>
      <sheetName val="CABLE"/>
      <sheetName val="사통"/>
      <sheetName val="KHRCPB_99"/>
      <sheetName val="Supplier Code"/>
      <sheetName val="일위"/>
      <sheetName val="DESIGN"/>
      <sheetName val="참조"/>
      <sheetName val="Front"/>
      <sheetName val="ITEMLIST990101"/>
      <sheetName val="MFAB"/>
      <sheetName val="MFRT"/>
      <sheetName val="MPKG"/>
      <sheetName val="MPRD"/>
      <sheetName val="표지판단위"/>
      <sheetName val="2.단면가정"/>
      <sheetName val="L-type"/>
      <sheetName val="실행내역"/>
      <sheetName val="장비부하"/>
      <sheetName val="CABLE (2)"/>
      <sheetName val="Assumption"/>
      <sheetName val="지중자재단가"/>
      <sheetName val="MANUFACTORY"/>
      <sheetName val="변경총괄지(1)"/>
      <sheetName val="COPING설계"/>
      <sheetName val="도장수량(하1)"/>
      <sheetName val="명파하수처리장소방"/>
      <sheetName val="명파하수처리장접지"/>
      <sheetName val="명파하수처리장통신"/>
      <sheetName val="운영및유지보수"/>
      <sheetName val="품산출서"/>
      <sheetName val="특별교실"/>
      <sheetName val="현금"/>
      <sheetName val="설계명세서"/>
      <sheetName val="기초자료입력"/>
      <sheetName val="토공산출(주차장)"/>
      <sheetName val="화산경계"/>
      <sheetName val="VXXXXX"/>
      <sheetName val="6.콘덴서"/>
      <sheetName val="배선DATA"/>
      <sheetName val="일위대가 "/>
      <sheetName val="공종구간"/>
      <sheetName val="전기공사 산출집계"/>
      <sheetName val="전기공사 산출"/>
      <sheetName val="물가대비표"/>
      <sheetName val="00000000"/>
      <sheetName val="10000000"/>
      <sheetName val="기준액"/>
      <sheetName val="tggwan(mac)"/>
      <sheetName val="본관토공 및 포장공 산출조서"/>
      <sheetName val="산출근거1"/>
      <sheetName val="ⴭⴭⴭⴭⴭ"/>
      <sheetName val="교통대책내역"/>
      <sheetName val="piping"/>
      <sheetName val="9-1차이내역"/>
      <sheetName val="을"/>
      <sheetName val="단가산출서"/>
      <sheetName val="Macro1"/>
      <sheetName val="변품8-37"/>
      <sheetName val="EQUIP-H"/>
      <sheetName val="물가시세"/>
      <sheetName val="5.산출내역서"/>
      <sheetName val="장척총괄"/>
      <sheetName val="수로교총재료집계"/>
      <sheetName val="횡배위치"/>
      <sheetName val="미드수량"/>
      <sheetName val="스포회원매출"/>
      <sheetName val="설치공사2"/>
      <sheetName val="보차도경계석"/>
      <sheetName val="건축원가"/>
      <sheetName val="2000년하반기"/>
      <sheetName val="내역서(1)"/>
      <sheetName val="소요자재"/>
      <sheetName val="설계명세서(종합)"/>
      <sheetName val="노무산출서"/>
      <sheetName val="6동"/>
      <sheetName val="기계경비"/>
      <sheetName val="인건비(환율)"/>
      <sheetName val="단락전류-A"/>
      <sheetName val="수목데이타 "/>
      <sheetName val="날개벽수량표"/>
      <sheetName val="#3_일위대가목록"/>
      <sheetName val="토목주소"/>
      <sheetName val="49단"/>
      <sheetName val="22단"/>
      <sheetName val="부서현황"/>
      <sheetName val="#3E1_GCR"/>
      <sheetName val="안정계산"/>
      <sheetName val="단면검토"/>
      <sheetName val="포장공"/>
      <sheetName val="본사일보"/>
      <sheetName val="매출"/>
      <sheetName val="Input Page"/>
      <sheetName val="주식"/>
      <sheetName val="XL4Poppy"/>
      <sheetName val="Piping(Methanol)"/>
      <sheetName val="데리네이타현황"/>
      <sheetName val="삼보지질"/>
      <sheetName val="투찰판"/>
      <sheetName val="FORM_0"/>
      <sheetName val="잡비"/>
      <sheetName val="노임 단가"/>
      <sheetName val="98연계표"/>
      <sheetName val="예산서(전기설비)"/>
      <sheetName val="Macro(전동기)"/>
      <sheetName val="F-Assump"/>
      <sheetName val="매립"/>
      <sheetName val="J直材4"/>
      <sheetName val="관급"/>
      <sheetName val="철근단면적"/>
      <sheetName val="말뚝지지력산정"/>
      <sheetName val="자압1"/>
      <sheetName val="기술자료 (광화문)"/>
      <sheetName val="데이터"/>
      <sheetName val="초기화면"/>
      <sheetName val="CPM챠트 "/>
      <sheetName val="Carepaq"/>
      <sheetName val="OPT"/>
      <sheetName val="SV"/>
      <sheetName val="가로등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원본(갑지)"/>
      <sheetName val="노임,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단가"/>
      <sheetName val="4월가격"/>
      <sheetName val="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용량(1-2)"/>
      <sheetName val="연수구보건소"/>
      <sheetName val="98지급계획"/>
      <sheetName val="조건"/>
      <sheetName val="__MAIN"/>
      <sheetName val="화재 탐지 설비"/>
      <sheetName val="Sheet1"/>
      <sheetName val="ALINE"/>
      <sheetName val="터널조도"/>
      <sheetName val="NOMUBI"/>
      <sheetName val="sw1"/>
      <sheetName val="운동장 (2)"/>
      <sheetName val="ABUT수량-A1"/>
      <sheetName val="우수"/>
      <sheetName val="T형( 파일기초) 공현1교"/>
      <sheetName val="JUCKEYK"/>
      <sheetName val="BSD (2)"/>
      <sheetName val="갑지1"/>
      <sheetName val="연부97-1"/>
      <sheetName val="내역서"/>
      <sheetName val="제4절-1"/>
      <sheetName val="공량산출서"/>
      <sheetName val="Sheet2"/>
      <sheetName val="연습장소"/>
      <sheetName val="물가시세"/>
      <sheetName val="2000년1차"/>
      <sheetName val="2000전체분"/>
      <sheetName val="8.석축단위(H=1.5M)"/>
      <sheetName val="데이타"/>
      <sheetName val="DATA"/>
      <sheetName val="정부노임단가"/>
      <sheetName val="대공종"/>
      <sheetName val="MACRO(전선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집계표"/>
      <sheetName val="일위대가"/>
      <sheetName val="단가비교"/>
      <sheetName val="프린터"/>
      <sheetName val="노임"/>
      <sheetName val="공내역"/>
      <sheetName val="원본(갑지)"/>
      <sheetName val="원가계산서"/>
      <sheetName val="VXXXXX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자재일람"/>
      <sheetName val="입상내역"/>
      <sheetName val="수문일위1"/>
      <sheetName val="Macro1"/>
      <sheetName val="내역"/>
      <sheetName val="재료비"/>
      <sheetName val="일위목록"/>
      <sheetName val="요율"/>
      <sheetName val="일위집계표"/>
      <sheetName val="노임,재료비"/>
      <sheetName val="ABUT수량-A1"/>
      <sheetName val="자재단가비교표"/>
      <sheetName val="VXXXXX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자재일람"/>
      <sheetName val="내역"/>
      <sheetName val="입출재고현황 (2)"/>
      <sheetName val="요율"/>
      <sheetName val="ABUT수량-A1"/>
      <sheetName val="실행철강하도"/>
      <sheetName val="중사"/>
      <sheetName val="약품공급2"/>
      <sheetName val="재료값"/>
      <sheetName val="교각1"/>
      <sheetName val="건축내역"/>
      <sheetName val="노임단가"/>
      <sheetName val="신호등일위대가"/>
      <sheetName val="교각계산"/>
      <sheetName val="토사(PE)"/>
      <sheetName val="가설공사비"/>
      <sheetName val="여과지동"/>
      <sheetName val="기초자료"/>
      <sheetName val="2000청천-덕평발주"/>
      <sheetName val="하남내역"/>
      <sheetName val="배수개거재(신)"/>
      <sheetName val="단면"/>
      <sheetName val="전도금1"/>
      <sheetName val="Macro1"/>
      <sheetName val="이형관"/>
      <sheetName val="직노"/>
      <sheetName val="INPUT"/>
      <sheetName val="접속도수량집계표"/>
      <sheetName val="간이영수증"/>
      <sheetName val="DATA 입력란"/>
      <sheetName val="1. 설계조건 2.단면가정 3. 하중계산"/>
      <sheetName val="#REF"/>
      <sheetName val="대포2교접속"/>
      <sheetName val="천방교접속"/>
      <sheetName val="원가계산서"/>
      <sheetName val="LD"/>
      <sheetName val="수로단위수량"/>
      <sheetName val="구조물집계"/>
      <sheetName val="토공집계"/>
      <sheetName val="설계개요"/>
      <sheetName val="일위집계표"/>
      <sheetName val="양수장구조물총"/>
      <sheetName val="양수장토공총"/>
      <sheetName val="경비"/>
      <sheetName val="사  업  비  수  지  예  산  서"/>
      <sheetName val="계화배수(3대)"/>
      <sheetName val="입상내역"/>
      <sheetName val="현장지지물물량"/>
      <sheetName val="제출내역 (2)"/>
      <sheetName val="재료집계표"/>
      <sheetName val="말뚝물량"/>
      <sheetName val="단가일람"/>
      <sheetName val="조경일람"/>
      <sheetName val="충주"/>
      <sheetName val="접지수량"/>
      <sheetName val="터파기및재료"/>
      <sheetName val="VXXXXX"/>
      <sheetName val="000000"/>
      <sheetName val="봉양~조차장간고하개명(신설)"/>
      <sheetName val="DATE"/>
      <sheetName val="산수배수"/>
      <sheetName val="화재 탐지 설비"/>
      <sheetName val="간접"/>
      <sheetName val="자재"/>
      <sheetName val="MOTOR"/>
      <sheetName val="재료비"/>
      <sheetName val="제진기"/>
      <sheetName val="전기일위목록"/>
      <sheetName val="우수"/>
      <sheetName val="POOM_MOTO"/>
      <sheetName val="POOM_MOTO2"/>
      <sheetName val="공량산출서"/>
      <sheetName val="물가대비표"/>
      <sheetName val="남양시작동자105노65기1.3화1.2"/>
      <sheetName val="갑지"/>
      <sheetName val="SG"/>
      <sheetName val="노임"/>
      <sheetName val="전기내역서(총계)"/>
      <sheetName val="배수내역"/>
      <sheetName val="Sheet2"/>
      <sheetName val="자재단가"/>
      <sheetName val="수량이동"/>
      <sheetName val="일위"/>
      <sheetName val="현장관리비 산출내역"/>
      <sheetName val="내역서"/>
      <sheetName val="간지 (세)"/>
      <sheetName val="간지"/>
      <sheetName val="설비"/>
      <sheetName val="3도로"/>
      <sheetName val="청천내"/>
      <sheetName val="역T형"/>
      <sheetName val="98수문일위"/>
      <sheetName val="단위수량"/>
      <sheetName val="익산-"/>
      <sheetName val="기준액"/>
      <sheetName val="spc 배관견적"/>
      <sheetName val="DESIGN_CRETERIA"/>
      <sheetName val="명세"/>
      <sheetName val="단산"/>
      <sheetName val="일대"/>
      <sheetName val="REDUCER"/>
      <sheetName val="WE'T"/>
      <sheetName val="ilch"/>
      <sheetName val="자재집계(경지)"/>
      <sheetName val="자재집계(병행)"/>
      <sheetName val="공정증감대ㅈ표"/>
      <sheetName val="공사비"/>
      <sheetName val="설계예산서"/>
      <sheetName val="6PILE  (돌출)"/>
      <sheetName val="1.설계조건"/>
      <sheetName val="BID"/>
      <sheetName val="2"/>
      <sheetName val="1,2공구원가계산서"/>
      <sheetName val="2공구산출내역"/>
      <sheetName val="1공구산출내역서"/>
      <sheetName val="위치조서"/>
      <sheetName val="코드일람표2001년10월"/>
      <sheetName val="토적계산서(1공구)"/>
      <sheetName val="스텐레스난간"/>
      <sheetName val="파형관800"/>
      <sheetName val="잡석유용"/>
      <sheetName val="집수(600x600x1000)"/>
      <sheetName val="자재단가일람"/>
      <sheetName val="중기일람"/>
      <sheetName val="이티토공총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계산서 목차"/>
      <sheetName val="1.1부하집계"/>
      <sheetName val="1.1.2 TR용량"/>
      <sheetName val="1.1.4 부하 LIST"/>
      <sheetName val="1.2단락전류"/>
      <sheetName val="단락계산"/>
      <sheetName val="1.3 차단기"/>
      <sheetName val="1.4 역율개선용 콘덴서"/>
      <sheetName val="1.5 Cable(설명)-IEC"/>
      <sheetName val="1.5.3 전력간선 굵기"/>
      <sheetName val="1.5.3 2) 분기회로 굵기"/>
      <sheetName val="1.6수전인입"/>
      <sheetName val="1.7 접지계산"/>
      <sheetName val="XXXXXXXX  NO PRINTER XXXXXXXXXX"/>
      <sheetName val="건축 부하 계산서"/>
      <sheetName val="Sheet1"/>
      <sheetName val="허용전류-IEC DATA"/>
      <sheetName val="허용전류-IEC"/>
      <sheetName val="전류"/>
      <sheetName val="DATA"/>
      <sheetName val="DATA1"/>
      <sheetName val="MCC제원"/>
      <sheetName val="콘덴서"/>
      <sheetName val="Sheet2"/>
      <sheetName val="CABLECALC(X)"/>
      <sheetName val="CABLE ROOT SIZE(X)"/>
      <sheetName val="계산서 목차(X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5">
          <cell r="A25">
            <v>0.2</v>
          </cell>
          <cell r="B25">
            <v>0.57999999999999996</v>
          </cell>
          <cell r="C25">
            <v>0.53</v>
          </cell>
          <cell r="D25">
            <v>0.66</v>
          </cell>
          <cell r="E25">
            <v>0.56000000000000005</v>
          </cell>
          <cell r="F25">
            <v>1</v>
          </cell>
          <cell r="G25">
            <v>0.39</v>
          </cell>
          <cell r="H25">
            <v>0.17</v>
          </cell>
          <cell r="I25">
            <v>0.59</v>
          </cell>
          <cell r="J25">
            <v>0.37</v>
          </cell>
          <cell r="K25">
            <v>0.16</v>
          </cell>
          <cell r="L25">
            <v>0.56000000000000005</v>
          </cell>
        </row>
        <row r="26">
          <cell r="A26">
            <v>0.4</v>
          </cell>
          <cell r="B26">
            <v>0.65</v>
          </cell>
          <cell r="C26">
            <v>0.63</v>
          </cell>
          <cell r="D26">
            <v>0.98</v>
          </cell>
          <cell r="E26">
            <v>0.76</v>
          </cell>
          <cell r="F26">
            <v>1.49</v>
          </cell>
          <cell r="G26">
            <v>0.69000000000000006</v>
          </cell>
          <cell r="H26">
            <v>0.3</v>
          </cell>
          <cell r="I26">
            <v>1.05</v>
          </cell>
          <cell r="J26">
            <v>0.65</v>
          </cell>
          <cell r="K26">
            <v>0.28000000000000003</v>
          </cell>
          <cell r="L26">
            <v>0.99</v>
          </cell>
        </row>
        <row r="27">
          <cell r="A27">
            <v>0.75</v>
          </cell>
          <cell r="B27">
            <v>0.71499999999999997</v>
          </cell>
          <cell r="C27">
            <v>0.7</v>
          </cell>
          <cell r="D27">
            <v>1.5</v>
          </cell>
          <cell r="E27">
            <v>1.07</v>
          </cell>
          <cell r="F27">
            <v>2.2799999999999998</v>
          </cell>
          <cell r="G27">
            <v>1.17</v>
          </cell>
          <cell r="H27">
            <v>0.51</v>
          </cell>
          <cell r="I27">
            <v>1.78</v>
          </cell>
          <cell r="J27">
            <v>1.1100000000000001</v>
          </cell>
          <cell r="K27">
            <v>0.48</v>
          </cell>
          <cell r="L27">
            <v>1.69</v>
          </cell>
        </row>
        <row r="28">
          <cell r="A28">
            <v>1.5</v>
          </cell>
          <cell r="B28">
            <v>0.78</v>
          </cell>
          <cell r="C28">
            <v>0.75</v>
          </cell>
          <cell r="D28">
            <v>2.57</v>
          </cell>
          <cell r="E28">
            <v>1.7</v>
          </cell>
          <cell r="F28">
            <v>3.9</v>
          </cell>
          <cell r="G28">
            <v>2.1399999999999997</v>
          </cell>
          <cell r="H28">
            <v>0.93</v>
          </cell>
          <cell r="I28">
            <v>3.25</v>
          </cell>
          <cell r="J28">
            <v>2.0299999999999998</v>
          </cell>
          <cell r="K28">
            <v>0.88</v>
          </cell>
          <cell r="L28">
            <v>3.08</v>
          </cell>
        </row>
        <row r="29">
          <cell r="A29">
            <v>2.2000000000000002</v>
          </cell>
          <cell r="B29">
            <v>0.81</v>
          </cell>
          <cell r="C29">
            <v>0.77</v>
          </cell>
          <cell r="D29">
            <v>3.53</v>
          </cell>
          <cell r="E29">
            <v>2.25</v>
          </cell>
          <cell r="F29">
            <v>5.36</v>
          </cell>
          <cell r="G29">
            <v>3.0199999999999996</v>
          </cell>
          <cell r="H29">
            <v>1.32</v>
          </cell>
          <cell r="I29">
            <v>4.59</v>
          </cell>
          <cell r="J29">
            <v>2.86</v>
          </cell>
          <cell r="K29">
            <v>1.25</v>
          </cell>
          <cell r="L29">
            <v>4.3499999999999996</v>
          </cell>
        </row>
        <row r="30">
          <cell r="A30">
            <v>3.7</v>
          </cell>
          <cell r="B30">
            <v>0.83</v>
          </cell>
          <cell r="C30">
            <v>0.78</v>
          </cell>
          <cell r="D30">
            <v>5.72</v>
          </cell>
          <cell r="E30">
            <v>3.58</v>
          </cell>
          <cell r="F30">
            <v>8.69</v>
          </cell>
          <cell r="G30">
            <v>4.96</v>
          </cell>
          <cell r="H30">
            <v>2.16</v>
          </cell>
          <cell r="I30">
            <v>7.54</v>
          </cell>
          <cell r="J30">
            <v>4.7</v>
          </cell>
          <cell r="K30">
            <v>2.0499999999999998</v>
          </cell>
          <cell r="L30">
            <v>7.14</v>
          </cell>
        </row>
        <row r="31">
          <cell r="A31">
            <v>5.5</v>
          </cell>
          <cell r="B31">
            <v>0.85</v>
          </cell>
          <cell r="C31">
            <v>0.77</v>
          </cell>
          <cell r="D31">
            <v>8.41</v>
          </cell>
          <cell r="E31">
            <v>5.37</v>
          </cell>
          <cell r="F31">
            <v>12.78</v>
          </cell>
          <cell r="G31">
            <v>7.1899999999999995</v>
          </cell>
          <cell r="H31">
            <v>3.13</v>
          </cell>
          <cell r="I31">
            <v>10.92</v>
          </cell>
          <cell r="J31">
            <v>6.8199999999999994</v>
          </cell>
          <cell r="K31">
            <v>2.97</v>
          </cell>
          <cell r="L31">
            <v>10.36</v>
          </cell>
        </row>
        <row r="32">
          <cell r="A32">
            <v>7.5</v>
          </cell>
          <cell r="B32">
            <v>0.86</v>
          </cell>
          <cell r="C32">
            <v>0.78</v>
          </cell>
          <cell r="D32">
            <v>11.19</v>
          </cell>
          <cell r="E32">
            <v>7</v>
          </cell>
          <cell r="F32">
            <v>17</v>
          </cell>
          <cell r="G32">
            <v>9.69</v>
          </cell>
          <cell r="H32">
            <v>4.22</v>
          </cell>
          <cell r="I32">
            <v>14.72</v>
          </cell>
          <cell r="J32">
            <v>9.18</v>
          </cell>
          <cell r="K32">
            <v>4</v>
          </cell>
          <cell r="L32">
            <v>13.95</v>
          </cell>
        </row>
        <row r="33">
          <cell r="A33">
            <v>11</v>
          </cell>
          <cell r="B33">
            <v>0.87</v>
          </cell>
          <cell r="C33">
            <v>0.79</v>
          </cell>
          <cell r="D33">
            <v>16.010000000000002</v>
          </cell>
          <cell r="E33">
            <v>9.82</v>
          </cell>
          <cell r="F33">
            <v>24.32</v>
          </cell>
          <cell r="G33">
            <v>14.049999999999999</v>
          </cell>
          <cell r="H33">
            <v>6.12</v>
          </cell>
          <cell r="I33">
            <v>21.35</v>
          </cell>
          <cell r="J33">
            <v>13.31</v>
          </cell>
          <cell r="K33">
            <v>5.8</v>
          </cell>
          <cell r="L33">
            <v>20.22</v>
          </cell>
        </row>
        <row r="34">
          <cell r="A34">
            <v>15</v>
          </cell>
          <cell r="B34">
            <v>0.88</v>
          </cell>
          <cell r="C34">
            <v>0.79500000000000004</v>
          </cell>
          <cell r="D34">
            <v>21.450000000000003</v>
          </cell>
          <cell r="E34">
            <v>13.01</v>
          </cell>
          <cell r="F34">
            <v>32.590000000000003</v>
          </cell>
          <cell r="G34">
            <v>18.940000000000001</v>
          </cell>
          <cell r="H34">
            <v>8.26</v>
          </cell>
          <cell r="I34">
            <v>28.78</v>
          </cell>
          <cell r="J34">
            <v>17.950000000000003</v>
          </cell>
          <cell r="K34">
            <v>7.82</v>
          </cell>
          <cell r="L34">
            <v>27.27</v>
          </cell>
        </row>
        <row r="35">
          <cell r="A35">
            <v>18.5</v>
          </cell>
          <cell r="B35">
            <v>0.88500000000000001</v>
          </cell>
          <cell r="C35">
            <v>0.8</v>
          </cell>
          <cell r="D35">
            <v>26.130000000000003</v>
          </cell>
          <cell r="E35">
            <v>15.68</v>
          </cell>
          <cell r="F35">
            <v>39.700000000000003</v>
          </cell>
          <cell r="G35">
            <v>23.23</v>
          </cell>
          <cell r="H35">
            <v>10.130000000000001</v>
          </cell>
          <cell r="I35">
            <v>35.29</v>
          </cell>
          <cell r="J35">
            <v>22.01</v>
          </cell>
          <cell r="K35">
            <v>9.59</v>
          </cell>
          <cell r="L35">
            <v>33.44</v>
          </cell>
        </row>
        <row r="36">
          <cell r="A36">
            <v>22</v>
          </cell>
          <cell r="B36">
            <v>0.89</v>
          </cell>
          <cell r="C36">
            <v>0.80500000000000005</v>
          </cell>
          <cell r="D36">
            <v>30.71</v>
          </cell>
          <cell r="E36">
            <v>18.22</v>
          </cell>
          <cell r="F36">
            <v>46.66</v>
          </cell>
          <cell r="G36">
            <v>27.470000000000002</v>
          </cell>
          <cell r="H36">
            <v>11.97</v>
          </cell>
          <cell r="I36">
            <v>41.74</v>
          </cell>
          <cell r="J36">
            <v>26.03</v>
          </cell>
          <cell r="K36">
            <v>11.35</v>
          </cell>
          <cell r="L36">
            <v>39.549999999999997</v>
          </cell>
        </row>
        <row r="37">
          <cell r="A37">
            <v>30</v>
          </cell>
          <cell r="B37">
            <v>0.89500000000000002</v>
          </cell>
          <cell r="C37">
            <v>0.81499999999999995</v>
          </cell>
          <cell r="D37">
            <v>41.129999999999995</v>
          </cell>
          <cell r="E37">
            <v>23.83</v>
          </cell>
          <cell r="F37">
            <v>62.49</v>
          </cell>
          <cell r="G37">
            <v>37.25</v>
          </cell>
          <cell r="H37">
            <v>16.239999999999998</v>
          </cell>
          <cell r="I37">
            <v>56.6</v>
          </cell>
          <cell r="J37">
            <v>35.29</v>
          </cell>
          <cell r="K37">
            <v>15.38</v>
          </cell>
          <cell r="L37">
            <v>53.62</v>
          </cell>
        </row>
        <row r="38">
          <cell r="A38">
            <v>37</v>
          </cell>
          <cell r="B38">
            <v>0.9</v>
          </cell>
          <cell r="C38">
            <v>0.81499999999999995</v>
          </cell>
          <cell r="D38">
            <v>50.449999999999996</v>
          </cell>
          <cell r="E38">
            <v>29.23</v>
          </cell>
          <cell r="F38">
            <v>76.650000000000006</v>
          </cell>
          <cell r="G38">
            <v>45.68</v>
          </cell>
          <cell r="H38">
            <v>19.91</v>
          </cell>
          <cell r="I38">
            <v>69.400000000000006</v>
          </cell>
          <cell r="J38">
            <v>43.28</v>
          </cell>
          <cell r="K38">
            <v>18.87</v>
          </cell>
          <cell r="L38">
            <v>65.760000000000005</v>
          </cell>
        </row>
        <row r="39">
          <cell r="A39">
            <v>45</v>
          </cell>
          <cell r="B39">
            <v>0.90500000000000003</v>
          </cell>
          <cell r="C39">
            <v>0.83</v>
          </cell>
          <cell r="D39">
            <v>59.91</v>
          </cell>
          <cell r="E39">
            <v>33.42</v>
          </cell>
          <cell r="F39">
            <v>91.02</v>
          </cell>
          <cell r="G39">
            <v>55.25</v>
          </cell>
          <cell r="H39">
            <v>24.08</v>
          </cell>
          <cell r="I39">
            <v>83.94</v>
          </cell>
          <cell r="J39">
            <v>52.35</v>
          </cell>
          <cell r="K39">
            <v>22.82</v>
          </cell>
          <cell r="L39">
            <v>79.540000000000006</v>
          </cell>
        </row>
        <row r="40">
          <cell r="A40">
            <v>55</v>
          </cell>
          <cell r="B40">
            <v>0.90500000000000003</v>
          </cell>
          <cell r="C40">
            <v>0.83499999999999996</v>
          </cell>
          <cell r="D40">
            <v>72.790000000000006</v>
          </cell>
          <cell r="E40">
            <v>40.049999999999997</v>
          </cell>
          <cell r="F40">
            <v>110.59</v>
          </cell>
          <cell r="G40">
            <v>67.53</v>
          </cell>
          <cell r="H40">
            <v>29.44</v>
          </cell>
          <cell r="I40">
            <v>102.6</v>
          </cell>
          <cell r="J40">
            <v>63.98</v>
          </cell>
          <cell r="K40">
            <v>27.89</v>
          </cell>
          <cell r="L40">
            <v>97.21</v>
          </cell>
        </row>
        <row r="41">
          <cell r="A41">
            <v>75</v>
          </cell>
          <cell r="B41">
            <v>0.90700000000000003</v>
          </cell>
          <cell r="C41">
            <v>0.84499999999999997</v>
          </cell>
          <cell r="D41">
            <v>97.86</v>
          </cell>
          <cell r="E41">
            <v>52.33</v>
          </cell>
          <cell r="F41">
            <v>148.68</v>
          </cell>
          <cell r="G41">
            <v>91.88000000000001</v>
          </cell>
          <cell r="H41">
            <v>40.049999999999997</v>
          </cell>
          <cell r="I41">
            <v>139.6</v>
          </cell>
          <cell r="J41">
            <v>87.050000000000011</v>
          </cell>
          <cell r="K41">
            <v>37.94</v>
          </cell>
          <cell r="L41">
            <v>132.26</v>
          </cell>
        </row>
        <row r="42">
          <cell r="A42">
            <v>90</v>
          </cell>
          <cell r="B42">
            <v>0.91200000000000003</v>
          </cell>
          <cell r="C42">
            <v>0.85</v>
          </cell>
          <cell r="D42">
            <v>116.10000000000001</v>
          </cell>
          <cell r="E42">
            <v>61.16</v>
          </cell>
          <cell r="F42">
            <v>176.4</v>
          </cell>
          <cell r="G42">
            <v>109.65</v>
          </cell>
          <cell r="H42">
            <v>47.8</v>
          </cell>
          <cell r="I42">
            <v>166.6</v>
          </cell>
          <cell r="J42">
            <v>103.88000000000001</v>
          </cell>
          <cell r="K42">
            <v>45.28</v>
          </cell>
          <cell r="L42">
            <v>157.83000000000001</v>
          </cell>
        </row>
        <row r="43">
          <cell r="A43">
            <v>110</v>
          </cell>
          <cell r="B43">
            <v>0.91500000000000004</v>
          </cell>
          <cell r="C43">
            <v>0.86</v>
          </cell>
          <cell r="D43">
            <v>139.79</v>
          </cell>
          <cell r="E43">
            <v>71.33</v>
          </cell>
          <cell r="F43">
            <v>212.39</v>
          </cell>
          <cell r="G43">
            <v>133.57999999999998</v>
          </cell>
          <cell r="H43">
            <v>58.23</v>
          </cell>
          <cell r="I43">
            <v>202.95</v>
          </cell>
          <cell r="J43">
            <v>126.55000000000001</v>
          </cell>
          <cell r="K43">
            <v>55.16</v>
          </cell>
          <cell r="L43">
            <v>192.27</v>
          </cell>
        </row>
        <row r="44">
          <cell r="A44">
            <v>132</v>
          </cell>
          <cell r="B44">
            <v>0.91700000000000004</v>
          </cell>
          <cell r="C44">
            <v>0.87</v>
          </cell>
          <cell r="D44">
            <v>165.45999999999998</v>
          </cell>
          <cell r="E44">
            <v>81.58</v>
          </cell>
          <cell r="F44">
            <v>251.39</v>
          </cell>
          <cell r="G44">
            <v>159.94999999999999</v>
          </cell>
          <cell r="H44">
            <v>69.72</v>
          </cell>
          <cell r="I44">
            <v>243.02</v>
          </cell>
          <cell r="J44">
            <v>151.53</v>
          </cell>
          <cell r="K44">
            <v>66.05</v>
          </cell>
          <cell r="L44">
            <v>230.23</v>
          </cell>
        </row>
        <row r="45">
          <cell r="A45">
            <v>160</v>
          </cell>
          <cell r="B45">
            <v>0.92</v>
          </cell>
          <cell r="C45">
            <v>0.88</v>
          </cell>
          <cell r="D45">
            <v>197.63</v>
          </cell>
          <cell r="E45">
            <v>93.87</v>
          </cell>
          <cell r="F45">
            <v>300.27</v>
          </cell>
          <cell r="G45">
            <v>193.23999999999998</v>
          </cell>
          <cell r="H45">
            <v>84.23</v>
          </cell>
          <cell r="I45">
            <v>293.60000000000002</v>
          </cell>
          <cell r="J45">
            <v>183.07</v>
          </cell>
          <cell r="K45">
            <v>79.8</v>
          </cell>
          <cell r="L45">
            <v>278.14999999999998</v>
          </cell>
        </row>
        <row r="46">
          <cell r="A46">
            <v>200</v>
          </cell>
          <cell r="B46">
            <v>0.92400000000000004</v>
          </cell>
          <cell r="C46">
            <v>0.88</v>
          </cell>
          <cell r="D46">
            <v>245.97</v>
          </cell>
          <cell r="E46">
            <v>116.83</v>
          </cell>
          <cell r="F46">
            <v>373.71</v>
          </cell>
          <cell r="G46">
            <v>240.51</v>
          </cell>
          <cell r="H46">
            <v>104.84</v>
          </cell>
          <cell r="I46">
            <v>365.42</v>
          </cell>
          <cell r="J46">
            <v>227.85</v>
          </cell>
          <cell r="K46">
            <v>99.32</v>
          </cell>
          <cell r="L46">
            <v>346.18</v>
          </cell>
        </row>
      </sheetData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계"/>
      <sheetName val="총괄"/>
      <sheetName val="code"/>
      <sheetName val="사용설명서"/>
      <sheetName val="reser"/>
      <sheetName val="Module1"/>
      <sheetName val="Module2"/>
      <sheetName val="Module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부하LOAD"/>
      <sheetName val="예산명세서"/>
      <sheetName val="설계명세서"/>
      <sheetName val="자료입력"/>
      <sheetName val="빌딩 안내"/>
      <sheetName val="7단가"/>
      <sheetName val="단가조사"/>
      <sheetName val="노무비"/>
      <sheetName val="ILLU"/>
      <sheetName val="SELTDATA"/>
      <sheetName val="sw1"/>
      <sheetName val="TRE TABLE"/>
      <sheetName val="집계표"/>
      <sheetName val="설비내역서"/>
      <sheetName val="건축내역서"/>
      <sheetName val="전기내역서"/>
      <sheetName val="Macro(차단기)"/>
      <sheetName val="New HW &amp; 3700 SW"/>
      <sheetName val="1-1"/>
      <sheetName val="단가산출"/>
      <sheetName val="전기일위목록"/>
      <sheetName val="요율"/>
      <sheetName val="부하계산서"/>
      <sheetName val="노임"/>
      <sheetName val="기계경비일람"/>
      <sheetName val="일위대가 (100%)"/>
      <sheetName val="내역서"/>
      <sheetName val="수량산출서"/>
      <sheetName val="MFAB"/>
      <sheetName val="MFRT"/>
      <sheetName val="MPKG"/>
      <sheetName val="MPRD"/>
      <sheetName val="2월가격"/>
      <sheetName val="Macro1"/>
      <sheetName val="COST"/>
      <sheetName val="갑지"/>
      <sheetName val="연결임시"/>
      <sheetName val="102역사"/>
      <sheetName val="R&amp;D"/>
      <sheetName val="INPUTDATA"/>
      <sheetName val="9GNG운반"/>
      <sheetName val="토목주소"/>
      <sheetName val="프랜트면허"/>
      <sheetName val="중기일위대가"/>
      <sheetName val="전기.소방.통신"/>
      <sheetName val="내역"/>
      <sheetName val="단"/>
      <sheetName val="Cost bd-&quot;A&quot;"/>
      <sheetName val="코드표"/>
      <sheetName val="특별교실"/>
      <sheetName val="단위일위"/>
      <sheetName val="기계내역"/>
      <sheetName val="분전반"/>
      <sheetName val="일위대가표"/>
      <sheetName val="단가표"/>
      <sheetName val="ⴭⴭⴭⴭ"/>
      <sheetName val="Sheet13"/>
      <sheetName val="Sheet14"/>
      <sheetName val="매크로"/>
      <sheetName val="자재"/>
      <sheetName val="노단"/>
      <sheetName val="일위대가목록"/>
      <sheetName val="인건-측정"/>
      <sheetName val="도급"/>
      <sheetName val="단가 "/>
      <sheetName val="조도계산서 (도서)"/>
      <sheetName val="LOPCALC"/>
      <sheetName val="MOTOR"/>
      <sheetName val="부하(성남)"/>
      <sheetName val="빌딩_안내"/>
      <sheetName val="New_HW_&amp;_3700_SW"/>
      <sheetName val="TRE_TABLE"/>
      <sheetName val="일위대가_(100%)"/>
      <sheetName val="전기_소방_통신"/>
      <sheetName val="전산망"/>
      <sheetName val="수목표준대가"/>
      <sheetName val="단가(전기)"/>
      <sheetName val="일위_파일"/>
      <sheetName val="내역단가"/>
      <sheetName val="일위단가"/>
      <sheetName val="참조"/>
      <sheetName val="참조(2)"/>
      <sheetName val="단가"/>
      <sheetName val="___________C______________CAL_2"/>
      <sheetName val="일위(설)"/>
      <sheetName val="___________C______________CAL_3"/>
      <sheetName val="기초단가"/>
      <sheetName val="정부노임단가"/>
      <sheetName val="한전고리-을"/>
      <sheetName val="2F 회의실견적(5_14 일대)"/>
      <sheetName val="견적내용입력"/>
      <sheetName val="발신정보"/>
      <sheetName val="수량산출"/>
      <sheetName val="#REF"/>
      <sheetName val="일위목록"/>
      <sheetName val="일위"/>
      <sheetName val="시중노임(공사)"/>
      <sheetName val="공사요율"/>
      <sheetName val="A갑지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</row>
        <row r="24">
          <cell r="R24">
            <v>0.7</v>
          </cell>
          <cell r="S24" t="str">
            <v>I</v>
          </cell>
        </row>
        <row r="25">
          <cell r="R25">
            <v>0.9</v>
          </cell>
          <cell r="S25" t="str">
            <v>H</v>
          </cell>
        </row>
        <row r="26">
          <cell r="R26">
            <v>1.1200000000000001</v>
          </cell>
          <cell r="S26" t="str">
            <v>G</v>
          </cell>
        </row>
        <row r="27">
          <cell r="R27">
            <v>1.38</v>
          </cell>
          <cell r="S27" t="str">
            <v>F</v>
          </cell>
        </row>
        <row r="28">
          <cell r="R28">
            <v>1.75</v>
          </cell>
          <cell r="S28" t="str">
            <v>E</v>
          </cell>
        </row>
        <row r="29">
          <cell r="R29">
            <v>2.25</v>
          </cell>
          <cell r="S29" t="str">
            <v>D</v>
          </cell>
        </row>
        <row r="30">
          <cell r="R30">
            <v>2.75</v>
          </cell>
          <cell r="S30" t="str">
            <v>C</v>
          </cell>
        </row>
        <row r="31">
          <cell r="R31">
            <v>3.5</v>
          </cell>
          <cell r="S31" t="str">
            <v>B</v>
          </cell>
        </row>
        <row r="32">
          <cell r="R32">
            <v>4.5</v>
          </cell>
          <cell r="S32" t="str">
            <v>A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활총괄표"/>
      <sheetName val="옥포배수갑문"/>
      <sheetName val="배수장"/>
      <sheetName val="제진기"/>
      <sheetName val="광활배수갑문"/>
      <sheetName val="일위대캧"/>
      <sheetName val="자재단가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단가"/>
      <sheetName val="노무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2"/>
      <sheetName val="EP0618"/>
      <sheetName val="(A)내역서"/>
      <sheetName val="COPING"/>
      <sheetName val=""/>
    </sheetNames>
    <definedNames>
      <definedName name="나타내기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적계산토취장"/>
      <sheetName val="토적계산서보완"/>
      <sheetName val="용수지선토적"/>
      <sheetName val="용수지거토적"/>
      <sheetName val="배수간선토적"/>
      <sheetName val="배수지거토적"/>
      <sheetName val="중앙배수로토적"/>
      <sheetName val="도로토적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배수간선토적 "/>
      <sheetName val="배수간선종단사토"/>
      <sheetName val="승수로토적"/>
      <sheetName val="승수로종단,사토"/>
      <sheetName val="승수로(면고르기)"/>
      <sheetName val="배수장토적"/>
      <sheetName val="배수장종단,사토"/>
      <sheetName val="우회도로"/>
      <sheetName val="우회도로성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"/>
      <sheetName val="남평내역"/>
      <sheetName val="옥산내역"/>
      <sheetName val="제진기"/>
      <sheetName val="일위대가"/>
      <sheetName val="제진기일위대가"/>
      <sheetName val="스크린"/>
      <sheetName val="남평수문3x2"/>
      <sheetName val="물량산출표3x2"/>
      <sheetName val="옥산수문2x1.5"/>
      <sheetName val="물량산출표2x1.5"/>
      <sheetName val="자재단가"/>
      <sheetName val="수문일위 "/>
      <sheetName val="설계개요"/>
      <sheetName val="총괄 (2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집계"/>
      <sheetName val="총괄철근"/>
      <sheetName val="교대"/>
      <sheetName val="교각"/>
      <sheetName val="총괄수량"/>
      <sheetName val="총괄자재(교량공)"/>
      <sheetName val="자재산근"/>
      <sheetName val="골재수량"/>
      <sheetName val="상부집계"/>
      <sheetName val="상부1"/>
      <sheetName val="상부2"/>
      <sheetName val="부대공집계"/>
      <sheetName val="부대공"/>
      <sheetName val="Sheet1"/>
      <sheetName val="Sheet2"/>
      <sheetName val="Sheet3"/>
      <sheetName val="교량공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서-갑지"/>
      <sheetName val="견적서-을지"/>
      <sheetName val="단가"/>
      <sheetName val="DESIGN CRETERIA"/>
      <sheetName val="제진기"/>
      <sheetName val="EP0618"/>
      <sheetName val="내역서"/>
      <sheetName val="원본(갑지)"/>
      <sheetName val="갑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변압기 및 발전기 용량"/>
      <sheetName val="집수정(600-700)"/>
      <sheetName val="견적서-을지"/>
      <sheetName val="단가산출(전화인입)"/>
      <sheetName val="노임단가"/>
      <sheetName val="대치판정"/>
      <sheetName val="EP0618"/>
      <sheetName val="2.대외공문"/>
      <sheetName val="일위대가목차"/>
      <sheetName val="인건비"/>
      <sheetName val="터널조도"/>
      <sheetName val="기기리스트"/>
    </sheetNames>
    <sheetDataSet>
      <sheetData sheetId="0"/>
      <sheetData sheetId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표"/>
      <sheetName val="C-관로토공"/>
      <sheetName val="D-관로토공"/>
      <sheetName val="지장물C"/>
      <sheetName val="지장물D"/>
      <sheetName val="분기부"/>
      <sheetName val="토공집계CD"/>
      <sheetName val="계화배수(3대)"/>
      <sheetName val="DATE"/>
      <sheetName val="DATA"/>
      <sheetName val="VXXXXX"/>
      <sheetName val="계화배수"/>
      <sheetName val="단면가정"/>
      <sheetName val="을"/>
    </sheetNames>
    <sheetDataSet>
      <sheetData sheetId="0" refreshError="1"/>
      <sheetData sheetId="1" refreshError="1"/>
      <sheetData sheetId="2" refreshError="1"/>
      <sheetData sheetId="3" refreshError="1">
        <row r="5">
          <cell r="H5">
            <v>0.6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S-M"/>
      <sheetName val="RCS#6"/>
      <sheetName val="RCS#7"/>
      <sheetName val="중계펌프장"/>
      <sheetName val="중계펌프장 (2)"/>
      <sheetName val="Sheet2"/>
      <sheetName val="Sheet3"/>
      <sheetName val="Sheet4"/>
      <sheetName val="Sheet5"/>
      <sheetName val="Sheet6"/>
      <sheetName val="Sheet7"/>
      <sheetName val="Sheet8"/>
      <sheetName val="DATA-UPS"/>
      <sheetName val="Sheet9"/>
      <sheetName val="Sheet10"/>
      <sheetName val="Sheet11"/>
      <sheetName val="유량계산정기준"/>
      <sheetName val="터널조도"/>
      <sheetName val="DATA"/>
      <sheetName val="견적서-을지"/>
      <sheetName val="일위(PN)"/>
      <sheetName val="변압기 및 발전기 용량"/>
      <sheetName val="UPS"/>
      <sheetName val="단가"/>
      <sheetName val="노임단가"/>
      <sheetName val="지장물C"/>
      <sheetName val="Sheet1"/>
      <sheetName val="집수정(600-700)"/>
      <sheetName val="기기리스트"/>
      <sheetName val="DATE"/>
      <sheetName val="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B1" t="str">
            <v>요코가와</v>
          </cell>
        </row>
        <row r="3">
          <cell r="A3" t="str">
            <v>CODT전기화학식</v>
          </cell>
          <cell r="B3">
            <v>150</v>
          </cell>
        </row>
        <row r="4">
          <cell r="A4" t="str">
            <v>CT교류2전극법</v>
          </cell>
          <cell r="B4">
            <v>3.5</v>
          </cell>
        </row>
        <row r="5">
          <cell r="A5" t="str">
            <v>DOT폴라로그래픽법</v>
          </cell>
          <cell r="B5">
            <v>18</v>
          </cell>
        </row>
        <row r="6">
          <cell r="A6" t="str">
            <v>DT초음파식</v>
          </cell>
          <cell r="B6">
            <v>15</v>
          </cell>
        </row>
        <row r="7">
          <cell r="A7" t="str">
            <v>FT전자식</v>
          </cell>
          <cell r="B7">
            <v>35</v>
          </cell>
        </row>
        <row r="8">
          <cell r="A8" t="str">
            <v>FT초음파식</v>
          </cell>
          <cell r="B8">
            <v>32</v>
          </cell>
        </row>
        <row r="9">
          <cell r="A9" t="str">
            <v>FT오리피스</v>
          </cell>
          <cell r="B9">
            <v>15</v>
          </cell>
        </row>
        <row r="10">
          <cell r="A10" t="str">
            <v>FT파샬프롬</v>
          </cell>
          <cell r="B10">
            <v>32</v>
          </cell>
        </row>
        <row r="11">
          <cell r="A11" t="str">
            <v>FT웨어식</v>
          </cell>
          <cell r="B11">
            <v>15</v>
          </cell>
        </row>
        <row r="12">
          <cell r="A12" t="str">
            <v>LS전극봉</v>
          </cell>
          <cell r="B12">
            <v>1.1000000000000001</v>
          </cell>
        </row>
        <row r="13">
          <cell r="A13" t="str">
            <v>LS오뚜기식</v>
          </cell>
          <cell r="B13">
            <v>6</v>
          </cell>
        </row>
        <row r="14">
          <cell r="A14" t="str">
            <v>LT차압식</v>
          </cell>
          <cell r="B14">
            <v>18</v>
          </cell>
        </row>
        <row r="15">
          <cell r="A15" t="str">
            <v>LT초음파식</v>
          </cell>
          <cell r="B15">
            <v>18</v>
          </cell>
        </row>
        <row r="16">
          <cell r="A16" t="str">
            <v>MLSST투과광식</v>
          </cell>
          <cell r="B16">
            <v>12</v>
          </cell>
        </row>
        <row r="17">
          <cell r="A17" t="str">
            <v>ORPT금속전극법</v>
          </cell>
          <cell r="B17">
            <v>11</v>
          </cell>
        </row>
        <row r="18">
          <cell r="A18" t="str">
            <v>PHT유리전극법</v>
          </cell>
          <cell r="B18">
            <v>10</v>
          </cell>
        </row>
        <row r="19">
          <cell r="A19" t="str">
            <v>SST적외선투과광법</v>
          </cell>
          <cell r="B19">
            <v>30</v>
          </cell>
        </row>
        <row r="20">
          <cell r="A20" t="str">
            <v>TBT표면산란광식</v>
          </cell>
          <cell r="B20">
            <v>50</v>
          </cell>
        </row>
        <row r="21">
          <cell r="A21" t="str">
            <v>ALT알카리도계</v>
          </cell>
        </row>
        <row r="22">
          <cell r="A22" t="str">
            <v>CLT폴라로그래프법</v>
          </cell>
          <cell r="B22">
            <v>210</v>
          </cell>
        </row>
        <row r="23">
          <cell r="A23" t="str">
            <v>WT</v>
          </cell>
        </row>
        <row r="24">
          <cell r="A24" t="str">
            <v>ZT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표지 (2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인건비"/>
      <sheetName val="일반공사"/>
      <sheetName val="일위대가"/>
      <sheetName val="unit 4"/>
      <sheetName val="N賃率-職"/>
      <sheetName val="간선계산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부하계산서"/>
      <sheetName val="JUCK"/>
      <sheetName val="98지급계획"/>
      <sheetName val="남양시작동자105노65기1.3화1.2"/>
      <sheetName val="견적조건"/>
      <sheetName val="견적조건(을지)"/>
      <sheetName val="Baby일위대가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OTOR"/>
      <sheetName val="제-노임"/>
      <sheetName val="제직재"/>
      <sheetName val="노무비"/>
      <sheetName val="을지"/>
      <sheetName val="200"/>
      <sheetName val="대구실행"/>
      <sheetName val="0.집계"/>
      <sheetName val="1.수변전설비공사"/>
      <sheetName val="입찰안"/>
      <sheetName val="I一般比"/>
      <sheetName val="직노"/>
      <sheetName val="매립"/>
      <sheetName val="조도계산서 (도서)"/>
      <sheetName val="49-119"/>
      <sheetName val="일위대가목차"/>
      <sheetName val="발신정보"/>
      <sheetName val="재집"/>
      <sheetName val="직재"/>
      <sheetName val="준검 내역서"/>
      <sheetName val="2F 회의실견적(5_14 일대)"/>
      <sheetName val="부하(성남)"/>
      <sheetName val="연부97-1"/>
      <sheetName val="갑지1"/>
      <sheetName val="J直材4"/>
      <sheetName val="실행내역"/>
      <sheetName val="내역"/>
      <sheetName val="DATA"/>
      <sheetName val="기초단가"/>
      <sheetName val="입찰보고"/>
      <sheetName val="보차도경계석"/>
      <sheetName val="부대내역"/>
      <sheetName val="ITEM"/>
      <sheetName val="AIR SHOWER(3인용)"/>
      <sheetName val="부대공Ⅱ"/>
      <sheetName val="설계내역서"/>
      <sheetName val="대치판정"/>
      <sheetName val="연습"/>
      <sheetName val="아산추가1220"/>
      <sheetName val="#REF"/>
      <sheetName val="금리계산"/>
      <sheetName val="당초"/>
      <sheetName val="단가조사"/>
      <sheetName val="구역화물"/>
      <sheetName val="단가일람"/>
      <sheetName val="설직재-1"/>
      <sheetName val="CTEMCOST"/>
      <sheetName val="내역(설계)"/>
      <sheetName val="Macro1"/>
      <sheetName val="00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BID"/>
      <sheetName val="점수계산1-2"/>
      <sheetName val="대비"/>
      <sheetName val="산출내역서집계표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부대공사비"/>
      <sheetName val="현장관리비집계표"/>
      <sheetName val="총계"/>
      <sheetName val="건축공사"/>
      <sheetName val="1차설계변경내역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소야공정계획표"/>
      <sheetName val="본선차로수량집계표"/>
      <sheetName val="기계경비"/>
      <sheetName val="봉양~조차장간고하개명(신설)"/>
      <sheetName val="단가 및 재료비"/>
      <sheetName val="수량산출"/>
      <sheetName val="주상도"/>
      <sheetName val="6호기"/>
      <sheetName val="INPUT"/>
      <sheetName val="하조서"/>
      <sheetName val="보증수수료산출"/>
      <sheetName val="1.수인터널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설비내역서"/>
      <sheetName val="건축내역서"/>
      <sheetName val="전기내역서"/>
      <sheetName val="98NS-N"/>
      <sheetName val="설비"/>
      <sheetName val="DANGA"/>
      <sheetName val="가로등부표"/>
      <sheetName val="재료"/>
      <sheetName val="LOPCALC"/>
      <sheetName val="식생블럭단위수량"/>
      <sheetName val="MAIN_TABLE"/>
      <sheetName val="1.설계조건"/>
      <sheetName val="일위대가(가설)"/>
      <sheetName val="제경비율"/>
      <sheetName val="3-1.CB"/>
      <sheetName val="XL4Poppy"/>
      <sheetName val="본공사"/>
      <sheetName val="BQ"/>
      <sheetName val="48전력선로일위"/>
      <sheetName val="토공"/>
      <sheetName val="노무비단가"/>
      <sheetName val="차액보증"/>
      <sheetName val="내력서"/>
      <sheetName val="BID-도로"/>
      <sheetName val="실행내역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데이타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적상기초자료"/>
      <sheetName val="Macro(전선)"/>
      <sheetName val="공종별내역서"/>
      <sheetName val="노원열병합  건축공사기성내역서"/>
      <sheetName val="6PILE  (돌출)"/>
      <sheetName val="지급자재"/>
      <sheetName val="99총공사내역서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정부노임단가"/>
      <sheetName val="Summary Sheets"/>
      <sheetName val="요율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L_RPTA05_목록"/>
      <sheetName val="손익분석"/>
      <sheetName val="ITB COST"/>
      <sheetName val="수량"/>
      <sheetName val="96보완계획7.12"/>
      <sheetName val="원가"/>
      <sheetName val="지진시"/>
      <sheetName val="Total"/>
      <sheetName val="3.공통공사대비"/>
      <sheetName val="우배수"/>
      <sheetName val="맨홀"/>
      <sheetName val="가설건물"/>
      <sheetName val="90.03실행 "/>
      <sheetName val="원가계산서"/>
      <sheetName val="TOT"/>
      <sheetName val="신우"/>
      <sheetName val="전선"/>
      <sheetName val="CABLE"/>
      <sheetName val="중기일위대가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3"/>
      <sheetName val="기계경비(시간당)"/>
      <sheetName val="램머"/>
      <sheetName val="단위단가"/>
      <sheetName val="TABLE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DATA1"/>
      <sheetName val="WORK"/>
      <sheetName val="3BL공동구 수량"/>
      <sheetName val="비교표"/>
      <sheetName val="전기일위대가"/>
      <sheetName val="시설물일위"/>
      <sheetName val="단면(RW1)"/>
      <sheetName val="소비자가"/>
      <sheetName val="ilch"/>
      <sheetName val="일위대가표"/>
      <sheetName val="22단가(철거)"/>
      <sheetName val="49단가"/>
      <sheetName val="49단가(철거)"/>
      <sheetName val="22단가"/>
      <sheetName val="기둥(원형)"/>
      <sheetName val="과천MAIN"/>
      <sheetName val="터널조도"/>
      <sheetName val="노무비 근거"/>
      <sheetName val="효성CB 1P기초"/>
      <sheetName val="EQ-R1"/>
      <sheetName val="노임"/>
      <sheetName val="품목"/>
      <sheetName val="2006기계경비산출표"/>
      <sheetName val="교각1"/>
      <sheetName val="일용노임단가"/>
      <sheetName val="단  가  대  비  표"/>
      <sheetName val="일  위  대  가  목  록"/>
      <sheetName val="율촌법률사무소2내역"/>
      <sheetName val="증감대비"/>
      <sheetName val="전기2005"/>
      <sheetName val="통신2005"/>
      <sheetName val="자료입력"/>
      <sheetName val="조명시설"/>
      <sheetName val="총괄내역서"/>
      <sheetName val="수입"/>
      <sheetName val="조건표"/>
      <sheetName val="JJ"/>
      <sheetName val="설계"/>
      <sheetName val="설 계"/>
      <sheetName val="ASP포장"/>
      <sheetName val="내역서(전기)"/>
      <sheetName val="단가산출서(기계)"/>
      <sheetName val="에너지동"/>
      <sheetName val="코드표"/>
      <sheetName val="Sheet1 (2)"/>
      <sheetName val="DATE"/>
      <sheetName val="내역서 (2)"/>
      <sheetName val="12월31일"/>
      <sheetName val="간접비"/>
      <sheetName val="적용공정"/>
      <sheetName val="L_RPTB02_01"/>
      <sheetName val="Sheet17"/>
      <sheetName val="금호"/>
      <sheetName val="설계명세서"/>
      <sheetName val="예산명세서"/>
      <sheetName val="부대시설"/>
      <sheetName val="Apt내역"/>
      <sheetName val="한강운반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JUCKEYK"/>
      <sheetName val="돌망태단위수량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ABUT수량-A1"/>
      <sheetName val="밸브설치"/>
      <sheetName val="3.바닥판설계"/>
      <sheetName val="전차선로 물량표"/>
      <sheetName val="자재"/>
      <sheetName val="공통(20-91)"/>
      <sheetName val="계수시트"/>
      <sheetName val="TEL"/>
      <sheetName val="예산조서(무선)"/>
      <sheetName val="단면별연장"/>
      <sheetName val="부하LOAD"/>
      <sheetName val="시중노임단가"/>
      <sheetName val="건축내역"/>
      <sheetName val="기본DATA"/>
      <sheetName val="경상직원"/>
      <sheetName val="Macro2"/>
      <sheetName val="주사무실종합"/>
      <sheetName val="연결임시"/>
      <sheetName val="계산식"/>
      <sheetName val="가도공"/>
      <sheetName val="SG"/>
      <sheetName val="철거집계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합천내역"/>
      <sheetName val="노무비산출"/>
      <sheetName val="CA지입"/>
      <sheetName val="포장공"/>
      <sheetName val="가시설흙막이"/>
      <sheetName val="지주목시비량산출서"/>
      <sheetName val="인건-측정"/>
      <sheetName val="대외공문"/>
      <sheetName val="BJJIN"/>
      <sheetName val="DWPM"/>
      <sheetName val="2000년 공정표"/>
      <sheetName val="유첨#2"/>
      <sheetName val="보합"/>
      <sheetName val="사전공사"/>
      <sheetName val="개요"/>
      <sheetName val="인사자료총집계"/>
      <sheetName val="물가시세"/>
      <sheetName val="내역서(토목)"/>
      <sheetName val="BOQ"/>
      <sheetName val="본부소개"/>
      <sheetName val="기초자료"/>
      <sheetName val="여과지동"/>
      <sheetName val="내역표지"/>
      <sheetName val="내역총괄"/>
      <sheetName val="내역총괄2"/>
      <sheetName val="내역총괄3"/>
      <sheetName val="고등학교"/>
      <sheetName val="9GNG운반"/>
      <sheetName val="공비대비"/>
      <sheetName val="고분전시관"/>
      <sheetName val="빌딩 안내"/>
      <sheetName val="데리네이타현황"/>
      <sheetName val="EQUIPMENT -2"/>
      <sheetName val="MBR9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변경내역을"/>
      <sheetName val="36신설수량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철거산출근거"/>
      <sheetName val="점검총괄"/>
      <sheetName val="단가목록"/>
      <sheetName val="물량표"/>
      <sheetName val="접지수량"/>
      <sheetName val="U-TYPE(1)"/>
      <sheetName val="기계경비일람"/>
      <sheetName val="역T형교대(말뚝기초)"/>
      <sheetName val="20관리비율"/>
      <sheetName val="입적표"/>
      <sheetName val="단가 "/>
      <sheetName val="관리,공감"/>
      <sheetName val="수로교총재료집계"/>
      <sheetName val="전체"/>
      <sheetName val="일위"/>
      <sheetName val="건설장비기초단가"/>
      <sheetName val="샘플표지"/>
      <sheetName val="³ëÀÓ"/>
      <sheetName val="실행간접비용"/>
      <sheetName val="2002하반기노임기준"/>
      <sheetName val="본부장"/>
      <sheetName val="내역서(삼호)"/>
      <sheetName val="지하1층"/>
      <sheetName val="산출내역서"/>
      <sheetName val="총괄집계표"/>
      <sheetName val="고창터널(고창방향)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저"/>
      <sheetName val="교대"/>
      <sheetName val="TYPE-1"/>
      <sheetName val="OPGW기별"/>
      <sheetName val="단가대비"/>
      <sheetName val="NYS"/>
      <sheetName val="플랜트 설치"/>
      <sheetName val="총수량집계표"/>
      <sheetName val="연령현황"/>
      <sheetName val="집수정(600-700)"/>
      <sheetName val="현관"/>
      <sheetName val="ELECTRIC"/>
      <sheetName val="SCHEDULE"/>
      <sheetName val="기초코드"/>
      <sheetName val="내역서(전체)"/>
      <sheetName val="TRE TABLE"/>
      <sheetName val="세부견적서(DAS Call Back)"/>
      <sheetName val="기계경비및산출근거서"/>
      <sheetName val=" 견적서"/>
      <sheetName val="노임변동률"/>
      <sheetName val="조건"/>
      <sheetName val="COMPRESSOR"/>
      <sheetName val="암거날개벽재료집계"/>
      <sheetName val="unit"/>
      <sheetName val="차수공개요"/>
      <sheetName val="직공비"/>
      <sheetName val="주관사업"/>
      <sheetName val="수문일1"/>
      <sheetName val="발주설계서(당초)"/>
      <sheetName val="TYPE-A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실행"/>
      <sheetName val="백암비스타내역"/>
      <sheetName val="기자재비"/>
      <sheetName val="현장관리비내역서"/>
      <sheetName val="포장복구집계"/>
      <sheetName val="단가조사-1"/>
      <sheetName val="단가조사-2"/>
      <sheetName val="일위대가목록"/>
      <sheetName val="BSD (2)"/>
      <sheetName val="전류"/>
      <sheetName val="자재목록"/>
      <sheetName val="일위목차"/>
      <sheetName val="포장절단"/>
      <sheetName val="MFAB"/>
      <sheetName val="MFRT"/>
      <sheetName val="MPKG"/>
      <sheetName val="구리토평1전기"/>
      <sheetName val="세부내역"/>
      <sheetName val="품셈"/>
      <sheetName val="SLAB&quot;1&quot;"/>
      <sheetName val="220 (2)"/>
      <sheetName val="1공구 건정토건 토공"/>
      <sheetName val="세목전체"/>
      <sheetName val="주방환기"/>
      <sheetName val="총인원"/>
      <sheetName val="직급인원"/>
      <sheetName val="차종별"/>
      <sheetName val="유동표(변경)"/>
      <sheetName val="Man Power &amp; Comp"/>
      <sheetName val="대림경상68억"/>
      <sheetName val="PIPE"/>
      <sheetName val="VALVE"/>
      <sheetName val="간접"/>
      <sheetName val="3련 BOX"/>
      <sheetName val="실행(1)"/>
      <sheetName val="별표"/>
      <sheetName val="위치조서"/>
      <sheetName val="등록자료"/>
      <sheetName val="입력정보"/>
      <sheetName val="케이블"/>
      <sheetName val="관람석제출"/>
      <sheetName val="교각별철근수량집계표"/>
      <sheetName val="토목주소"/>
      <sheetName val="프랜트면허"/>
      <sheetName val="CABLE SIZE-3"/>
      <sheetName val="1차증가원가계산"/>
      <sheetName val="경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일위대가(건축)"/>
      <sheetName val="견적"/>
      <sheetName val="¿¹»êº¯°æ»çÇ×"/>
      <sheetName val="EQUIP-H"/>
      <sheetName val="경비_원본"/>
      <sheetName val="AS포장복구 "/>
      <sheetName val=" 상부공통집계(총괄)"/>
      <sheetName val="간접1"/>
      <sheetName val="VA_code"/>
      <sheetName val="공종별원가계산"/>
      <sheetName val="말고개터널조명전압강하"/>
      <sheetName val="물가자료"/>
      <sheetName val="품의서"/>
      <sheetName val="전신환매도율"/>
      <sheetName val="EACT10"/>
      <sheetName val="방음벽기초(H=4m)"/>
      <sheetName val="외주"/>
      <sheetName val="구조물철거타공정이월"/>
      <sheetName val="Macro(차단기)"/>
      <sheetName val="연결관산출조서"/>
      <sheetName val="부속동"/>
      <sheetName val="조경일람"/>
      <sheetName val="경비2내역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참조-(1)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구동"/>
      <sheetName val="3.내역서"/>
      <sheetName val="96정변2"/>
      <sheetName val="대림산업"/>
      <sheetName val="전기"/>
      <sheetName val="guard(mac)"/>
      <sheetName val="단가조사서"/>
      <sheetName val="적용(기계)"/>
      <sheetName val="Mc1"/>
      <sheetName val="2000,9월 일위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MIJIBI"/>
      <sheetName val="건축직"/>
      <sheetName val="노임이"/>
      <sheetName val="A갑지"/>
      <sheetName val="DATA(BAC)"/>
      <sheetName val="일위단가"/>
      <sheetName val="일위(설)"/>
      <sheetName val="제수변수량"/>
      <sheetName val="공기변수량"/>
      <sheetName val="A 견적"/>
      <sheetName val="전기공사일위대가"/>
      <sheetName val="건축공사실행"/>
      <sheetName val="펌프장수량산출(토)"/>
      <sheetName val="EP0618"/>
      <sheetName val="시공계획"/>
      <sheetName val="대창(함평)-창열"/>
      <sheetName val="대창(장성)"/>
      <sheetName val="1단계"/>
      <sheetName val="MANUFACTORY"/>
      <sheetName val="강북라우터"/>
      <sheetName val="총괄분 설계서용지"/>
      <sheetName val="기본설계도급항목"/>
      <sheetName val="토적표"/>
      <sheetName val="투찰내역"/>
      <sheetName val="9811"/>
      <sheetName val="기자재대비표"/>
      <sheetName val="COVER"/>
      <sheetName val="화재 탐지 설비"/>
      <sheetName val="사원등록"/>
      <sheetName val="호봉 (2)"/>
      <sheetName val="현장지지물물량"/>
      <sheetName val="변경총괄지(1)"/>
      <sheetName val="날개벽(시점좌측)"/>
      <sheetName val="내역(토목)"/>
      <sheetName val="DB"/>
      <sheetName val="PROJECT BRIEF"/>
      <sheetName val="우각부보강"/>
      <sheetName val="토공정보"/>
      <sheetName val="2"/>
      <sheetName val="두앙"/>
      <sheetName val="const."/>
      <sheetName val="70%"/>
      <sheetName val="갑지(추정)"/>
      <sheetName val="마산방향"/>
      <sheetName val="진주방향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검사조서"/>
      <sheetName val="집계(총괄)"/>
      <sheetName val="구성비"/>
      <sheetName val="실적보고"/>
      <sheetName val="표준안전집계"/>
      <sheetName val="표준안전내역"/>
      <sheetName val="wall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견적대비"/>
      <sheetName val="공종단가"/>
      <sheetName val="AILC004"/>
      <sheetName val="BASIC (2)"/>
      <sheetName val="재료집계"/>
      <sheetName val="일위대가(계측기설치)"/>
      <sheetName val="48일위"/>
      <sheetName val="실행갑지"/>
      <sheetName val="견적990322"/>
      <sheetName val="통신물량"/>
      <sheetName val="가설공사내역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산#2-1 (2)"/>
      <sheetName val="골재산출"/>
      <sheetName val="관접합및부설"/>
      <sheetName val="효동"/>
      <sheetName val="기초자료입력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동해title"/>
      <sheetName val="Vari by Vendor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 총괄표"/>
      <sheetName val="자재집계"/>
      <sheetName val="연결관암거"/>
      <sheetName val="인건비 "/>
      <sheetName val="경율산정"/>
      <sheetName val="Customer Databas"/>
      <sheetName val="중기사용료"/>
      <sheetName val="대비내역"/>
      <sheetName val="1,2공구원가계산서"/>
      <sheetName val="2공구산출내역"/>
      <sheetName val="1공구산출내역서"/>
      <sheetName val="단면"/>
      <sheetName val="입출재고현황 (2)"/>
      <sheetName val="변경비교-을"/>
      <sheetName val="견적의뢰서"/>
      <sheetName val="PO-BOQ"/>
      <sheetName val="옹벽수량집계"/>
      <sheetName val="1SPAN"/>
      <sheetName val="의왕내역"/>
      <sheetName val="제품별"/>
      <sheetName val="일위집계표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LP-S"/>
      <sheetName val="목동1절주.bh01"/>
      <sheetName val="MPRD"/>
      <sheetName val="WEON"/>
      <sheetName val="경상"/>
      <sheetName val="가설"/>
      <sheetName val="현장관리비"/>
      <sheetName val="단가비교표_공통1"/>
      <sheetName val="일(4)"/>
      <sheetName val="5.공종별예산내역서"/>
      <sheetName val="기본일위"/>
      <sheetName val="교각별수량"/>
      <sheetName val="원가산출서"/>
      <sheetName val="Dae_Jiju"/>
      <sheetName val="Sikje_ingun"/>
      <sheetName val="TREE_D"/>
      <sheetName val="FOOTING단면력"/>
      <sheetName val="날개벽수량표"/>
      <sheetName val="공종"/>
      <sheetName val="제품"/>
      <sheetName val="단가표"/>
      <sheetName val="실행예산서"/>
      <sheetName val="기본단가표"/>
      <sheetName val="토공산출(주차장)"/>
      <sheetName val="토목공사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단중표"/>
      <sheetName val="공사비증감"/>
      <sheetName val="2.대외공문"/>
      <sheetName val="ATM기초철가"/>
      <sheetName val="세동별비상"/>
      <sheetName val="시화점실행"/>
      <sheetName val="위성"/>
      <sheetName val="1차 내역서"/>
      <sheetName val="기계설비"/>
      <sheetName val="경비"/>
      <sheetName val="s"/>
      <sheetName val="표층포설및다짐"/>
      <sheetName val="바닥판"/>
      <sheetName val="식재일위대가"/>
      <sheetName val="ⴭⴭⴭⴭ"/>
      <sheetName val="단중표-ST"/>
      <sheetName val="약전닥트"/>
      <sheetName val="건축부하"/>
      <sheetName val="FA설치명세"/>
      <sheetName val="FD"/>
      <sheetName val="EKOG10건축"/>
      <sheetName val="남양구조시험동"/>
      <sheetName val="조명율데이타"/>
      <sheetName val="입고장부 (4)"/>
      <sheetName val="내역서(총)"/>
      <sheetName val="Oper Amount"/>
      <sheetName val="출력X"/>
      <sheetName val="화설내"/>
      <sheetName val="배수관토공"/>
      <sheetName val="송우내역서"/>
      <sheetName val="진우+대광"/>
      <sheetName val="신공항A-9(원가수정)"/>
      <sheetName val="본선토량운반계산서(1)0"/>
      <sheetName val="01AC"/>
      <sheetName val="웅진교-S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공조기"/>
      <sheetName val="다이꾸"/>
      <sheetName val="과세내역(세부)"/>
      <sheetName val="CIVIL"/>
      <sheetName val="일반수량총괄"/>
      <sheetName val="자  재"/>
      <sheetName val="정화조동내역"/>
      <sheetName val="단위수량"/>
      <sheetName val="관리사무소"/>
      <sheetName val="건축"/>
      <sheetName val="단가산출서 (2)"/>
      <sheetName val="단가산출서"/>
      <sheetName val="REACTION芨.헾⿁_x0005__x0000_"/>
      <sheetName val="REACTION鴘E鵜E헾⼼_x0005_"/>
      <sheetName val="공사내역서(을)실행"/>
      <sheetName val="직원동원SCH"/>
      <sheetName val="계획금액"/>
      <sheetName val="97 사업추정(WEKI)"/>
      <sheetName val="우수"/>
      <sheetName val="MEXICO-C"/>
      <sheetName val="7단가"/>
      <sheetName val="용산1(해보)"/>
      <sheetName val="설계예시"/>
      <sheetName val="CODE"/>
      <sheetName val="설계가"/>
      <sheetName val="관로"/>
      <sheetName val="아파트기별"/>
      <sheetName val="공리일"/>
      <sheetName val="LEGEND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지장물C"/>
      <sheetName val="General Data"/>
      <sheetName val="SLAB"/>
      <sheetName val="IP좌표"/>
      <sheetName val="woo(mac)"/>
      <sheetName val="제원.설계조건"/>
      <sheetName val="type-F"/>
      <sheetName val="sw1"/>
      <sheetName val="NOMUBI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3회기성"/>
      <sheetName val="약품공급2"/>
      <sheetName val="인수공총괄"/>
      <sheetName val="총집계표"/>
      <sheetName val="내역서01"/>
      <sheetName val="덕소내역"/>
      <sheetName val="사각맨홀"/>
      <sheetName val="청천내"/>
      <sheetName val="저리조양"/>
      <sheetName val="정화조방수미장"/>
      <sheetName val="tggwan(mac)"/>
      <sheetName val="물량집계"/>
      <sheetName val="실행(표지,갑,을)"/>
      <sheetName val="FAX"/>
      <sheetName val="토사(PE)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경상비"/>
      <sheetName val="평교-내역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종합기별"/>
      <sheetName val="노무비명세서"/>
      <sheetName val="소요자재명세서"/>
      <sheetName val="역T형"/>
      <sheetName val="b_balju_cho"/>
      <sheetName val="IMPEADENCE MAP 취수장"/>
      <sheetName val="개보수공사BM"/>
      <sheetName val="loading"/>
      <sheetName val="Factor"/>
      <sheetName val="w't table"/>
      <sheetName val="기본단가"/>
      <sheetName val="UR2-Calculation"/>
      <sheetName val="Main"/>
      <sheetName val="4차원가계산서"/>
      <sheetName val="예산M12A"/>
      <sheetName val="환율-LIBOR"/>
      <sheetName val="품종별-이름"/>
      <sheetName val=" 갑  지 "/>
      <sheetName val="소방사항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Param"/>
      <sheetName val="Personnaliser..."/>
      <sheetName val="Takt Time"/>
      <sheetName val="실행예산"/>
      <sheetName val="2공구수량"/>
      <sheetName val="간선"/>
      <sheetName val="1"/>
      <sheetName val="pbs_lambda"/>
      <sheetName val="Matériel embarqué PVC"/>
      <sheetName val="cost"/>
      <sheetName val="토공 total"/>
      <sheetName val="토공(우물통,기타) "/>
      <sheetName val="AS복구"/>
      <sheetName val="중기터파기"/>
      <sheetName val="변수값"/>
      <sheetName val="중기상차"/>
      <sheetName val="일위산출"/>
      <sheetName val="입력변수"/>
      <sheetName val="도급"/>
      <sheetName val="우수공"/>
      <sheetName val="타견적(을)"/>
      <sheetName val="원형맨홀수량"/>
      <sheetName val="L형옹벽측구"/>
      <sheetName val="성원계약"/>
      <sheetName val="COPING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아파트건축"/>
      <sheetName val="충주"/>
      <sheetName val="중동상가"/>
      <sheetName val="갈현동"/>
      <sheetName val="전기설계변경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준공평가"/>
      <sheetName val="공통가설"/>
      <sheetName val="가공비"/>
      <sheetName val="건축개요"/>
      <sheetName val="지수"/>
      <sheetName val="3본사"/>
      <sheetName val="(2)"/>
      <sheetName val="년도별노임표"/>
      <sheetName val="중기목록표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성내동"/>
      <sheetName val="소포내역 (2)"/>
      <sheetName val="2002상반기노임기준"/>
      <sheetName val="업체별기성내역"/>
      <sheetName val="세부내역서"/>
      <sheetName val="구조물공"/>
      <sheetName val="부대공"/>
      <sheetName val="배수공"/>
      <sheetName val="적격심사표"/>
      <sheetName val="EQT-ESTN"/>
      <sheetName val="평3"/>
      <sheetName val="2.펌프장(사급자재)"/>
      <sheetName val="MACRO(MCC)"/>
      <sheetName val="적용토목"/>
      <sheetName val="3.자재비(총괄)"/>
      <sheetName val="세부내역서(전기)"/>
      <sheetName val="plan&amp;section of foundation"/>
      <sheetName val="할증 "/>
      <sheetName val="COVER-P"/>
      <sheetName val="영업소실적"/>
      <sheetName val="변경품셈총괄"/>
      <sheetName val="Proposal"/>
      <sheetName val="CC16-내역서"/>
      <sheetName val="PIPING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1"/>
      <sheetName val="개별직종노임단가(2005.1)"/>
      <sheetName val="맨홀수량"/>
      <sheetName val="노임,자재"/>
      <sheetName val="기계경비(맨홀)"/>
      <sheetName val="인수공규격"/>
      <sheetName val="수량산출1"/>
      <sheetName val="굴착현장"/>
      <sheetName val="승용"/>
      <sheetName val="INMD1198"/>
      <sheetName val="INFG1198"/>
      <sheetName val="맨홀토공수량"/>
      <sheetName val="표준ፙ렀ᑟ"/>
      <sheetName val="결과조달"/>
      <sheetName val="물가대비표"/>
      <sheetName val="캔개발배경"/>
      <sheetName val="시장"/>
      <sheetName val="일정표"/>
      <sheetName val=" 냉각수펌프"/>
      <sheetName val="사다리"/>
      <sheetName val="예총"/>
      <sheetName val="Macro3"/>
      <sheetName val="참조M"/>
      <sheetName val="내역서 "/>
      <sheetName val="깨기수량"/>
      <sheetName val="부丵〒"/>
      <sheetName val="부司2"/>
      <sheetName val="보호"/>
      <sheetName val="HRSG SMALL07220"/>
      <sheetName val="개소별수량산출"/>
      <sheetName val="성남여성복지내역"/>
      <sheetName val="(A)내역서"/>
      <sheetName val="간지"/>
      <sheetName val="내역(전체)"/>
      <sheetName val="현장경비"/>
      <sheetName val="4)유동표"/>
      <sheetName val="기존단가 (2)"/>
      <sheetName val="9."/>
      <sheetName val="명세서"/>
      <sheetName val="일위대가서식"/>
      <sheetName val="일위대가양식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공통비"/>
      <sheetName val="변경후-SHEET"/>
      <sheetName val="15"/>
      <sheetName val="CAT_5"/>
      <sheetName val="제3장 기술업무"/>
      <sheetName val="일위1"/>
      <sheetName val="소운반"/>
      <sheetName val="공종구간"/>
      <sheetName val="산출0"/>
      <sheetName val="예산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미지급내역"/>
      <sheetName val="WING3"/>
      <sheetName val="전자"/>
      <sheetName val="납부서"/>
      <sheetName val="환산"/>
      <sheetName val="기본사항"/>
      <sheetName val="입력"/>
      <sheetName val="현지검측내역"/>
      <sheetName val="Data&amp;Result"/>
      <sheetName val="수량산출서-2"/>
      <sheetName val="Cable schedule"/>
      <sheetName val="V-data"/>
      <sheetName val="L-data"/>
      <sheetName val="P-data"/>
      <sheetName val="구주,중아,CIS"/>
      <sheetName val="EL90"/>
      <sheetName val="역T형교대栄⿇_x0000__x0000_庨_x0000_"/>
      <sheetName val="역T형교대栄⿇_x0000__x0000__x0000_"/>
      <sheetName val="G.R300경비"/>
      <sheetName val="master(total)"/>
      <sheetName val="역T형교대舨&quot;헾⾪_x0005__x0000_"/>
      <sheetName val="현황산출서"/>
      <sheetName val="현장관리비 "/>
      <sheetName val="401"/>
      <sheetName val="예산내역서"/>
      <sheetName val="피벗테이블데이터분석"/>
      <sheetName val="적용단위길이"/>
      <sheetName val="Site Expenses"/>
      <sheetName val="계산근거"/>
      <sheetName val="일집"/>
      <sheetName val="소업1교"/>
      <sheetName val="변화치수"/>
      <sheetName val="기초공"/>
      <sheetName val="공통부대비"/>
      <sheetName val="토공(완충)"/>
      <sheetName val="골조시행"/>
      <sheetName val="mcc일위대가"/>
      <sheetName val="가설공사"/>
      <sheetName val="일위대가 집계표"/>
      <sheetName val="횡배수관토공수량"/>
      <sheetName val="건축원가계산서"/>
      <sheetName val="원본"/>
      <sheetName val="ATS단가"/>
      <sheetName val="DPRKMHDT"/>
      <sheetName val="견적서세부내용"/>
      <sheetName val="견적내용입력"/>
      <sheetName val="96수출"/>
      <sheetName val="단가표 "/>
      <sheetName val="투자효율분석"/>
      <sheetName val="design criteria"/>
      <sheetName val="횡배수관"/>
      <sheetName val="협조전"/>
      <sheetName val="투찰"/>
      <sheetName val="설계내역(2001)"/>
      <sheetName val="공사비 내역 (가)"/>
      <sheetName val="방송노임"/>
      <sheetName val="노무"/>
      <sheetName val="경산(을)"/>
      <sheetName val="선정요령"/>
      <sheetName val="담장산출"/>
      <sheetName val="LD일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일위대가(출입)"/>
      <sheetName val="기흥하도용"/>
      <sheetName val="대가단최종"/>
      <sheetName val="적용기준표(98년상반기)"/>
      <sheetName val="주차구획선수량"/>
      <sheetName val="공사별 가중치 산출근거(건축)"/>
      <sheetName val="집수A"/>
      <sheetName val="교통량조사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식재인부"/>
      <sheetName val="일위대가(1)"/>
      <sheetName val="관급자재"/>
      <sheetName val="제경비"/>
      <sheetName val="총공사내역서"/>
      <sheetName val="토공사"/>
      <sheetName val="정렬"/>
      <sheetName val="계약내역서"/>
      <sheetName val="전체도급"/>
      <sheetName val="산출명세서"/>
      <sheetName val="2.노무비명세서(수직보垰7埼"/>
      <sheetName val="환"/>
      <sheetName val="역집계1"/>
      <sheetName val="대,유,램"/>
      <sheetName val="시멘트"/>
      <sheetName val="메서,변+증"/>
      <sheetName val="전체내역서"/>
      <sheetName val="접속슬라브"/>
      <sheetName val="상 부"/>
      <sheetName val="물가"/>
      <sheetName val="BASIC"/>
      <sheetName val="가격조사서"/>
      <sheetName val="전기혼잡제경비(45)"/>
      <sheetName val="예산M6-B"/>
      <sheetName val="제진기"/>
      <sheetName val="열린교실"/>
      <sheetName val="설계기준"/>
      <sheetName val="내역1"/>
      <sheetName val="KMT물량"/>
      <sheetName val="차선도색현황"/>
      <sheetName val="전력구구조물산근"/>
      <sheetName val="P.M 별"/>
      <sheetName val="버스운행안내"/>
      <sheetName val="예방접종계획"/>
      <sheetName val="근태계획서"/>
      <sheetName val="돈암사업"/>
      <sheetName val="단면A-A(TR)"/>
      <sheetName val="산근"/>
      <sheetName val="1-1"/>
      <sheetName val="Rates"/>
      <sheetName val="건축내역서 (경제상무실)"/>
      <sheetName val="노임(1차)"/>
      <sheetName val="통로box전기"/>
      <sheetName val="밧데리"/>
      <sheetName val="사급자재"/>
      <sheetName val="지주설치제원"/>
      <sheetName val="인상효1"/>
      <sheetName val="내역(중앙)"/>
      <sheetName val="내역(창신)"/>
      <sheetName val="단위량당중기"/>
      <sheetName val="하중산정"/>
      <sheetName val="과세표준율-2"/>
      <sheetName val="면적분양가"/>
      <sheetName val="분양면적(1123)"/>
      <sheetName val="출력소스"/>
      <sheetName val="통합내역"/>
      <sheetName val="기기리스트"/>
      <sheetName val="2000_11월설계내역"/>
      <sheetName val="BEND LOSS"/>
      <sheetName val="견적율"/>
      <sheetName val="견"/>
      <sheetName val="상가지급현황"/>
      <sheetName val="문학간접"/>
      <sheetName val="시운전연료"/>
      <sheetName val="D-3109"/>
      <sheetName val="도로경계블럭단위수량"/>
      <sheetName val="도로경계블럭단위토공"/>
      <sheetName val="L형측구단위수량"/>
      <sheetName val="L형측구연장조서"/>
      <sheetName val="APT"/>
      <sheetName val="부하"/>
      <sheetName val="도체종-상수표"/>
      <sheetName val="내역."/>
      <sheetName val="부대"/>
      <sheetName val="장비"/>
      <sheetName val="SRC-B3U2"/>
      <sheetName val="현대물량"/>
      <sheetName val="금액"/>
      <sheetName val="배수문수량산출(3)"/>
      <sheetName val="13LPMCC"/>
      <sheetName val="sub"/>
      <sheetName val="마장"/>
      <sheetName val="투찰가"/>
      <sheetName val="aa"/>
      <sheetName val="현금흐름"/>
      <sheetName val="현장예산"/>
      <sheetName val="평가데이터"/>
      <sheetName val="SULKEA"/>
      <sheetName val="잔수량(작성)"/>
      <sheetName val="전체철근집계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★도급내역"/>
      <sheetName val="단면설계"/>
      <sheetName val="신표지1"/>
      <sheetName val="관리,부대비"/>
      <sheetName val="1공구(입찰내역)"/>
      <sheetName val="중간부"/>
      <sheetName val="노임,재료비"/>
      <sheetName val="연돌일위집계"/>
      <sheetName val="인공(100P,배선반)"/>
      <sheetName val="설내역서 "/>
      <sheetName val="전기공사"/>
      <sheetName val="일위대가(여기까지)"/>
      <sheetName val="J"/>
      <sheetName val="단위_xdc00_ὗ␀"/>
      <sheetName val="건축내역(진해석동)"/>
      <sheetName val="수성페인트도장 내역서"/>
      <sheetName val="장문교(대전)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자압"/>
      <sheetName val="106C0300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Piping(Methanol)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탑(을지)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내역서비교"/>
      <sheetName val="기타시설"/>
      <sheetName val="판매시설"/>
      <sheetName val="아파트"/>
      <sheetName val="주민복지관"/>
      <sheetName val="지하주차장"/>
      <sheetName val="LAB"/>
      <sheetName val="Inquiry"/>
      <sheetName val="진주䈀ᅪ"/>
      <sheetName val="별표 "/>
      <sheetName val="매입세"/>
      <sheetName val="신공"/>
      <sheetName val="균열"/>
      <sheetName val="단가및재료비"/>
      <sheetName val="노᠀⁷"/>
      <sheetName val="CB"/>
      <sheetName val="CS2"/>
      <sheetName val="CHITIET VL-NC-TT -1p"/>
      <sheetName val="TDTKP1"/>
      <sheetName val="bearing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전체공내역서"/>
      <sheetName val="퍼스트"/>
      <sheetName val="현금"/>
      <sheetName val="차도조도계산"/>
      <sheetName val="명단원자료(이전)"/>
      <sheetName val="영동(D)"/>
      <sheetName val="원가서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기성내역서표지"/>
      <sheetName val="2.주요계수총괄"/>
      <sheetName val="스포회원매출"/>
      <sheetName val="부서현황"/>
      <sheetName val="감액총괄표"/>
      <sheetName val="단가견적조사표"/>
      <sheetName val="자재조사표"/>
      <sheetName val="단위가격"/>
      <sheetName val="Option"/>
      <sheetName val="copy"/>
      <sheetName val="서식"/>
      <sheetName val="가공2원도"/>
      <sheetName val="준공조서"/>
      <sheetName val="공사준공계"/>
      <sheetName val="준공검사보고서"/>
      <sheetName val="도급내역서"/>
      <sheetName val="Tiburon"/>
      <sheetName val="H-PILE수량집계"/>
      <sheetName val="배출수지B"/>
      <sheetName val="예산서"/>
      <sheetName val="전기단가조사서"/>
      <sheetName val="5."/>
      <sheetName val="11"/>
      <sheetName val="12."/>
      <sheetName val="14."/>
      <sheetName val="13"/>
      <sheetName val="7."/>
      <sheetName val="8."/>
      <sheetName val="10."/>
      <sheetName val="PI蒨9"/>
      <sheetName val="영창26"/>
      <sheetName val="공종목록표"/>
      <sheetName val="자재테이블"/>
      <sheetName val="내역서적용수량"/>
      <sheetName val="공사설계서"/>
      <sheetName val="하도급변경대비표"/>
      <sheetName val="2000용수잠관-수량집계"/>
      <sheetName val="공사내역"/>
      <sheetName val="청구내역(9807)"/>
      <sheetName val="DATA 입력부"/>
      <sheetName val="변경ᛅ⾒_x0005_"/>
      <sheetName val="아수배전(1회)"/>
      <sheetName val="인건비_조사"/>
      <sheetName val="설계개요"/>
      <sheetName val="참조"/>
      <sheetName val="Ⅴ-2.공종별내역"/>
      <sheetName val="기지국"/>
      <sheetName val="choose"/>
      <sheetName val="월별"/>
      <sheetName val="EQUIP LIST"/>
      <sheetName val="주간계획"/>
      <sheetName val="선택"/>
      <sheetName val="PARAMETER"/>
      <sheetName val="세부내역(직접인건비)"/>
      <sheetName val="실행내역서 "/>
      <sheetName val="소상 &quot;1&quot;"/>
      <sheetName val="도"/>
      <sheetName val="빙장비사양"/>
      <sheetName val="FAB4생산"/>
      <sheetName val="HVAC"/>
      <sheetName val="萀⅜"/>
      <sheetName val="대가목록"/>
      <sheetName val="7.1유효폭"/>
      <sheetName val="자재목록표"/>
      <sheetName val="단중聀"/>
      <sheetName val="사급자재총괄"/>
      <sheetName val="당정동경상이수"/>
      <sheetName val="당정동공통이수"/>
      <sheetName val="貭♘"/>
      <sheetName val="기계실"/>
      <sheetName val="가CP"/>
      <sheetName val="장비당단가 (1)"/>
      <sheetName val="자재 단가표"/>
      <sheetName val="사통"/>
      <sheetName val="01"/>
      <sheetName val="기초코徸"/>
      <sheetName val="예산조서(︀ᇕ԰"/>
      <sheetName val="견적서(대외) (2)"/>
      <sheetName val="OZ049E"/>
      <sheetName val="통합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콘_재료분리(1)"/>
      <sheetName val="0217상가미분양자산"/>
      <sheetName val="단위중량"/>
      <sheetName val="SKETCH"/>
      <sheetName val="일위_파일"/>
      <sheetName val="eq_data"/>
      <sheetName val="CALCULATION"/>
      <sheetName val="working load at the btm ft."/>
      <sheetName val="stability check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별표(48~75)"/>
      <sheetName val="공사내역(2003년)"/>
      <sheetName val="본댐설계"/>
      <sheetName val="교육종류"/>
      <sheetName val="BOX"/>
      <sheetName val="2.2.2입적표"/>
      <sheetName val=" 토목 처리장도급내역서 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惈፵"/>
      <sheetName val="송전재료비"/>
      <sheetName val="주beam"/>
      <sheetName val="음봉방향"/>
      <sheetName val="자료(통합)"/>
      <sheetName val="발주내역"/>
      <sheetName val="대포2교접속"/>
      <sheetName val="일반전기C"/>
      <sheetName val="POOM_MOTO"/>
      <sheetName val="96작생능"/>
      <sheetName val="현장지䀀ኀ㠀ኃ"/>
      <sheetName val="O＆P"/>
      <sheetName val="결재판(삭제하지말아주세요)"/>
      <sheetName val="본사인상전"/>
      <sheetName val="도급양식"/>
      <sheetName val="단가산출-기,교"/>
      <sheetName val="현장"/>
      <sheetName val="Cost bd-&quot;A&quot;"/>
      <sheetName val="IBASE"/>
      <sheetName val="당사"/>
      <sheetName val="유첨䈀ᅪ"/>
      <sheetName val="토공,기초"/>
      <sheetName val="FAB별"/>
      <sheetName val="총괄원가 "/>
      <sheetName val="물墸᎟鰀"/>
      <sheetName val="화재 탐지_x0005__x0000_"/>
      <sheetName val="가중치"/>
      <sheetName val="차수"/>
      <sheetName val="인원"/>
      <sheetName val="TG9504"/>
      <sheetName val="1995년 섹터별 매출"/>
      <sheetName val="ROOF(ALKALI)"/>
      <sheetName val="역T형옹벽(3.0)"/>
      <sheetName val="실행(ALT1)"/>
      <sheetName val="MAT"/>
      <sheetName val="경로,구간현황"/>
      <sheetName val="전신환매도徸"/>
      <sheetName val="단양 00 아파트-세부내역"/>
      <sheetName val="가로등제어반 설치공사(수량)"/>
      <sheetName val="工완성공사율"/>
      <sheetName val="Ampecity Data"/>
      <sheetName val="MCC제원"/>
      <sheetName val="48신설수량"/>
      <sheetName val="TC표지"/>
      <sheetName val="Upgrades pricing"/>
      <sheetName val="연습장소"/>
      <sheetName val="총괄표(1)"/>
      <sheetName val="Macro"/>
      <sheetName val="MACRO(전선관)"/>
      <sheetName val="내역서1"/>
      <sheetName val="A"/>
      <sheetName val="평균높이산출근거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PILE  (돌출)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MixBed"/>
      <sheetName val="CondPol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공사기본내용입력"/>
      <sheetName val="북방3터널"/>
      <sheetName val="3련 B姨#"/>
      <sheetName val="1을"/>
      <sheetName val="화산경계"/>
      <sheetName val="매입내역 "/>
      <sheetName val="거래처별지출내역"/>
      <sheetName val="2000.11¿ù¼³餀㢘ԯ_x0000_缀_x0000_"/>
      <sheetName val="밀양노선별공사비명세서"/>
      <sheetName val="1안"/>
      <sheetName val="테이블"/>
      <sheetName val="Piping Design Data"/>
      <sheetName val="종배수관"/>
      <sheetName val="H PILE수량"/>
      <sheetName val="2003상반기노임기준"/>
      <sheetName val="중기조종사 단위단가"/>
      <sheetName val="°¡·Îµî耀퓬縺"/>
      <sheetName val="°¡·Îµî⸀朋ԯ_x0000_缀_x0000_"/>
      <sheetName val="추천서"/>
      <sheetName val="WIND-EQ"/>
      <sheetName val="FEXS"/>
      <sheetName val="PUMP SHT"/>
      <sheetName val="FIN TUBE"/>
      <sheetName val="HED. &amp; PIPE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10월"/>
      <sheetName val="변경후원본2"/>
      <sheetName val="LABTOTAL"/>
      <sheetName val="COA-17"/>
      <sheetName val="C-18"/>
      <sheetName val="단가결정"/>
      <sheetName val="내역아"/>
      <sheetName val="울타리"/>
      <sheetName val="경성자금"/>
      <sheetName val="SUB일위대가"/>
      <sheetName val="특수선일위대가"/>
      <sheetName val="사용자정의"/>
      <sheetName val="평자재단가"/>
      <sheetName val="95년12월말"/>
      <sheetName val="교량전기"/>
      <sheetName val="오억미만"/>
      <sheetName val="옥외"/>
      <sheetName val="철근량 검토"/>
      <sheetName val="공사진행"/>
      <sheetName val="철거산출헾】"/>
      <sheetName val="철거산출午_x0013_"/>
      <sheetName val="토목(용인)"/>
      <sheetName val="부표총괄"/>
      <sheetName val="홈통받이수량"/>
      <sheetName val="공통가설공사"/>
      <sheetName val="건축집계"/>
      <sheetName val="안양1공구_건축"/>
      <sheetName val="적격점수&lt;300억미만&gt;"/>
      <sheetName val="설명서 "/>
      <sheetName val="내부부하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하중계산"/>
      <sheetName val="유기공정"/>
      <sheetName val="STBOX"/>
      <sheetName val="산재 안전"/>
      <sheetName val="노무비 경비"/>
      <sheetName val="산정표"/>
      <sheetName val="공사기본자료"/>
      <sheetName val="공사비총괄표"/>
      <sheetName val="BQ(실행)"/>
      <sheetName val="기준액"/>
      <sheetName val="교량하부공"/>
      <sheetName val="와동25-3(변경)"/>
      <sheetName val="기계"/>
      <sheetName val="본체"/>
      <sheetName val="T6-6(2)"/>
      <sheetName val="3_바닥판설계"/>
      <sheetName val="상세내역,전력산출서"/>
      <sheetName val="내역(가지)"/>
      <sheetName val="GI-LIST"/>
      <sheetName val="계약내역서(을지)"/>
      <sheetName val="빗물받이(910-510-410)"/>
      <sheetName val="공주-교대(A1)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현장별계약현황('98.10.31)"/>
      <sheetName val="현장관리비데이타"/>
      <sheetName val="1)fs"/>
      <sheetName val="구조     ."/>
      <sheetName val="설계명세서(선로)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견적대비표"/>
      <sheetName val="현장관리비 산출내역"/>
      <sheetName val="집계표(공종별)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보도경계블럭"/>
      <sheetName val="design load"/>
      <sheetName val="견적내역"/>
      <sheetName val="모델링"/>
      <sheetName val="출력-내역서"/>
      <sheetName val="EUPDAT2"/>
      <sheetName val="hvac내역서(제어동)"/>
      <sheetName val="단락전류-A"/>
      <sheetName val="Tot-sum"/>
      <sheetName val="Working(wo WTs)"/>
      <sheetName val="주조정실"/>
      <sheetName val="Requirements"/>
      <sheetName val="단가보완"/>
      <sheetName val="Front"/>
      <sheetName val="도장 및 용접 수량"/>
      <sheetName val="영흥TL(UP,DOWN) "/>
      <sheetName val="sheets"/>
      <sheetName val="변경서식"/>
      <sheetName val="TYPE-B 평균H"/>
      <sheetName val="AIR_SHOWER(3인용)"/>
      <sheetName val="N頀ᚃ"/>
      <sheetName val="N"/>
      <sheetName val="일위대가내역"/>
      <sheetName val="만수배관단가"/>
      <sheetName val="FRP배관단가(만수)"/>
      <sheetName val="금액집계"/>
      <sheetName val="기본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단가대조"/>
      <sheetName val="유첨_x0005__x0000_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견적대비 견적서"/>
      <sheetName val="교대시점"/>
      <sheetName val="직원자료입력"/>
      <sheetName val="유첨헾】"/>
      <sheetName val="inputdata"/>
      <sheetName val="b_balju"/>
      <sheetName val="총공사비"/>
      <sheetName val="목록1"/>
      <sheetName val="목록2"/>
      <sheetName val="기준"/>
      <sheetName val="전압"/>
      <sheetName val="조도"/>
      <sheetName val="동력"/>
      <sheetName val="계정"/>
      <sheetName val="절감계산"/>
      <sheetName val="000000"/>
      <sheetName val="조도계산(가로등NEW)"/>
      <sheetName val="ML"/>
      <sheetName val="기초"/>
      <sheetName val="archi(본사)"/>
      <sheetName val="자재표"/>
      <sheetName val="1,2,3,4,5단위수량"/>
      <sheetName val="한화 둔산 내역서"/>
      <sheetName val="자탐수량산출서"/>
      <sheetName val="NAI"/>
      <sheetName val="C1ㅇ"/>
      <sheetName val="base"/>
      <sheetName val="STD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일반맨홀수량집계"/>
      <sheetName val="날개벽(TYPE1)"/>
      <sheetName val="주경기-오배수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전체_1설계"/>
      <sheetName val="자재일람"/>
      <sheetName val="AS포장복구_"/>
      <sheetName val="총괄서"/>
      <sheetName val="투입비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리터팬내장형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형식별 개략공사비"/>
      <sheetName val="간이영수증"/>
      <sheetName val="부산4"/>
      <sheetName val="내역총괄표"/>
      <sheetName val="GAEYO"/>
      <sheetName val="교사기준면적(초등)"/>
      <sheetName val="토공및부대2차"/>
      <sheetName val="새공통"/>
      <sheetName val="광혁기성"/>
      <sheetName val="수안보-_x0005__x0000__x0000_"/>
      <sheetName val="설변물량"/>
      <sheetName val="3절_CheckList_구분"/>
      <sheetName val="순공사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※참고자료※"/>
      <sheetName val="공사비내역서"/>
      <sheetName val="단가조사표"/>
      <sheetName val="설계내역서(기계)"/>
      <sheetName val="3.하중산정4.지지력"/>
      <sheetName val="대비표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배"/>
      <sheetName val="B부대공"/>
      <sheetName val="건축원가"/>
      <sheetName val="당사실시1"/>
      <sheetName val="내역전기"/>
      <sheetName val="세부狇譈"/>
      <sheetName val="적용기준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-원가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F"/>
      <sheetName val="이토변실(A3-LINE)"/>
      <sheetName val="전기일위목록"/>
      <sheetName val="RE9604"/>
      <sheetName val="거푸집물량"/>
      <sheetName val="UPDATA"/>
      <sheetName val="원가계산서(남측)"/>
      <sheetName val="»êÃ렀䡟ԯ_x0000_缀"/>
      <sheetName val="»êÃ︀ᇕ԰_x0000_缀"/>
      <sheetName val="제조 경영"/>
      <sheetName val="예산대비"/>
      <sheetName val="내역서단가산출용"/>
      <sheetName val="금광1터널"/>
      <sheetName val="총(신설)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국공유지및사유지"/>
      <sheetName val="견적단가"/>
      <sheetName val="총괄-1"/>
      <sheetName val="9509"/>
      <sheetName val="견적사양비교표"/>
      <sheetName val="시설물기초"/>
      <sheetName val="한전고리-을"/>
      <sheetName val=" ｹ-ﾌﾞﾙ"/>
      <sheetName val="MW-BM"/>
      <sheetName val="4.2.1 마루높이 검토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대창(함평)"/>
      <sheetName val="암거공"/>
      <sheetName val="평가내역"/>
      <sheetName val="직접인건비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공제구간조서"/>
      <sheetName val="현장설က_x0000_蠀ᛟ"/>
      <sheetName val="학생내역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1호인버트수량"/>
      <sheetName val="석축설면"/>
      <sheetName val="법면단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22단가(철完9"/>
      <sheetName val="지질조사"/>
      <sheetName val="T1"/>
      <sheetName val="총체보활공정표"/>
      <sheetName val="969910( R)"/>
      <sheetName val="전장품(관리용)"/>
      <sheetName val="토공실행"/>
      <sheetName val="L-type"/>
      <sheetName val="중기목록"/>
      <sheetName val="구간산출"/>
      <sheetName val="Ext. Stone-P"/>
      <sheetName val="계약표지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시가지우회도로공내역서"/>
      <sheetName val="파이프"/>
      <sheetName val="결합부검토"/>
      <sheetName val="회로내역(승인)"/>
      <sheetName val="실행비교"/>
      <sheetName val="PART_DISCOUNT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동원인원산출"/>
      <sheetName val="품셈기준"/>
      <sheetName val="총괄집䠄ᡏ"/>
      <sheetName val="산출및내역"/>
      <sheetName val="96.12"/>
      <sheetName val="22단丵"/>
      <sheetName val="정산입력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기준비용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REINF.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날개벽(좌,우=45도,75도)"/>
      <sheetName val="full (2)"/>
      <sheetName val="154TW"/>
      <sheetName val="일반수량집계"/>
      <sheetName val="수주실적0709"/>
      <sheetName val="제4절-1"/>
      <sheetName val="기초및구체공"/>
      <sheetName val="공사수행방안"/>
      <sheetName val="2000년하반기"/>
      <sheetName val="Data2"/>
      <sheetName val="PANEL"/>
      <sheetName val="설계변경내역서"/>
      <sheetName val="덕전리"/>
      <sheetName val="Sheet16 (2)"/>
      <sheetName val="대구-교대(A1)"/>
      <sheetName val="시초1교"/>
      <sheetName val="C.배수관공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총(철거)"/>
      <sheetName val="금융비용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첨부1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단가표 (2)"/>
      <sheetName val="안양동교 1안"/>
      <sheetName val="자금청구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5.공종별尜_x0013_層_x0013_闰"/>
      <sheetName val="A1_본체_수량산출서"/>
      <sheetName val="8. 내진해석"/>
      <sheetName val="단위별 일위대가표"/>
      <sheetName val="IMP_(REACTOR)"/>
      <sheetName val="공비대䠚"/>
      <sheetName val="금액내㔀቎"/>
      <sheetName val="하남내역"/>
      <sheetName val="공사비예산서"/>
      <sheetName val="분뇨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재료표"/>
      <sheetName val="식재"/>
      <sheetName val="시설물"/>
      <sheetName val="식재출력용"/>
      <sheetName val="유지관리"/>
      <sheetName val="1_설계기준"/>
      <sheetName val="Sheet1_(2)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과세면세표"/>
      <sheetName val="인제내역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Macro(부하)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제잡비"/>
      <sheetName val="집계(세부총괄)"/>
      <sheetName val="전력구구조물산근2구간"/>
      <sheetName val="식재-외주 (2)"/>
      <sheetName val="유효폭의 계산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4.일위대가목차"/>
      <sheetName val="원하도급내역서(당초)"/>
      <sheetName val="파형강관집계"/>
      <sheetName val="비교1"/>
      <sheetName val="2000_x0005__x0000__x0000_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금강견적"/>
      <sheetName val="설치 일위대가(46~԰_x0000_缀_x0000_"/>
      <sheetName val="설계내"/>
      <sheetName val="기초대가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외주대비_-석축"/>
      <sheetName val="외주대비-구조물_(2)"/>
      <sheetName val="견적표지_(3)"/>
      <sheetName val="단면_(2)"/>
      <sheetName val="설_계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철탑공사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원본(갑지)"/>
      <sheetName val="99 조정금액"/>
      <sheetName val="골재丵〒"/>
      <sheetName val="내역총渀腷"/>
      <sheetName val="견적2001(1분기)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품목납기"/>
      <sheetName val="1._x005f_x005f_x005f_x0018_변전설비"/>
      <sheetName val="YES.XLS"/>
      <sheetName val="장비명"/>
      <sheetName val="경비공통"/>
      <sheetName val="가시설"/>
      <sheetName val="1.취수장"/>
      <sheetName val="상-교대(A1-A2)"/>
      <sheetName val="공사비 내역"/>
      <sheetName val="T13(P68~72,78)"/>
      <sheetName val="㩷"/>
      <sheetName val="렀ⵘ"/>
      <sheetName val="֭_x0000_"/>
      <sheetName val="성곽내역서"/>
      <sheetName val="입찰보Ⳡ"/>
      <sheetName val="H-pile(250x250)"/>
      <sheetName val="H-pile(298x299)"/>
      <sheetName val="방음벽기초(H_xd8d4_ㆂᰀㆃ"/>
      <sheetName val="안정검토(온1)"/>
      <sheetName val="입찰준비계획안(부대)"/>
      <sheetName val="입찰준비계획안(외주)"/>
      <sheetName val="입찰준비계획안(기타견적)"/>
      <sheetName val="장항선4공구직접비집계"/>
      <sheetName val="무전표"/>
      <sheetName val="공통단가"/>
      <sheetName val="운반비"/>
      <sheetName val="´_x0005__x0000_"/>
      <sheetName val="남양내역"/>
      <sheetName val="카렌스센터계량기설치공사"/>
      <sheetName val="설계서(설치)"/>
      <sheetName val="지급자재대"/>
      <sheetName val="토목내역서"/>
      <sheetName val="재료집계표3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변경내역"/>
      <sheetName val="AH-1 "/>
      <sheetName val="in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재료할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2002계약현황"/>
      <sheetName val="PREFACE"/>
      <sheetName val="전등부하"/>
      <sheetName val="도근좌표"/>
      <sheetName val="1.동력공사"/>
      <sheetName val="VXXXXXXX"/>
      <sheetName val="단  가  垨4奜4睮⿩_x0005_"/>
      <sheetName val="OPG_x0005__x0000__x0000_"/>
      <sheetName val="가도䠀"/>
      <sheetName val="가도ԯ"/>
      <sheetName val="가도저"/>
      <sheetName val="인공산출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제품표준규격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심사공종"/>
      <sheetName val="고창방향"/>
      <sheetName val="가격"/>
      <sheetName val="List Of Values"/>
      <sheetName val="Version Control"/>
      <sheetName val="심의대상"/>
      <sheetName val="40총괄"/>
      <sheetName val="40집계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도장"/>
      <sheetName val="실내건축일위대가"/>
      <sheetName val="변수2"/>
      <sheetName val="저항"/>
      <sheetName val="대상공사(조달청)"/>
      <sheetName val="적용환율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원가계산서 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개봉3동하수관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96_x0005__x0000_ø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선로정수계산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5.단가대비표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갑(전기)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Macro(전동기)"/>
      <sheetName val="6.2.1 지하차도 조도계산"/>
      <sheetName val="48전력선_x0002__x0000_㣸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품셈총괄표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롤러"/>
      <sheetName val="산출서집계"/>
      <sheetName val="대우단가(풍산)"/>
      <sheetName val="교통惨У԰_x0000_"/>
      <sheetName val="6.¾㉀ᩴ蛀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청주(철골발주의뢰서)"/>
      <sheetName val="Price List"/>
      <sheetName val="N閞㋁"/>
      <sheetName val="강관산출"/>
      <sheetName val="2000_11¿ù¼³餀㢘ԯ缀"/>
      <sheetName val="인건비_"/>
      <sheetName val="단양_00_아파트-세부내역"/>
      <sheetName val="Vari_by_Vendor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ES조서출력하기"/>
      <sheetName val="9.2.3 각 실별 조도계산(3단계)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설계서을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12_xd8b7_⭎ጀ鮂"/>
      <sheetName val="12좷⭘ጀ鮂"/>
      <sheetName val="대비2"/>
      <sheetName val="패널"/>
      <sheetName val="ORIGN"/>
      <sheetName val="ASEM내역"/>
      <sheetName val="Tenants"/>
      <sheetName val="천마갑지"/>
      <sheetName val="수량산출서 갑지"/>
      <sheetName val="손료기준-공사부구두문의"/>
      <sheetName val="FB25JN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49-11g"/>
      <sheetName val="49-11H"/>
      <sheetName val="접지뀀Ῥ"/>
      <sheetName val="조정금액결과표 (차수별)"/>
      <sheetName val="4.고용보험"/>
      <sheetName val="차선도색수량집계"/>
      <sheetName val="ALINE"/>
      <sheetName val="ꢭ፺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설계내역일위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관급자재대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설계수량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LH3 동양시스템"/>
      <sheetName val="평균물량산출서"/>
      <sheetName val="49단_x0005_"/>
      <sheetName val="49단煀"/>
      <sheetName val="KSTAR-M"/>
      <sheetName val="CRUDE RE-bar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가로등산출서 (작업1)"/>
      <sheetName val="을지로철거"/>
      <sheetName val="J__LOTUS_9605P_BB_C_BD_OUT_YE_2"/>
      <sheetName val="ÅÍÆÄ±â¹×Àç·"/>
      <sheetName val="관정비교"/>
      <sheetName val="2공종별예산조서"/>
      <sheetName val="123"/>
      <sheetName val="공사비내역 p1"/>
      <sheetName val="일위대가표(DEEP)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작성양식"/>
      <sheetName val="품-(주)코①"/>
      <sheetName val="103동"/>
      <sheetName val="수로단위수량"/>
      <sheetName val="Stem Footing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LANGUAGE"/>
      <sheetName val="관급원내역"/>
      <sheetName val="ꠀ"/>
      <sheetName val=" 갑지"/>
      <sheetName val="여주,이천(명세)"/>
      <sheetName val="N¬_x0000_"/>
      <sheetName val="Ⅱ1-0타"/>
      <sheetName val="POOM_MOTO2"/>
      <sheetName val="J__LOTUS_9605P_BB_C_BD_OUT_YE_3"/>
      <sheetName val="산출1-수변전"/>
      <sheetName val="산출1-전력"/>
      <sheetName val="산출6-TRAY"/>
      <sheetName val="산출7-본선1)"/>
      <sheetName val="산출7-본선2"/>
      <sheetName val="산출7-본선3"/>
      <sheetName val="내역(2000년)"/>
      <sheetName val="전동기"/>
      <sheetName val="단가산출2"/>
      <sheetName val="8.수량산출 (2)"/>
      <sheetName val="inputarea_ref"/>
      <sheetName val="3F"/>
      <sheetName val="2006기계경렀ﭒ䓬"/>
      <sheetName val="VA_x0000__x0000__x0005_"/>
      <sheetName val="평당자료"/>
      <sheetName val="ࠀ᎚"/>
      <sheetName val="광통신 견적내역서1"/>
      <sheetName val="단위ה_x0000_"/>
      <sheetName val="4.말뚝설계"/>
      <sheetName val="신호등"/>
      <sheetName val="미관등"/>
      <sheetName val="토공A1"/>
      <sheetName val="교량"/>
      <sheetName val="각사별공사비분개 "/>
      <sheetName val="통계연보"/>
      <sheetName val="방송일위대가"/>
      <sheetName val="2.1 전선굵기"/>
      <sheetName val="준공내역서(을)"/>
      <sheetName val="결과"/>
      <sheetName val="공감비"/>
      <sheetName val="기계경비산출"/>
      <sheetName val="원안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LKVL-CK-HT-GD1"/>
      <sheetName val="지중자재단가"/>
      <sheetName val="주요재료비(원본)"/>
      <sheetName val="내역단가"/>
      <sheetName val="전차선로 물֮_x0000_"/>
      <sheetName val="(4-2)열관류값-2"/>
      <sheetName val="산정기준"/>
      <sheetName val="1000 DB구축 부표"/>
      <sheetName val="수습"/>
      <sheetName val="22수"/>
      <sheetName val="22단"/>
      <sheetName val="49단"/>
      <sheetName val="기별"/>
      <sheetName val="단가 (2)"/>
      <sheetName val="제일"/>
      <sheetName val="J__LOTUS_9605P_BB_C_BD_OUT_YE_4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SLAB&quot;1_x0000_"/>
      <sheetName val="공사비집_x0005_"/>
      <sheetName val="bCord공정"/>
      <sheetName val="d수량"/>
      <sheetName val="e대가"/>
      <sheetName val="g단가"/>
      <sheetName val="h집계"/>
      <sheetName val="자재노임단가"/>
      <sheetName val="크레인5ton"/>
      <sheetName val="단가산출-2"/>
      <sheetName val="기초수량-1"/>
      <sheetName val="단가산출-1"/>
      <sheetName val="공사설명서외"/>
      <sheetName val="정산"/>
      <sheetName val="단가최종"/>
      <sheetName val="D-RMIL"/>
      <sheetName val="8. 안_x0010_"/>
      <sheetName val="갑지(가로ﻁ"/>
      <sheetName val="월래"/>
      <sheetName val="배수통관(좌)"/>
      <sheetName val="일반전기"/>
      <sheetName val="일위대가집계표"/>
      <sheetName val="실행ࠏE"/>
      <sheetName val="실행ဏ_x0000_"/>
      <sheetName val="단가LIST"/>
      <sheetName val="자재단가리스트"/>
      <sheetName val="공사내역(총괄)"/>
      <sheetName val="대보~세기"/>
      <sheetName val="기본DATԯ"/>
      <sheetName val="기본DAT頀"/>
      <sheetName val="공종별수량집계"/>
      <sheetName val="실︀ԯ"/>
      <sheetName val="인_x0000_Ԁ"/>
      <sheetName val="PO-BOB"/>
      <sheetName val="Imp-Data"/>
      <sheetName val="VXXXXXX"/>
      <sheetName val="일위(수원)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Summar헾】_x0005__x0000__x0000__x0000__x0000_"/>
      <sheetName val="Summar"/>
      <sheetName val="Summar䡲ぞ_x0000_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감액︀ᷕԯ"/>
      <sheetName val="내역서 (1차)"/>
      <sheetName val="2009년설계(안)"/>
      <sheetName val="단가조정표"/>
      <sheetName val="2002공임"/>
      <sheetName val="2002자재가격"/>
      <sheetName val=" 내역"/>
      <sheetName val="예산조서"/>
      <sheetName val="재료_x0000__x0000_Ԁ"/>
      <sheetName val="3.1조명전열 설비공사"/>
      <sheetName val="3.3정보통신 설비공사"/>
      <sheetName val="3.4소방 설비공사"/>
      <sheetName val="일위대가집계표(사급)"/>
      <sheetName val="감시제어"/>
      <sheetName val="목차임시"/>
      <sheetName val="MEMBER"/>
      <sheetName val="공사별 가중치0_x0000_ꀀâ_x0000__x0000_鬀ӊ㰞"/>
      <sheetName val="L_RPT耀侐_x0000_븀끊"/>
      <sheetName val="부대단위수량"/>
      <sheetName val="내역_FILE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Macro상수"/>
      <sheetName val="DB구축"/>
      <sheetName val="5.공량산출서"/>
      <sheetName val="설계조_x0000_"/>
      <sheetName val="PROCESS"/>
      <sheetName val="EVALUATE물량산출서"/>
      <sheetName val="내역(설계,도급)정이준"/>
      <sheetName val="h-013211-2"/>
      <sheetName val="설치 일위대가(4԰"/>
      <sheetName val="화재 탐지_x0005_"/>
      <sheetName val="2000.11¿ù¼³餀㢘ԯ"/>
      <sheetName val="노원열병합  건축︀ᇕ԰"/>
      <sheetName val="노원열병합  건축ﻕᇕ԰"/>
      <sheetName val="노원열병합  건축렀䡟ԯ"/>
      <sheetName val="노원열병합  건축렀こ렀䡟ԯ"/>
      <sheetName val="갑지(0"/>
      <sheetName val="갑지("/>
      <sheetName val="단ူ"/>
      <sheetName val="현장설က"/>
      <sheetName val="신공항A-9헾】_x0005_"/>
      <sheetName val="2000,_x0010_"/>
      <sheetName val="2000,"/>
      <sheetName val="2000,徸⽝_x0005_"/>
      <sheetName val="9-1԰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3련 B梯"/>
      <sheetName val="공통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성단물량"/>
      <sheetName val="5.개인보호구지급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배수내역 (2)"/>
      <sheetName val="배수및구조물공1"/>
      <sheetName val="계약서"/>
      <sheetName val="앨범표지"/>
      <sheetName val="3차준공"/>
      <sheetName val="[YES.XLS][YES.XLS][YES.XLS]4/_x0000_䠀"/>
      <sheetName val="[YES.XLS][YES.XLS][YES.XLS]4쌇栅/"/>
      <sheetName val="당초수문"/>
      <sheetName val="폐토수익화_"/>
      <sheetName val="DATA(광속)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부하집계"/>
      <sheetName val="[YES.XLS]4/_x0000_䠀"/>
      <sheetName val="[YES.XLS]4쌇栅/"/>
      <sheetName val="REDUCER"/>
      <sheetName val="WE'T"/>
      <sheetName val="조작대(1연)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측량요율"/>
      <sheetName val="도봉2지구"/>
      <sheetName val="참고자료등록"/>
      <sheetName val="하자보수보증자료"/>
      <sheetName val="국내"/>
      <sheetName val="유리"/>
      <sheetName val="익산"/>
      <sheetName val="규격"/>
      <sheetName val="수종"/>
      <sheetName val="을 2"/>
      <sheetName val="을 1"/>
      <sheetName val="전체-원가분리내역"/>
      <sheetName val="계화배수(3대)"/>
      <sheetName val="가격표"/>
      <sheetName val="건축외주"/>
      <sheetName val="시장성초안camera"/>
      <sheetName val="Parts"/>
      <sheetName val="Menu A"/>
      <sheetName val="맨홀공 수량집계표"/>
      <sheetName val="구분"/>
      <sheetName val="1_x0005_"/>
      <sheetName val="중기비"/>
      <sheetName val="1-최종안"/>
      <sheetName val="사업분석-분양가결정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INS-SHEET"/>
      <sheetName val="CAL(1)."/>
      <sheetName val="판매46"/>
      <sheetName val="기둥"/>
      <sheetName val="저판(버림100)"/>
      <sheetName val="재료-CODE"/>
      <sheetName val="9.2단가산출서"/>
      <sheetName val="손료"/>
      <sheetName val="남경"/>
      <sheetName val="비용"/>
      <sheetName val="1.산출근거"/>
      <sheetName val="가공사"/>
      <sheetName val="스라브"/>
      <sheetName val="특수조명기구 단가조사서"/>
      <sheetName val="b_balju_ch"/>
      <sheetName val="b_balju_chÈ"/>
      <sheetName val="b_balju_ch_x0005_"/>
      <sheetName val="b_balju_chÛ"/>
      <sheetName val="b_balju_ch("/>
      <sheetName val="예산조서-총ԯ"/>
      <sheetName val="예산조서-총頀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일위藨-헾"/>
      <sheetName val="슬래브"/>
      <sheetName val="새공통(96임금인상기준)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기က_x0000_退"/>
      <sheetName val="총괄집계 "/>
      <sheetName val="증감내역서"/>
      <sheetName val="Cover Sht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하중재하"/>
      <sheetName val="검색"/>
      <sheetName val="??????"/>
      <sheetName val="내역갑지"/>
      <sheetName val="도급FORM"/>
      <sheetName val="INSTR"/>
      <sheetName val="洊⍩"/>
      <sheetName val="_xd808_⢉"/>
      <sheetName val="砈ẋ"/>
      <sheetName val="옹벽수량집계표"/>
      <sheetName val="수종별인자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8.일위대가표(1)"/>
      <sheetName val="8.일위대가표(2)"/>
      <sheetName val="7.청제공기계기구조서"/>
      <sheetName val="일위대가표 (⠋ᡏ"/>
      <sheetName val="¿¹Á¤(3က"/>
      <sheetName val="가시설공(광장부)"/>
      <sheetName val="ÀÏÀ§´ë°¡Ç¥(_x0005__x0000_"/>
      <sheetName val="수출가격"/>
      <sheetName val="IBL-C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토목품셈"/>
      <sheetName val="단위량"/>
      <sheetName val="재료집계표2"/>
      <sheetName val="토적집계표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대목"/>
      <sheetName val="내역_ver1.0"/>
      <sheetName val="심사계산"/>
      <sheetName val="심사물량"/>
      <sheetName val="검사조堀"/>
      <sheetName val="단_x0000__x0000_蠀"/>
      <sheetName val="A_x0005_þ"/>
      <sheetName val="잡철단가대비"/>
      <sheetName val="금액_x0000__x0000_鱀"/>
      <sheetName val="금액׃⼷_x0000_"/>
      <sheetName val="member design"/>
      <sheetName val="soil bearing check"/>
      <sheetName val="Tool"/>
      <sheetName val="노무비(DB)"/>
      <sheetName val="말고개터널조명전압강⣓"/>
      <sheetName val="통신원가"/>
      <sheetName val="점검_x0000__x0000_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Sheet2 (2)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위치�ᢘ"/>
      <sheetName val="Á¶µµ°è»ê¼­ (µ_x0000__x0000_Ā_x0000_"/>
      <sheetName val="N۾_x0001_"/>
      <sheetName val="IPS0823"/>
      <sheetName val="횡배수관설치현황"/>
      <sheetName val="94"/>
      <sheetName val="안전시설"/>
      <sheetName val="20-25"/>
      <sheetName val="설치자재"/>
      <sheetName val="단중"/>
      <sheetName val="예산M2"/>
      <sheetName val="2.수량산출"/>
      <sheetName val="말뚝설계"/>
      <sheetName val="시공업체명부"/>
      <sheetName val="Direct (공사비대비)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2.노무비명欐_x0016_歜_x0016_丵⽃"/>
      <sheetName val="2.노무비명烨$橂⽲_x0005__x0000_"/>
      <sheetName val="일"/>
      <sheetName val="한일양산"/>
      <sheetName val="Manual Valve List"/>
      <sheetName val="청주-교대(A1)"/>
      <sheetName val="pile bearing capa &amp; arrenge"/>
      <sheetName val="BEQ내역"/>
      <sheetName val="일위대가(4층원격)"/>
      <sheetName val="PILE"/>
      <sheetName val="수목데이타"/>
      <sheetName val="단가순번"/>
      <sheetName val="목록표"/>
      <sheetName val="전체공사"/>
      <sheetName val="5.전사투자계획종함안"/>
      <sheetName val="Nª_x0000_"/>
      <sheetName val="DS-최종"/>
      <sheetName val="설비공사"/>
      <sheetName val="손익차9월2"/>
      <sheetName val="간접비계산"/>
      <sheetName val="수정계획3"/>
      <sheetName val="1공구 건정토건_xd803_ᑷᰀ"/>
      <sheetName val="전기일球ꀀ"/>
      <sheetName val="증감대쀀"/>
      <sheetName val="수리결과"/>
      <sheetName val="노임단가(직종번호 순)"/>
      <sheetName val="단가입력창"/>
      <sheetName val="공종단가표 "/>
      <sheetName val="시행후면적"/>
      <sheetName val="수지예산"/>
      <sheetName val="진흥지역조서(구역밖)"/>
      <sheetName val="건축전기"/>
      <sheetName val="Mc_x0000_"/>
      <sheetName val="철거 일위대가(2_x0000__x0000__x0005__x0000_꼀"/>
      <sheetName val="Mc"/>
      <sheetName val="현장유지관리비"/>
      <sheetName val="A-8 PD(도로중앙)"/>
      <sheetName val="단위중기"/>
      <sheetName val="B1(반포1차)"/>
      <sheetName val="부안변전"/>
      <sheetName val="외"/>
      <sheetName val="기계단가"/>
      <sheetName val="건헾⾾_x0005_"/>
      <sheetName val="본체철근표"/>
      <sheetName val="rate"/>
      <sheetName val="물집"/>
      <sheetName val="제조부문배부"/>
      <sheetName val="XREF"/>
      <sheetName val="반응조"/>
      <sheetName val="산근1,2"/>
      <sheetName val="5.À_xdcc0_脹¿"/>
      <sheetName val="5.À_x0000__x0000__x0005_"/>
      <sheetName val="5.À贠脹¿"/>
      <sheetName val="Data Vol"/>
      <sheetName val="1차증가원가怀፵"/>
      <sheetName val="통신㑈4̆"/>
      <sheetName val="연ࠀᢝ䰀"/>
      <sheetName val="PI_x0005_"/>
      <sheetName val="연砀⪜︀"/>
      <sheetName val="94B"/>
      <sheetName val="EQ"/>
      <sheetName val="총_xd8ac_"/>
      <sheetName val="일반수량산출"/>
      <sheetName val="5.모델링"/>
      <sheetName val="하도급선정의뢰桑〒_x0005__x0000__x0000__x0000_"/>
      <sheetName val="내역서(건축)"/>
      <sheetName val="2006기계䈌ᅪ԰_x0000_缀"/>
      <sheetName val="빙100장비사양"/>
      <sheetName val="항목별내賐涙"/>
      <sheetName val="국민연금표"/>
      <sheetName val="견적서갑지연속"/>
      <sheetName val="코드관리"/>
      <sheetName val="포장공사"/>
      <sheetName val="현장일반사항"/>
      <sheetName val="용집"/>
      <sheetName val="동별집계표(인도대비)"/>
      <sheetName val="REACTION芨.헾⿁_x0005_"/>
      <sheetName val="설치 일위대가(46~԰"/>
      <sheetName val="³²¾ç½ÃÀÛµ¿ÀÚ105³ë65±"/>
      <sheetName val="3.2.1 마루높이결정"/>
      <sheetName val="wtdb"/>
      <sheetName val="동결보온"/>
      <sheetName val="원영국도내역"/>
      <sheetName val="N렀"/>
      <sheetName val="전산.평가대상자용"/>
      <sheetName val="EA_x0000__x0000__x0005__x0000_"/>
      <sheetName val="______________________________2"/>
      <sheetName val="철거산출徸〒"/>
      <sheetName val="장비사양"/>
      <sheetName val="CABLE SIZE-1"/>
      <sheetName val="경사수로"/>
      <sheetName val="확정실적"/>
      <sheetName val="재료집_x0000_"/>
      <sheetName val="내역서(을지)_2-1공구"/>
      <sheetName val="별표1"/>
      <sheetName val="배관"/>
      <sheetName val="TEST1"/>
      <sheetName val="기계내역서"/>
      <sheetName val="Corrib Haz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포장자재집계표"/>
      <sheetName val="기타"/>
      <sheetName val="이관문서목록표"/>
      <sheetName val="구천"/>
      <sheetName val="가압장(토목)"/>
      <sheetName val="도급,하도급 예정금액"/>
      <sheetName val="1.1 본체"/>
      <sheetName val="토목 (2)"/>
      <sheetName val="인력터파기"/>
      <sheetName val="이음개소"/>
      <sheetName val="분전반"/>
      <sheetName val="database"/>
      <sheetName val="Paint,Fire-Proof,Insul(48)"/>
      <sheetName val="[YES.XLS][YES.XLS]A__9701A_OU_2"/>
      <sheetName val="NOTE ALL"/>
      <sheetName val="산출근거1"/>
      <sheetName val="개요입력"/>
      <sheetName val="수량기준"/>
      <sheetName val="단가기준"/>
      <sheetName val="[YES.XLS][YES.XLS][YES.XLS]/_x0000_"/>
      <sheetName val="[YES.XLS][YES.XLS]/_x0000_"/>
      <sheetName val="사각맨䠓"/>
      <sheetName val="ASP"/>
      <sheetName val="교사기준면적(중)"/>
      <sheetName val="메뉴"/>
      <sheetName val="조명_x0000__x0000_"/>
      <sheetName val="Result"/>
      <sheetName val="전선관"/>
      <sheetName val="[YES.XLS][YES.XLS]A__9701A_OU_3"/>
      <sheetName val="공예을"/>
      <sheetName val="골재및자재집계표"/>
      <sheetName val="수안보-纈!헾『"/>
      <sheetName val="수안보-丵〒_x0005__x0000_"/>
      <sheetName val="수안보-橂】_x0005__x0000_"/>
      <sheetName val="9-1차_x0005__x0000_"/>
      <sheetName val="업무처리전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5.정산ﵠ"/>
      <sheetName val="교량data"/>
      <sheetName val="파일구성"/>
      <sheetName val="No.2LAB Unit"/>
      <sheetName val="약ྀ︁"/>
      <sheetName val="9G࠯_x0015__x0000__x0000_"/>
      <sheetName val="몰탈쐀/_x0000_"/>
      <sheetName val="시멘트,모래"/>
      <sheetName val="CHIP_O"/>
      <sheetName val="FAB_O"/>
      <sheetName val="PKG_I"/>
      <sheetName val="FT_금액"/>
      <sheetName val="YIELD"/>
      <sheetName val="부재치수입력"/>
      <sheetName val="Key assumption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장비단가"/>
      <sheetName val="재료값"/>
      <sheetName val="보차도경계석수량"/>
      <sheetName val="48일위(기존)"/>
      <sheetName val="옥외외등집계표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제출"/>
      <sheetName val="TCDB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경영혁신본부"/>
      <sheetName val="R.C RAHMEN 해석"/>
      <sheetName val="본체 설 계"/>
      <sheetName val="Requirement(Work Crew)"/>
      <sheetName val="버스운행안姠"/>
      <sheetName val="버스운행안夸"/>
      <sheetName val="버스운행안哈"/>
      <sheetName val="목공사품의서"/>
      <sheetName val="esc(건축)"/>
      <sheetName val="옥룡잡비"/>
      <sheetName val="AILC00þ"/>
      <sheetName val="º¯°æ»çÀX"/>
      <sheetName val="버스운행안_x0005_"/>
      <sheetName val="계장 품셈표"/>
      <sheetName val="BOX1"/>
      <sheetName val="Æ¯º°±³擀睈"/>
      <sheetName val="B×a"/>
      <sheetName val="I.설계헾】"/>
      <sheetName val="¼ö¸ñ´헾⿨_x0005_"/>
      <sheetName val="100만평"/>
      <sheetName val="평야부단가"/>
      <sheetName val="역공종"/>
      <sheetName val="수량산출(2공구)"/>
      <sheetName val="수량산출 (3공구)"/>
      <sheetName val="수량산출(비굴착)"/>
      <sheetName val="4-2.전기관급자재(수배전반)내역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광양방향"/>
      <sheetName val="구조물철거집계 "/>
      <sheetName val="토건"/>
      <sheetName val="철거산䈀㡪ԯ"/>
      <sheetName val="철거산_x0000__x0000_Ԁ"/>
      <sheetName val="도급처리스트"/>
      <sheetName val="[YES.XLS][YES.XLS]A__9701A_OU_4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RESOURCE"/>
      <sheetName val="22단傠"/>
      <sheetName val="22단圬"/>
      <sheetName val="토목_x0010__x0000_"/>
      <sheetName val="도담구내 개소별 명세"/>
      <sheetName val="06_BATCH "/>
      <sheetName val="b_sul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간접총괄"/>
      <sheetName val="실행단가철(ems코드적용)"/>
      <sheetName val="몰탈콘크리트"/>
      <sheetName val="철근집계"/>
      <sheetName val="일대-1"/>
      <sheetName val="중질쓰레기"/>
      <sheetName val="노무단가"/>
      <sheetName val="제수_x0000__x0000__x0005_"/>
      <sheetName val="bm(CIcable)"/>
      <sheetName val="수량산출(계측제어)"/>
      <sheetName val="6-4.1일위대가목록"/>
      <sheetName val="강재 수량"/>
      <sheetName val="conclusion"/>
      <sheetName val="comparables"/>
      <sheetName val="Deduction"/>
      <sheetName val="other"/>
      <sheetName val="SUS"/>
      <sheetName val="금액내역㠀"/>
      <sheetName val="계약ITEM"/>
      <sheetName val="철물"/>
      <sheetName val="기계경비시ᛅ⾆_x0005__x0000__x0000_"/>
      <sheetName val="pc-tie"/>
      <sheetName val="일반동력(380V)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신호등신출서 (작업1)"/>
      <sheetName val="육교등산출서(작업1)"/>
      <sheetName val="복구량산정_및_전용회선_사용3"/>
      <sheetName val="4월_실적추정(건축+토목)3"/>
      <sheetName val="4월_실적추정(건축)3"/>
      <sheetName val="표지_(2)3"/>
      <sheetName val="1_전차선조정3"/>
      <sheetName val="2_조가선조정3"/>
      <sheetName val="3_급전선신설3"/>
      <sheetName val="4_급전선철거3"/>
      <sheetName val="5_고배선철거3"/>
      <sheetName val="6_고압케이블신설3"/>
      <sheetName val="7_비절연선조정3"/>
      <sheetName val="8_가동브래키트이설3"/>
      <sheetName val="9_H형강주신설(9m)3"/>
      <sheetName val="10_강관주신설(9m)3"/>
      <sheetName val="11_H강주철거(11m)3"/>
      <sheetName val="11_H형강기초3"/>
      <sheetName val="13_강관주기초3"/>
      <sheetName val="14_장력조정장치신설3"/>
      <sheetName val="15_장력조정장치철거___3"/>
      <sheetName val="16_콘주철거(9m)3"/>
      <sheetName val="17_지선신설(보통)3"/>
      <sheetName val="18_지선신설(v형)3"/>
      <sheetName val="19_지선철거3"/>
      <sheetName val="20_기중개폐기신설3"/>
      <sheetName val="전선_및_전선관3"/>
      <sheetName val="1_수변전설비3"/>
      <sheetName val="2_전력간선3"/>
      <sheetName val="3_동력3"/>
      <sheetName val="4_전등3"/>
      <sheetName val="5_전열3"/>
      <sheetName val="6_약전3"/>
      <sheetName val="7_소방3"/>
      <sheetName val="8_방송3"/>
      <sheetName val="9_조명제어3"/>
      <sheetName val="10_철거공사3"/>
      <sheetName val="남양시작동자105노65기1_3화1_23"/>
      <sheetName val="0_집계3"/>
      <sheetName val="1_수변전설비공사3"/>
      <sheetName val="unit_42"/>
      <sheetName val="조도계산서_(도서)3"/>
      <sheetName val="준검_내역서3"/>
      <sheetName val="2F_회의실견적(5_14_일대)2"/>
      <sheetName val="AIR_SHOWER(3인용)3"/>
      <sheetName val="3-1_CB3"/>
      <sheetName val="1_설계조건3"/>
      <sheetName val="1_수인터널3"/>
      <sheetName val="2__동력설비_공사3"/>
      <sheetName val="3__조명설비공사3"/>
      <sheetName val="4__접지설비공사3"/>
      <sheetName val="5__통신설비_공사3"/>
      <sheetName val="6__전기방식설비공사3"/>
      <sheetName val="6_전기방식_설비공사(2)3"/>
      <sheetName val="7_방호설비공사3"/>
      <sheetName val="8_가설전기공사3"/>
      <sheetName val="2000_11월설계내역3"/>
      <sheetName val="90_03실행_3"/>
      <sheetName val="96보완계획7_122"/>
      <sheetName val="ITB_COST2"/>
      <sheetName val="원가계산서_(총괄)2"/>
      <sheetName val="원가계산서_(건축)2"/>
      <sheetName val="임시급식_(2)2"/>
      <sheetName val="-_INFORMATION_-3"/>
      <sheetName val="Summary_Sheets2"/>
      <sheetName val="5호광장_(만점)2"/>
      <sheetName val="인천국제_(만점)_(2)2"/>
      <sheetName val="노원열병합__건축공사기성내역서2"/>
      <sheetName val="3_공통공사대비3"/>
      <sheetName val="단가_및_재료비3"/>
      <sheetName val="수목데이타_3"/>
      <sheetName val="변압기_및_발전기_용량3"/>
      <sheetName val="설_계2"/>
      <sheetName val="3BL공동구_수량3"/>
      <sheetName val="Sheet1_(2)3"/>
      <sheetName val="전차선로_물량표2"/>
      <sheetName val="외주대비_-석축2"/>
      <sheetName val="외주대비-구조물_(2)2"/>
      <sheetName val="견적표지_(3)2"/>
      <sheetName val="6PILE__(돌출)2"/>
      <sheetName val="단면_(2)2"/>
      <sheetName val="자동_철거2"/>
      <sheetName val="자동_설치2"/>
      <sheetName val="토목_철주2"/>
      <sheetName val="철거_일위대가(1-19)2"/>
      <sheetName val="철거_일위대가(20-22)2"/>
      <sheetName val="설치_일위대가(23-45호)2"/>
      <sheetName val="설치_일위대가(46~78호)2"/>
      <sheetName val="내역서_(2)2"/>
      <sheetName val="노무비_근거2"/>
      <sheetName val="효성CB_1P기초2"/>
      <sheetName val="IMP_(REACTOR)2"/>
      <sheetName val="1_설계기준3"/>
      <sheetName val="3_바닥판설계3"/>
      <sheetName val="º¹±¸·®»êÁ¤_¹×_Àü¿ëÈ¸¼±_»ç¿ë2"/>
      <sheetName val="4¿ù_½ÇÀûÃßÁ¤(°ÇÃà+Åä¸ñ)2"/>
      <sheetName val="4¿ù_½ÇÀûÃßÁ¤(°ÇÃà)2"/>
      <sheetName val="단__가__대__비__표3"/>
      <sheetName val="일__위__대__가__목__록3"/>
      <sheetName val="플랜트_설치2"/>
      <sheetName val="2000년_공정표2"/>
      <sheetName val="220_(2)2"/>
      <sheetName val="1공구_건정토건_토공2"/>
      <sheetName val="Man_Power_&amp;_Comp2"/>
      <sheetName val="빌딩_안내2"/>
      <sheetName val="가로등제어반_설치공사(수량)2"/>
      <sheetName val="1_¼öº¯Àü¼³ºñ2"/>
      <sheetName val="2_Àü·Â°£¼±2"/>
      <sheetName val="3_µ¿·Â2"/>
      <sheetName val="4_Àüµî2"/>
      <sheetName val="5_Àü¿­2"/>
      <sheetName val="6_¾àÀü2"/>
      <sheetName val="7_¼Ò¹æ2"/>
      <sheetName val="8_¹æ¼Û2"/>
      <sheetName val="9_Á¶¸íÁ¦¾î2"/>
      <sheetName val="10_Ã¶°Å°ø»ç2"/>
      <sheetName val="³²¾ç½ÃÀÛµ¿ÀÚ105³ë65±â1_3È­1_22"/>
      <sheetName val="Á¶µµ°è»ê¼­_(µµ¼­)2"/>
      <sheetName val="EQUIPMENT_-22"/>
      <sheetName val="화재_탐지_설비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AS포장복구_3"/>
      <sheetName val="_상부공통집계(총괄)2"/>
      <sheetName val="3련_BOX2"/>
      <sheetName val="소포내역_(2)2"/>
      <sheetName val="_견적서2"/>
      <sheetName val="2000,9월_일위2"/>
      <sheetName val="인건비_2"/>
      <sheetName val="세부견적서(DAS_Call_Back)2"/>
      <sheetName val="3_내역서2"/>
      <sheetName val="BSD_(2)2"/>
      <sheetName val="const_2"/>
      <sheetName val="단가_2"/>
      <sheetName val="설산1_나2"/>
      <sheetName val="Customer_Databas2"/>
      <sheetName val="5_공종별예산내역서2"/>
      <sheetName val="PROJECT_BRIEF2"/>
      <sheetName val="97_사업추정(WEKI)2"/>
      <sheetName val="일위대가표_(2)2"/>
      <sheetName val="방음벽_기초_일반수량2"/>
      <sheetName val="I_설계조건2"/>
      <sheetName val="BASIC_(2)2"/>
      <sheetName val="입출재고현황_(2)2"/>
      <sheetName val="2007일위_2"/>
      <sheetName val="토목일위_(83~)2"/>
      <sheetName val="노무비_2"/>
      <sheetName val="8__안정검토2"/>
      <sheetName val="단가산출서_(2)2"/>
      <sheetName val="5_정산서2"/>
      <sheetName val="목동1절주_bh012"/>
      <sheetName val="Matériel_embarqué_PVC2"/>
      <sheetName val="현장관리비_2"/>
      <sheetName val="할증_2"/>
      <sheetName val="plan&amp;section_of_foundation2"/>
      <sheetName val="Ampecity_Data2"/>
      <sheetName val="Upgrades_pricing2"/>
      <sheetName val="General_Data2"/>
      <sheetName val="sum1_(2)2"/>
      <sheetName val="G_R300경비2"/>
      <sheetName val="호봉_(2)2"/>
      <sheetName val="내역_2"/>
      <sheetName val="공사별_가중치_산출근거(토목)2"/>
      <sheetName val="TRE_TABLE2"/>
      <sheetName val="_총괄표2"/>
      <sheetName val="BOX_본체2"/>
      <sheetName val="3련_B姨#2"/>
      <sheetName val="매입내역_2"/>
      <sheetName val="Vari_by_Vendor2"/>
      <sheetName val="2_펌프장(사급자재)2"/>
      <sheetName val="1차_내역서2"/>
      <sheetName val="산#2-1_(2)2"/>
      <sheetName val="입고장부_(4)2"/>
      <sheetName val="단양_00_아파트-세부내역2"/>
      <sheetName val="기성내역_진짜2"/>
      <sheetName val="Piping_Design_Data2"/>
      <sheetName val="H_PILE수량2"/>
      <sheetName val="중기조종사_단위단가2"/>
      <sheetName val="제3장_기술업무2"/>
      <sheetName val="A_견적2"/>
      <sheetName val="Cable_schedule2"/>
      <sheetName val="_갑__지_2"/>
      <sheetName val="실행내역서_2"/>
      <sheetName val="working_load_at_the_btm_ft_2"/>
      <sheetName val="stability_check2"/>
      <sheetName val="design_criteria2"/>
      <sheetName val="PUMP_SHT2"/>
      <sheetName val="FIN_TUBE2"/>
      <sheetName val="HED__&amp;_PIPE2"/>
      <sheetName val="0_Áý°è2"/>
      <sheetName val="1_¼öº¯Àü¼³ºñ°ø»ç2"/>
      <sheetName val="Ç¥Áö_(2)2"/>
      <sheetName val="1_ÀüÂ÷¼±Á¶Á¤2"/>
      <sheetName val="DATA_입력부2"/>
      <sheetName val="2_Á¶°¡¼±Á¶Á¤2"/>
      <sheetName val="3_±ÞÀü¼±½Å¼³2"/>
      <sheetName val="4_±ÞÀü¼±Ã¶°Å2"/>
      <sheetName val="5_°í¹è¼±Ã¶°Å2"/>
      <sheetName val="6_°í¾ÐÄÉÀÌºí½Å¼³2"/>
      <sheetName val="7_ºñÀý¿¬¼±Á¶Á¤2"/>
      <sheetName val="8_°¡µ¿ºê·¡Å°Æ®ÀÌ¼³2"/>
      <sheetName val="9_HÇü°­ÁÖ½Å¼³(9m)2"/>
      <sheetName val="10_°­°üÁÖ½Å¼³(9m)2"/>
      <sheetName val="11_H°­ÁÖÃ¶°Å(11m)2"/>
      <sheetName val="11_HÇü°­±âÃÊ2"/>
      <sheetName val="13_°­°üÁÖ±âÃÊ2"/>
      <sheetName val="14_Àå·ÂÁ¶Á¤ÀåÄ¡½Å¼³2"/>
      <sheetName val="15_Àå·ÂÁ¶Á¤ÀåÄ¡Ã¶°Å___2"/>
      <sheetName val="16_ÄÜÁÖÃ¶°Å(9m)2"/>
      <sheetName val="17_Áö¼±½Å¼³(º¸Åë)2"/>
      <sheetName val="18_Áö¼±½Å¼³(vÇü)2"/>
      <sheetName val="19_Áö¼±Ã¶°Å2"/>
      <sheetName val="20_±âÁß°³Æó±â½Å¼³2"/>
      <sheetName val="1_¼³°èÁ¶°Ç2"/>
      <sheetName val="건축내역서_(경제상무실)2"/>
      <sheetName val="69_03%2"/>
      <sheetName val="변경내역84_52%2"/>
      <sheetName val="1_우편집중내역서2"/>
      <sheetName val="3_자재비(총괄)2"/>
      <sheetName val="설계기준_및_하중계산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자__재2"/>
      <sheetName val="DATA_입력란2"/>
      <sheetName val="_냉각수펌프2"/>
      <sheetName val="1__설계조건_2_단면가정_3__하중계산2"/>
      <sheetName val="7_전산해석결과2"/>
      <sheetName val="4_하중2"/>
      <sheetName val="IMPEADENCE_MAP_취수장2"/>
      <sheetName val="일위대가_집계표2"/>
      <sheetName val="제원_설계조건2"/>
      <sheetName val="단가표_2"/>
      <sheetName val="철근량_검토2"/>
      <sheetName val="철거산출午"/>
      <sheetName val="CHITIET_VL-NC-TT_-1p2"/>
      <sheetName val="Site_Expenses2"/>
      <sheetName val="설명서_2"/>
      <sheetName val="공사별_가중치_산출근거(건축)2"/>
      <sheetName val="견적서(대외)_(2)2"/>
      <sheetName val="1_¼³°è±âÁØ2"/>
      <sheetName val="3_¹Ù´ÚÆÇ¼³°è2"/>
      <sheetName val="2__µ¿·Â¼³ºñ_°ø»ç2"/>
      <sheetName val="3__Á¶¸í¼³ºñ°ø»ç2"/>
      <sheetName val="4__Á¢Áö¼³ºñ°ø»ç2"/>
      <sheetName val="5__Åë½Å¼³ºñ_°ø»ç2"/>
      <sheetName val="6__Àü±â¹æ½Ä¼³ºñ°ø»ç2"/>
      <sheetName val="6_Àü±â¹æ½Ä_¼³ºñ°ø»ç(2)2"/>
      <sheetName val="7_¹æÈ£¼³ºñ°ø»ç2"/>
      <sheetName val="8_°¡¼³Àü±â°ø»ç2"/>
      <sheetName val="8__¾ÈÁ¤°ËÅä2"/>
      <sheetName val="°ßÀû¼­(´ë¿Ü)_(2)2"/>
      <sheetName val="6PILE__(µ¹Ãâ)2"/>
      <sheetName val="8_PILE__(돌출)2"/>
      <sheetName val="산재_안전2"/>
      <sheetName val="노무비_경비2"/>
      <sheetName val="7_1유효폭2"/>
      <sheetName val="HRSG_SMALL072202"/>
      <sheetName val="별표_2"/>
      <sheetName val="8_현장관리비2"/>
      <sheetName val="7_안전관리비2"/>
      <sheetName val="BEND_LOSS2"/>
      <sheetName val="현장별계약현황('98_10_31)2"/>
      <sheetName val="구조______2"/>
      <sheetName val="공사비_내역_(가)2"/>
      <sheetName val="기술자료_(연수)2"/>
      <sheetName val="설내역서_2"/>
      <sheetName val="단위ὗ␀"/>
      <sheetName val="수성페인트도장_내역서2"/>
      <sheetName val="1공구_건정토건_철콘2"/>
      <sheetName val="본선_토공_분배표2"/>
      <sheetName val="1_토공2"/>
      <sheetName val="제출내역_(2)2"/>
      <sheetName val="전화번호DATA_(2001)2"/>
      <sheetName val="배수공_시멘트_및_골재량_산출2"/>
      <sheetName val="경산锼閄"/>
      <sheetName val="기초자료입력및_K치_확인2"/>
      <sheetName val="AS"/>
      <sheetName val="BOX(1_5X1_5)2"/>
      <sheetName val="현장관리비_산출내역2"/>
      <sheetName val="2_주요계수총괄2"/>
      <sheetName val="Top_PO2"/>
      <sheetName val="Despacho_(c_civil)2"/>
      <sheetName val="적용(기尜"/>
      <sheetName val="2_1__노무비_평균단가산출2"/>
      <sheetName val="분수공별_면적2"/>
      <sheetName val="전기_원가계산서2"/>
      <sheetName val="design_load2"/>
      <sheetName val="Working(wo_WTs)2"/>
      <sheetName val="도장_및_용접_수량2"/>
      <sheetName val="영흥TL(UP,DOWN)_2"/>
      <sheetName val="TYPE-B_평균H2"/>
      <sheetName val="Ⅴ-2_공종별내역2"/>
      <sheetName val="내역서_2"/>
      <sheetName val="화재_탐지"/>
      <sheetName val="총괄분_설계서용지2"/>
      <sheetName val="2_대외공문2"/>
      <sheetName val="Oper_Amount2"/>
      <sheetName val="REACTION芨_헾⿁"/>
      <sheetName val="REACTION鴘E鵜E헾⼼"/>
      <sheetName val="w't_table2"/>
      <sheetName val="Personnaliser___2"/>
      <sheetName val="Takt_Time2"/>
      <sheetName val="토공_total2"/>
      <sheetName val="개별직종노임단가(2005_1)2"/>
      <sheetName val="원내역서_그대로2"/>
      <sheetName val="BOX_ꠀ፺2"/>
      <sheetName val="¼ö·®»êÃ"/>
      <sheetName val="BOX_︀ᇕ2"/>
      <sheetName val="BOX_저፺2"/>
      <sheetName val="8_석축단위(H=1_5M)2"/>
      <sheetName val="BOX_︀釕2"/>
      <sheetName val="BOX_ᢝ2"/>
      <sheetName val="3련_B"/>
      <sheetName val="설치_일위대가(4԰缀"/>
      <sheetName val="BOQ-Summary_Form_A12"/>
      <sheetName val="BOQ-Summary_Form_A22"/>
      <sheetName val="BOQ-Summary_Form_A32"/>
      <sheetName val="elect_QC2"/>
      <sheetName val="금긋기_및_절단2"/>
      <sheetName val="2_2_2입적표2"/>
      <sheetName val="_토목_처리장도급내역서_2"/>
      <sheetName val="BOX_︀鷕2"/>
      <sheetName val="BOX_頀▀2"/>
      <sheetName val="BOX_蠀⮂2"/>
      <sheetName val="기존단가_(2)2"/>
      <sheetName val="9_2"/>
      <sheetName val="청_구2"/>
      <sheetName val="단가비교표_(계측제어)2"/>
      <sheetName val="4_전기2"/>
      <sheetName val="유첨"/>
      <sheetName val="VENDOR_LIST2"/>
      <sheetName val="견적대비_견적서2"/>
      <sheetName val="5_2"/>
      <sheetName val="12_2"/>
      <sheetName val="14_2"/>
      <sheetName val="7_2"/>
      <sheetName val="8_2"/>
      <sheetName val="10_2"/>
      <sheetName val="Pricelist_TAC_AB2"/>
      <sheetName val="장비당단가_(1)2"/>
      <sheetName val="Cost_bd-&quot;A&quot;2"/>
      <sheetName val="자재_단가표2"/>
      <sheetName val="총괄원가_2"/>
      <sheetName val="1995년_섹터별_매출2"/>
      <sheetName val="역T형옹벽(3_0)2"/>
      <sheetName val="복구량산정_및_전용회선_사용2"/>
      <sheetName val="4월_실적추정(건축+토목)2"/>
      <sheetName val="4월_실적추정(건축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표지_(2)2"/>
      <sheetName val="0_집계2"/>
      <sheetName val="1_수변전설비공사2"/>
      <sheetName val="1_설계조건2"/>
      <sheetName val="조도계산서_(도서)2"/>
      <sheetName val="3-1_CB2"/>
      <sheetName val="전선_및_전선관2"/>
      <sheetName val="준검_내역서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-_INFORMATION_-2"/>
      <sheetName val="1_수인터널2"/>
      <sheetName val="AIR_SHOWER(3인용)2"/>
      <sheetName val="2000_11월설계내역2"/>
      <sheetName val="단가_및_재료비2"/>
      <sheetName val="수목데이타_2"/>
      <sheetName val="변압기_및_발전기_용량2"/>
      <sheetName val="3BL공동구_수량2"/>
      <sheetName val="Sheet1_(2)2"/>
      <sheetName val="노원열병합__건축공사기성내역서1"/>
      <sheetName val="90_03실행_2"/>
      <sheetName val="3_공통공사대비2"/>
      <sheetName val="1_설계기준2"/>
      <sheetName val="3_바닥판설계2"/>
      <sheetName val="BSD_(2)1"/>
      <sheetName val="3_내역서1"/>
      <sheetName val="내역서_(2)1"/>
      <sheetName val="노무비_근거1"/>
      <sheetName val="효성CB_1P기초1"/>
      <sheetName val="2000년_공정표1"/>
      <sheetName val="Cost_bd-&quot;A&quot;1"/>
      <sheetName val="빌딩_안내1"/>
      <sheetName val="3련_BOX1"/>
      <sheetName val="Man_Power_&amp;_Comp1"/>
      <sheetName val="EQUIPMENT_-2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AS포장복구_2"/>
      <sheetName val="단__가__대__비__표2"/>
      <sheetName val="일__위__대__가__목__록2"/>
      <sheetName val="설치_일위대가(46~78호)1"/>
      <sheetName val="단가_1"/>
      <sheetName val="3_자재비(총괄)1"/>
      <sheetName val="플랜트_설치1"/>
      <sheetName val="0_Áý°è1"/>
      <sheetName val="1_¼öº¯Àü¼³ºñ°ø»ç1"/>
      <sheetName val="Ç¥Áö_(2)1"/>
      <sheetName val="1_ÀüÂ÷¼±Á¶Á¤1"/>
      <sheetName val="2_Á¶°¡¼±Á¶Á¤1"/>
      <sheetName val="3_±ÞÀü¼±½Å¼³1"/>
      <sheetName val="4_±ÞÀü¼±Ã¶°Å1"/>
      <sheetName val="5_°í¹è¼±Ã¶°Å1"/>
      <sheetName val="6_°í¾ÐÄÉÀÌºí½Å¼³1"/>
      <sheetName val="7_ºñÀý¿¬¼±Á¶Á¤1"/>
      <sheetName val="8_°¡µ¿ºê·¡Å°Æ®ÀÌ¼³1"/>
      <sheetName val="9_HÇü°­ÁÖ½Å¼³(9m)1"/>
      <sheetName val="10_°­°üÁÖ½Å¼³(9m)1"/>
      <sheetName val="11_H°­ÁÖÃ¶°Å(11m)1"/>
      <sheetName val="11_HÇü°­±âÃÊ1"/>
      <sheetName val="13_°­°üÁÖ±âÃÊ1"/>
      <sheetName val="14_Àå·ÂÁ¶Á¤ÀåÄ¡½Å¼³1"/>
      <sheetName val="15_Àå·ÂÁ¶Á¤ÀåÄ¡Ã¶°Å___1"/>
      <sheetName val="16_ÄÜÁÖÃ¶°Å(9m)1"/>
      <sheetName val="17_Áö¼±½Å¼³(º¸Åë)1"/>
      <sheetName val="18_Áö¼±½Å¼³(vÇü)1"/>
      <sheetName val="19_Áö¼±Ã¶°Å1"/>
      <sheetName val="20_±âÁß°³Æó±â½Å¼³1"/>
      <sheetName val="PROJECT_BRIEF1"/>
      <sheetName val="const_1"/>
      <sheetName val="_상부공통집계(총괄)1"/>
      <sheetName val="방음벽_기초_일반수량1"/>
      <sheetName val="I_설계조건1"/>
      <sheetName val="2007일위_1"/>
      <sheetName val="토목일위_(83~)1"/>
      <sheetName val="노무비_1"/>
      <sheetName val="8__안정검토1"/>
      <sheetName val="화재_탐지_설비1"/>
      <sheetName val="호봉_(2)1"/>
      <sheetName val="인건비_1"/>
      <sheetName val="5_정산서1"/>
      <sheetName val="DATA_입력부1"/>
      <sheetName val="건축내역서_(경제상무실)1"/>
      <sheetName val="BASIC_(2)1"/>
      <sheetName val="_갑__지_1"/>
      <sheetName val="기성내역_진짜1"/>
      <sheetName val="세부견적서(DAS_Call_Back)1"/>
      <sheetName val="_견적서1"/>
      <sheetName val="할증_1"/>
      <sheetName val="소포내역_(2)1"/>
      <sheetName val="1_¼³°èÁ¶°Ç1"/>
      <sheetName val="Pricelist_TAC_AB1"/>
      <sheetName val="5_공종별예산내역서1"/>
      <sheetName val="97_사업추정(WEKI)1"/>
      <sheetName val="220_(2)1"/>
      <sheetName val="입고장부_(4)1"/>
      <sheetName val="가로등제어반_설치공사(수량)1"/>
      <sheetName val="입출재고현황_(2)1"/>
      <sheetName val="단가산출서_(2)1"/>
      <sheetName val="목동1절주_bh011"/>
      <sheetName val="Matériel_embarqué_PVC1"/>
      <sheetName val="현장관리비_1"/>
      <sheetName val="Ampecity_Data1"/>
      <sheetName val="Upgrades_pricing1"/>
      <sheetName val="sum1_(2)1"/>
      <sheetName val="G_R300경비1"/>
      <sheetName val="내역_1"/>
      <sheetName val="공사별_가중치_산출근거(토목)1"/>
      <sheetName val="_총괄표1"/>
      <sheetName val="BOX_본체1"/>
      <sheetName val="3련_B姨#1"/>
      <sheetName val="매입내역_1"/>
      <sheetName val="Vari_by_Vendor1"/>
      <sheetName val="2_펌프장(사급자재)1"/>
      <sheetName val="1차_내역서1"/>
      <sheetName val="산#2-1_(2)1"/>
      <sheetName val="단양_00_아파트-세부내역1"/>
      <sheetName val="Piping_Design_Data1"/>
      <sheetName val="H_PILE수량1"/>
      <sheetName val="중기조종사_단위단가1"/>
      <sheetName val="제3장_기술업무1"/>
      <sheetName val="A_견적1"/>
      <sheetName val="Cable_schedule1"/>
      <sheetName val="실행내역서_1"/>
      <sheetName val="working_load_at_the_btm_ft_1"/>
      <sheetName val="stability_check1"/>
      <sheetName val="PUMP_SHT1"/>
      <sheetName val="FIN_TUBE1"/>
      <sheetName val="HED__&amp;_PIPE1"/>
      <sheetName val="69_03%1"/>
      <sheetName val="변경내역84_52%1"/>
      <sheetName val="1_우편집중내역서1"/>
      <sheetName val="설계기준_및_하중계산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자__재1"/>
      <sheetName val="DATA_입력란1"/>
      <sheetName val="_냉각수펌프1"/>
      <sheetName val="1__설계조건_2_단면가정_3__하중계산1"/>
      <sheetName val="7_전산해석결과1"/>
      <sheetName val="4_하중1"/>
      <sheetName val="IMPEADENCE_MAP_취수장1"/>
      <sheetName val="일위대가_집계표1"/>
      <sheetName val="제원_설계조건1"/>
      <sheetName val="단가표_1"/>
      <sheetName val="철근량_검토1"/>
      <sheetName val="CHITIET_VL-NC-TT_-1p1"/>
      <sheetName val="Site_Expenses1"/>
      <sheetName val="설명서_1"/>
      <sheetName val="공사별_가중치_산출근거(건축)1"/>
      <sheetName val="견적서(대외)_(2)1"/>
      <sheetName val="1_¼³°è±âÁØ1"/>
      <sheetName val="3_¹Ù´ÚÆÇ¼³°è1"/>
      <sheetName val="2__µ¿·Â¼³ºñ_°ø»ç1"/>
      <sheetName val="3__Á¶¸í¼³ºñ°ø»ç1"/>
      <sheetName val="4__Á¢Áö¼³ºñ°ø»ç1"/>
      <sheetName val="5__Åë½Å¼³ºñ_°ø»ç1"/>
      <sheetName val="6__Àü±â¹æ½Ä¼³ºñ°ø»ç1"/>
      <sheetName val="6_Àü±â¹æ½Ä_¼³ºñ°ø»ç(2)1"/>
      <sheetName val="7_¹æÈ£¼³ºñ°ø»ç1"/>
      <sheetName val="8_°¡¼³Àü±â°ø»ç1"/>
      <sheetName val="8__¾ÈÁ¤°ËÅä1"/>
      <sheetName val="°ßÀû¼­(´ë¿Ü)_(2)1"/>
      <sheetName val="6PILE__(µ¹Ãâ)1"/>
      <sheetName val="8_PILE__(돌출)1"/>
      <sheetName val="산재_안전1"/>
      <sheetName val="노무비_경비1"/>
      <sheetName val="7_1유효폭1"/>
      <sheetName val="HRSG_SMALL072201"/>
      <sheetName val="별표_1"/>
      <sheetName val="8_현장관리비1"/>
      <sheetName val="7_안전관리비1"/>
      <sheetName val="BEND_LOSS1"/>
      <sheetName val="현장별계약현황('98_10_31)1"/>
      <sheetName val="구조______1"/>
      <sheetName val="공사비_내역_(가)1"/>
      <sheetName val="기술자료_(연수)1"/>
      <sheetName val="설내역서_1"/>
      <sheetName val="수성페인트도장_내역서1"/>
      <sheetName val="1공구_건정토건_철콘1"/>
      <sheetName val="본선_토공_분배표1"/>
      <sheetName val="1_토공1"/>
      <sheetName val="제출내역_(2)1"/>
      <sheetName val="전화번호DATA_(2001)1"/>
      <sheetName val="배수공_시멘트_및_골재량_산출1"/>
      <sheetName val="기초자료입력및_K치_확인1"/>
      <sheetName val="BOX(1_5X1_5)1"/>
      <sheetName val="현장관리비_산출내역1"/>
      <sheetName val="2_주요계수총괄1"/>
      <sheetName val="Top_PO1"/>
      <sheetName val="Despacho_(c_civil)1"/>
      <sheetName val="2_1__노무비_평균단가산출1"/>
      <sheetName val="분수공별_면적1"/>
      <sheetName val="전기_원가계산서1"/>
      <sheetName val="design_load1"/>
      <sheetName val="Working(wo_WTs)1"/>
      <sheetName val="도장_및_용접_수량1"/>
      <sheetName val="영흥TL(UP,DOWN)_1"/>
      <sheetName val="TYPE-B_평균H1"/>
      <sheetName val="Ⅴ-2_공종별내역1"/>
      <sheetName val="내역서_1"/>
      <sheetName val="총괄분_설계서용지1"/>
      <sheetName val="2_대외공문1"/>
      <sheetName val="Oper_Amount1"/>
      <sheetName val="w't_table1"/>
      <sheetName val="Personnaliser___1"/>
      <sheetName val="Takt_Time1"/>
      <sheetName val="토공_total1"/>
      <sheetName val="개별직종노임단가(2005_1)1"/>
      <sheetName val="원내역서_그대로1"/>
      <sheetName val="BOX_ꠀ፺1"/>
      <sheetName val="BOX_︀ᇕ1"/>
      <sheetName val="BOX_저፺1"/>
      <sheetName val="8_석축단위(H=1_5M)1"/>
      <sheetName val="BOX_︀釕1"/>
      <sheetName val="BOX_ᢝ1"/>
      <sheetName val="BOQ-Summary_Form_A11"/>
      <sheetName val="BOQ-Summary_Form_A21"/>
      <sheetName val="BOQ-Summary_Form_A31"/>
      <sheetName val="elect_QC1"/>
      <sheetName val="금긋기_및_절단1"/>
      <sheetName val="2_2_2입적표1"/>
      <sheetName val="_토목_처리장도급내역서_1"/>
      <sheetName val="BOX_︀鷕1"/>
      <sheetName val="BOX_頀▀1"/>
      <sheetName val="BOX_蠀⮂1"/>
      <sheetName val="기존단가_(2)1"/>
      <sheetName val="9_1"/>
      <sheetName val="청_구1"/>
      <sheetName val="단가비교표_(계측제어)1"/>
      <sheetName val="4_전기1"/>
      <sheetName val="VENDOR_LIST1"/>
      <sheetName val="견적대비_견적서1"/>
      <sheetName val="3련_B梯1"/>
      <sheetName val="9-1차이내역_1"/>
      <sheetName val="1_외주공사1"/>
      <sheetName val="2_직영공사1"/>
      <sheetName val="C_배수관공1"/>
      <sheetName val="식재-외주_(2)1"/>
      <sheetName val="유효폭의_계산1"/>
      <sheetName val="Sheet16_(2)1"/>
      <sheetName val="일위대가_1"/>
      <sheetName val="상_부1"/>
      <sheetName val="96_121"/>
      <sheetName val="4_2_1_마루높이_검토1"/>
      <sheetName val="IMF_Code1"/>
      <sheetName val="노원열병합__건축렀䡟ԯ缀"/>
      <sheetName val="노원열병합__건축︀ᇕ԰缀"/>
      <sheetName val="노원열병합__건축ﻕᇕ԰缀"/>
      <sheetName val="노원열병합__건축렀こ렀䡟ԯ缀"/>
      <sheetName val="969910(_R)1"/>
      <sheetName val="E_P_T수량산출서1"/>
      <sheetName val="토_적_표1"/>
      <sheetName val="자재_집계표1"/>
      <sheetName val="5_1"/>
      <sheetName val="12_1"/>
      <sheetName val="14_1"/>
      <sheetName val="7_1"/>
      <sheetName val="8_1"/>
      <sheetName val="10_1"/>
      <sheetName val="장비당단가_(1)1"/>
      <sheetName val="자재_단가표1"/>
      <sheetName val="총괄원가_1"/>
      <sheetName val="1995년_섹터별_매출1"/>
      <sheetName val="역T형옹벽(3_0)1"/>
      <sheetName val="BOX_᠀ᶛ1"/>
      <sheetName val="하도내역_(철콘)1"/>
      <sheetName val="Change_rate1"/>
      <sheetName val="B3_PERSONEL-Ucret1"/>
      <sheetName val="nomi_1"/>
      <sheetName val="사__업__비__수__지__예__산__서1"/>
      <sheetName val="공종별_집계표1"/>
      <sheetName val="국도접속_차도부수량1"/>
      <sheetName val="원곡IC교_내진성능보강공사_실시설계_용역_xlsx1"/>
      <sheetName val="05_BOX1"/>
      <sheetName val="02_SLAB1"/>
      <sheetName val="2_노무비명세서(수직보垰7埼1"/>
      <sheetName val="주관锼"/>
      <sheetName val="부대窨"/>
      <sheetName val="하수급견적대"/>
      <sheetName val="교대(A1"/>
      <sheetName val="단가표_(2)1"/>
      <sheetName val="안양동교_1안1"/>
      <sheetName val="2000,退˘踇"/>
      <sheetName val="2000,蒘Ȭ踇"/>
      <sheetName val="2000,到剼徸"/>
      <sheetName val="2000,徸⽝"/>
      <sheetName val="2000,午꾈ૂ䡲"/>
      <sheetName val="2000,午ॢ䡲"/>
      <sheetName val="-15_01"/>
      <sheetName val="36신丵〒"/>
      <sheetName val="_ｹ-ﾌﾞﾙ1"/>
      <sheetName val="업체별_금액1"/>
      <sheetName val="노임단가(직종번호_순)1"/>
      <sheetName val="3_하중산정4_지지력1"/>
      <sheetName val="공종별_집계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설치_일위대가(46~԰缀"/>
      <sheetName val="4_일위대가목차1"/>
      <sheetName val="Price_List1"/>
      <sheetName val="원가계산서_1"/>
      <sheetName val="5_공종별尜層闰"/>
      <sheetName val="AH-1_1"/>
      <sheetName val="표_지1"/>
      <sheetName val="REINF_1"/>
      <sheetName val="11_자재단가1"/>
      <sheetName val="총괄갑_1"/>
      <sheetName val="B_O_M1"/>
      <sheetName val="0_갑지1"/>
      <sheetName val="Ext__Stone-P1"/>
      <sheetName val="건축공사_집계표1"/>
      <sheetName val="5_동별횡주관경1"/>
      <sheetName val="full_(2)1"/>
      <sheetName val="P_M_별1"/>
      <sheetName val="공사비_내역1"/>
      <sheetName val="공종단가표_1"/>
      <sheetName val="Piping_Cost1"/>
      <sheetName val="A_LINE1"/>
      <sheetName val="배수관접합및부설__1"/>
      <sheetName val="자(3_0m)1"/>
      <sheetName val="백호헾】"/>
      <sheetName val="수안보-"/>
      <sheetName val="2_조명기구철거(일괄철거분)1"/>
      <sheetName val="철거_일위대가(2꼀"/>
      <sheetName val="방배동내역_(총괄)1"/>
      <sheetName val="³²¾ç½ÃÀÛµ¿ÀÚ105³ë65±慀ȡ"/>
      <sheetName val="단__가__垨4奜4睮⿩"/>
      <sheetName val="1_취수장1"/>
      <sheetName val="2000"/>
      <sheetName val="상수도토공"/>
      <sheetName val="CT_1"/>
      <sheetName val="1__x005f_x0018_변전설비1"/>
      <sheetName val="신공항A-9헾】"/>
      <sheetName val="Pier_31"/>
      <sheetName val="설계변경내역_981"/>
      <sheetName val="관기성공_내1"/>
      <sheetName val="토목내역서_(도급단가)1"/>
      <sheetName val="신규_품1"/>
      <sheetName val="수로교총재료齘"/>
      <sheetName val="2000,螨蟬헾"/>
      <sheetName val="Cost_bd-&quot;A&quot;"/>
      <sheetName val="AS포장복구_1"/>
      <sheetName val="3_자재비(총괄)"/>
      <sheetName val="5_°í¹è¼±Ã¶°Å"/>
      <sheetName val="6_°í¾ÐÄÉÀÌºí½Å¼³"/>
      <sheetName val="7_ºñÀý¿¬¼±Á¶Á¤"/>
      <sheetName val="8_°¡µ¿ºê·¡Å°Æ®ÀÌ¼³"/>
      <sheetName val="9_HÇü°­ÁÖ½Å¼³(9m)"/>
      <sheetName val="10_°­°üÁÖ½Å¼³(9m)"/>
      <sheetName val="11_H°­ÁÖÃ¶°Å(11m)"/>
      <sheetName val="11_HÇü°­±âÃÊ"/>
      <sheetName val="13_°­°üÁÖ±âÃÊ"/>
      <sheetName val="14_Àå·ÂÁ¶Á¤ÀåÄ¡½Å¼³"/>
      <sheetName val="15_Àå·ÂÁ¶Á¤ÀåÄ¡Ã¶°Å___"/>
      <sheetName val="16_ÄÜÁÖÃ¶°Å(9m)"/>
      <sheetName val="17_Áö¼±½Å¼³(º¸Åë)"/>
      <sheetName val="18_Áö¼±½Å¼³(vÇü)"/>
      <sheetName val="19_Áö¼±Ã¶°Å"/>
      <sheetName val="20_±âÁß°³Æó±â½Å¼³"/>
      <sheetName val="건축내역서_(경제상무실)"/>
      <sheetName val="소포내역_(2)"/>
      <sheetName val="1_¼³°èÁ¶°Ç"/>
      <sheetName val="Pricelist_TAC_AB"/>
      <sheetName val="가로등제어반_설치공사(수량)"/>
      <sheetName val="단가산출서_(2)"/>
      <sheetName val="목동1절주_bh01"/>
      <sheetName val="Matériel_embarqué_PVC"/>
      <sheetName val="G_R300경비"/>
      <sheetName val="내역_"/>
      <sheetName val="BOX_본체"/>
      <sheetName val="3련_B姨#"/>
      <sheetName val="매입내역_"/>
      <sheetName val="Cable_schedule"/>
      <sheetName val="1_우편집중내역서"/>
      <sheetName val="자__재"/>
      <sheetName val="DATA_입력란"/>
      <sheetName val="_냉각수펌프"/>
      <sheetName val="1__설계조건_2_단면가정_3__하중계산"/>
      <sheetName val="7_전산해석결과"/>
      <sheetName val="4_하중"/>
      <sheetName val="IMPEADENCE_MAP_취수장"/>
      <sheetName val="CHITIET_VL-NC-TT_-1p"/>
      <sheetName val="설명서_"/>
      <sheetName val="공사별_가중치_산출근거(건축)"/>
      <sheetName val="HRSG_SMALL07220"/>
      <sheetName val="별표_"/>
      <sheetName val="8_현장관리비"/>
      <sheetName val="7_안전관리비"/>
      <sheetName val="BEND_LOSS"/>
      <sheetName val="현장별계약현황('98_10_31)"/>
      <sheetName val="구조______"/>
      <sheetName val="설내역서_"/>
      <sheetName val="수성페인트도장_내역서"/>
      <sheetName val="1공구_건정토건_철콘"/>
      <sheetName val="본선_토공_분배표"/>
      <sheetName val="1_토공"/>
      <sheetName val="제출내역_(2)"/>
      <sheetName val="전화번호DATA_(2001)"/>
      <sheetName val="배수공_시멘트_및_골재량_산출"/>
      <sheetName val="기초자료입력및_K치_확인"/>
      <sheetName val="BOX(1_5X1_5)"/>
      <sheetName val="현장관리비_산출내역"/>
      <sheetName val="2_주요계수총괄"/>
      <sheetName val="Top_PO"/>
      <sheetName val="Despacho_(c_civil)"/>
      <sheetName val="2_1__노무비_평균단가산출"/>
      <sheetName val="분수공별_면적"/>
      <sheetName val="전기_원가계산서"/>
      <sheetName val="design_load"/>
      <sheetName val="Working(wo_WTs)"/>
      <sheetName val="도장_및_용접_수량"/>
      <sheetName val="영흥TL(UP,DOWN)_"/>
      <sheetName val="TYPE-B_평균H"/>
      <sheetName val="Ⅴ-2_공종별내역"/>
      <sheetName val="총괄분_설계서용지"/>
      <sheetName val="2_대외공문"/>
      <sheetName val="w't_table"/>
      <sheetName val="Personnaliser___"/>
      <sheetName val="Takt_Time"/>
      <sheetName val="토공_total"/>
      <sheetName val="개별직종노임단가(2005_1)"/>
      <sheetName val="원내역서_그대로"/>
      <sheetName val="BOX_ꠀ፺"/>
      <sheetName val="BOX_︀ᇕ"/>
      <sheetName val="BOX_저፺"/>
      <sheetName val="8_석축단위(H=1_5M)"/>
      <sheetName val="BOX_︀釕"/>
      <sheetName val="BOX_ᢝ"/>
      <sheetName val="BOQ-Summary_Form_A1"/>
      <sheetName val="BOQ-Summary_Form_A2"/>
      <sheetName val="BOQ-Summary_Form_A3"/>
      <sheetName val="elect_QC"/>
      <sheetName val="금긋기_및_절단"/>
      <sheetName val="2_2_2입적표"/>
      <sheetName val="_토목_처리장도급내역서_"/>
      <sheetName val="BOX_︀鷕"/>
      <sheetName val="BOX_頀▀"/>
      <sheetName val="BOX_蠀⮂"/>
      <sheetName val="청_구"/>
      <sheetName val="단가비교표_(계측제어)"/>
      <sheetName val="4_전기"/>
      <sheetName val="VENDOR_LIST"/>
      <sheetName val="견적대비_견적서"/>
      <sheetName val="3련_B梯"/>
      <sheetName val="9-1차이내역_"/>
      <sheetName val="1_외주공사"/>
      <sheetName val="2_직영공사"/>
      <sheetName val="C_배수관공"/>
      <sheetName val="식재-외주_(2)"/>
      <sheetName val="유효폭의_계산"/>
      <sheetName val="Sheet16_(2)"/>
      <sheetName val="일위대가_"/>
      <sheetName val="상_부"/>
      <sheetName val="96_12"/>
      <sheetName val="4_2_1_마루높이_검토"/>
      <sheetName val="IMF_Code"/>
      <sheetName val="969910(_R)"/>
      <sheetName val="E_P_T수량산출서"/>
      <sheetName val="토_적_표"/>
      <sheetName val="자재_집계표"/>
      <sheetName val="장비당단가_(1)"/>
      <sheetName val="1995년_섹터별_매출"/>
      <sheetName val="역T형옹벽(3_0)"/>
      <sheetName val="BOX_᠀ᶛ"/>
      <sheetName val="하도내역_(철콘)"/>
      <sheetName val="Change_rate"/>
      <sheetName val="B3_PERSONEL-Ucret"/>
      <sheetName val="nomi_"/>
      <sheetName val="사__업__비__수__지__예__산__서"/>
      <sheetName val="공종별_집계표"/>
      <sheetName val="국도접속_차도부수량"/>
      <sheetName val="원곡IC교_내진성능보강공사_실시설계_용역_xlsx"/>
      <sheetName val="05_BOX"/>
      <sheetName val="02_SLAB"/>
      <sheetName val="단가표_(2)"/>
      <sheetName val="안양동교_1안"/>
      <sheetName val="-15_0"/>
      <sheetName val="_ｹ-ﾌﾞﾙ"/>
      <sheetName val="업체별_금액"/>
      <sheetName val="노임단가(직종번호_순)"/>
      <sheetName val="3_하중산정4_지지력"/>
      <sheetName val="공종별_집계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4_일위대가목차"/>
      <sheetName val="Price_List"/>
      <sheetName val="원가계산서_"/>
      <sheetName val="AH-1_"/>
      <sheetName val="표_지"/>
      <sheetName val="REINF_"/>
      <sheetName val="11_자재단가"/>
      <sheetName val="총괄갑_"/>
      <sheetName val="B_O_M"/>
      <sheetName val="0_갑지"/>
      <sheetName val="Ext__Stone-P"/>
      <sheetName val="건축공사_집계표"/>
      <sheetName val="5_동별횡주관경"/>
      <sheetName val="full_(2)"/>
      <sheetName val="P_M_별"/>
      <sheetName val="공사비_내역"/>
      <sheetName val="공종단가표_"/>
      <sheetName val="Piping_Cost"/>
      <sheetName val="A_LINE"/>
      <sheetName val="배수관접합및부설__"/>
      <sheetName val="자(3_0m)"/>
      <sheetName val="2_조명기구철거(일괄철거분)"/>
      <sheetName val="방배동내역_(총괄)"/>
      <sheetName val="1_취수장"/>
      <sheetName val="CT_"/>
      <sheetName val="1__x005f_x0018_변전설비"/>
      <sheetName val="Pier_3"/>
      <sheetName val="설계변경내역_98"/>
      <sheetName val="관기성공_내"/>
      <sheetName val="토목내역서_(도급단가)"/>
      <sheetName val="신규_품"/>
      <sheetName val="노무산_x0000__x0000_"/>
      <sheetName val="코드일람표"/>
      <sheetName val="당초토량산출서"/>
      <sheetName val="공문(신)"/>
      <sheetName val="품목단가"/>
      <sheetName val="°ø»ç¿ø°¡°èÊŬ䄘᳖"/>
      <sheetName val="일  위  대_x0010__x0000_룀౮洅⽿몸_x0000__x0000_"/>
      <sheetName val="일  위  대_x0010__x0000_룀౮洅⽿렘_x0000__x0000_"/>
      <sheetName val="일  위  대_x0010__x0000_㺨କ洅⽿㨐_x0000__x0000_"/>
      <sheetName val="일  위  대_x0010__x0000_㺨କ洅⽿镀_x0000__x0000_"/>
      <sheetName val="»êÃâ⢀㒁氀㒁"/>
      <sheetName val="4¿ù ½ÇÀûÃßÁ¤(_x0000__x0000__x0005__x0000_ⵀ潕ɡ_x0000__x0000__x0000_"/>
      <sheetName val="장비내역서"/>
      <sheetName val="주현(해보)"/>
      <sheetName val="시멘트 모래 수량산출"/>
      <sheetName val="기중"/>
      <sheetName val="일위2"/>
      <sheetName val="BOX단위철근"/>
      <sheetName val="전산소모"/>
      <sheetName val="재무가정"/>
      <sheetName val="건물현황"/>
      <sheetName val="Àåºñ´Ü°¡»êÃ8"/>
      <sheetName val="Àåºñ´Ü°¡»êÃ_x0005_"/>
      <sheetName val="EXPAN-1"/>
      <sheetName val="5-8공구"/>
      <sheetName val="하수처리장"/>
      <sheetName val="수량산출(본전화)"/>
      <sheetName val="산출금액내역"/>
      <sheetName val="수량산출(1)"/>
      <sheetName val="신설개소별 총집계표(동해-배전)"/>
      <sheetName val="안평역사 총집계"/>
      <sheetName val="48신설일위대가"/>
      <sheetName val="철거일위대가"/>
      <sheetName val="수량집계 (2)"/>
      <sheetName val="¹°·㑈"/>
      <sheetName val="인계"/>
      <sheetName val="조직"/>
      <sheetName val="사업분석"/>
      <sheetName val="물량산출근거 수정 최종검토"/>
      <sheetName val="배수관공"/>
      <sheetName val="금리ﺙᇕ"/>
      <sheetName val="의왕㣀㚰"/>
      <sheetName val="인Ó_x0000_Ԁ"/>
      <sheetName val="차단용량계산서"/>
      <sheetName val="가정급수관"/>
      <sheetName val="금액결醐"/>
      <sheetName val="건설산출"/>
      <sheetName val="12년06월28일 패케이지반및분전반정산서"/>
      <sheetName val="Book1"/>
      <sheetName val="98발주"/>
      <sheetName val="공무2과"/>
      <sheetName val="물"/>
      <sheetName val="수로교_xdc00_᎚␀᎛"/>
      <sheetName val="단가목԰"/>
      <sheetName val="단가목_xdc00_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품셈1-17"/>
      <sheetName val="변경비㧨-娐"/>
      <sheetName val="Reference"/>
      <sheetName val="자재단가׃"/>
      <sheetName val="대창(함평쑥兣0_x0000_"/>
      <sheetName val="L형옹벽단위수량(35)"/>
      <sheetName val="L형옹벽단위수량(25)"/>
      <sheetName val="DAN"/>
      <sheetName val="ÁÖÇ_x0005_"/>
      <sheetName val="1SPAè"/>
      <sheetName val="9GNG¬_x0000_"/>
      <sheetName val="약廛袘"/>
      <sheetName val="9GNG肬쿟"/>
      <sheetName val="적용대가"/>
      <sheetName val="입출재고현⩿〚_x0005_"/>
      <sheetName val="기က"/>
      <sheetName val="방음벽 기초_x0005_"/>
      <sheetName val="관리"/>
      <sheetName val="관리Ç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2.노무비명세서頀塔攀๦0"/>
      <sheetName val="2.노무비명세서Ç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Summar헾】_x0005_"/>
      <sheetName val="교통_x0005_"/>
      <sheetName val="임시급식ֿ"/>
      <sheetName val="철거산"/>
      <sheetName val="JUCK֕"/>
      <sheetName val="´_x0005_"/>
      <sheetName val="설계塸"/>
      <sheetName val="직공悲"/>
      <sheetName val="기본⦆԰_x0000_"/>
      <sheetName val="LD쀀"/>
      <sheetName val="F_D SEC. PROP"/>
      <sheetName val="2-1. 대비"/>
      <sheetName val="포Ԁ_x0000_"/>
      <sheetName val="항목별사⣓䒢뀠"/>
      <sheetName val="산출조서"/>
      <sheetName val="공사기초자료"/>
      <sheetName val="회사기초자료"/>
      <sheetName val="일대목차"/>
      <sheetName val="48단"/>
      <sheetName val="일 위 대 가 표"/>
      <sheetName val="산출1"/>
      <sheetName val="회사명"/>
      <sheetName val="동원인钘C떰"/>
      <sheetName val="하도급선정의뢰1_x0000__x0000_∪㾉_x0001_"/>
      <sheetName val="하도급선정의뢰踰1_x0000__x0000_∪㾉_x0001_"/>
      <sheetName val="4-7.중앙전기실(노임단가)"/>
      <sheetName val="채권연령분석"/>
      <sheetName val="실행간접비䑲"/>
      <sheetName val="48산출 "/>
      <sheetName val="맨홀방수수량(변경)"/>
      <sheetName val="공정집계_국별"/>
      <sheetName val="J:\LOTUS\9605P\BB_C-BD\OUT\YES."/>
      <sheetName val="교량현황"/>
      <sheetName val="수문_x0000__x0000_"/>
      <sheetName val="Á¶µµ°è»ê¼­ (µ޸⚴셈ʷ"/>
      <sheetName val="Á¶µµ°è»ê¼­ (µ޸✠셈ʷ"/>
      <sheetName val="3.일위대가"/>
      <sheetName val="실행간접비潠"/>
      <sheetName val="처리단락"/>
      <sheetName val="연령녱⿀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Voucher"/>
      <sheetName val="연령蠻埿"/>
      <sheetName val="정산서 "/>
      <sheetName val="정 "/>
      <sheetName val="정산서  (2)"/>
      <sheetName val="FM"/>
      <sheetName val="48전력선_x0002_"/>
      <sheetName val="잡비"/>
      <sheetName val="전기2က_x0000_"/>
      <sheetName val="설계서(본관)"/>
      <sheetName val="비䕝疄"/>
      <sheetName val="단9_x0000_"/>
      <sheetName val="마감물량3"/>
      <sheetName val="내부마감"/>
      <sheetName val="제조부문총괄"/>
      <sheetName val="노임조서"/>
      <sheetName val="시운전연료비"/>
    </sheetNames>
    <definedNames>
      <definedName name="Macro13"/>
      <definedName name="Macro14"/>
      <definedName name="Macro7"/>
      <definedName name="Macro9" sheetId="4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/>
      <sheetData sheetId="204"/>
      <sheetData sheetId="205"/>
      <sheetData sheetId="206" refreshError="1"/>
      <sheetData sheetId="207" refreshError="1"/>
      <sheetData sheetId="208"/>
      <sheetData sheetId="209" refreshError="1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/>
      <sheetData sheetId="948"/>
      <sheetData sheetId="949"/>
      <sheetData sheetId="950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 refreshError="1"/>
      <sheetData sheetId="1125" refreshError="1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/>
      <sheetData sheetId="1137"/>
      <sheetData sheetId="1138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 refreshError="1"/>
      <sheetData sheetId="1156" refreshError="1"/>
      <sheetData sheetId="1157" refreshError="1"/>
      <sheetData sheetId="1158" refreshError="1"/>
      <sheetData sheetId="1159"/>
      <sheetData sheetId="1160">
        <row r="22">
          <cell r="F22">
            <v>148</v>
          </cell>
        </row>
      </sheetData>
      <sheetData sheetId="116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 refreshError="1"/>
      <sheetData sheetId="1189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/>
      <sheetData sheetId="1219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/>
      <sheetData sheetId="1346" refreshError="1"/>
      <sheetData sheetId="1347" refreshError="1"/>
      <sheetData sheetId="1348" refreshError="1"/>
      <sheetData sheetId="1349"/>
      <sheetData sheetId="1350" refreshError="1"/>
      <sheetData sheetId="1351" refreshError="1"/>
      <sheetData sheetId="1352" refreshError="1"/>
      <sheetData sheetId="1353"/>
      <sheetData sheetId="1354" refreshError="1"/>
      <sheetData sheetId="1355" refreshError="1"/>
      <sheetData sheetId="1356"/>
      <sheetData sheetId="1357"/>
      <sheetData sheetId="1358" refreshError="1"/>
      <sheetData sheetId="1359" refreshError="1"/>
      <sheetData sheetId="1360" refreshError="1"/>
      <sheetData sheetId="1361"/>
      <sheetData sheetId="1362" refreshError="1"/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/>
      <sheetData sheetId="1372"/>
      <sheetData sheetId="1373"/>
      <sheetData sheetId="1374"/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/>
      <sheetData sheetId="150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/>
      <sheetData sheetId="153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/>
      <sheetData sheetId="2220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/>
      <sheetData sheetId="2239"/>
      <sheetData sheetId="2240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>
        <row r="22">
          <cell r="F22">
            <v>148</v>
          </cell>
        </row>
      </sheetData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/>
      <sheetData sheetId="2295" refreshError="1"/>
      <sheetData sheetId="2296" refreshError="1"/>
      <sheetData sheetId="2297" refreshError="1"/>
      <sheetData sheetId="2298" refreshError="1"/>
      <sheetData sheetId="2299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/>
      <sheetData sheetId="2681"/>
      <sheetData sheetId="2682"/>
      <sheetData sheetId="2683"/>
      <sheetData sheetId="2684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/>
      <sheetData sheetId="3008" refreshError="1"/>
      <sheetData sheetId="3009" refreshError="1"/>
      <sheetData sheetId="3010"/>
      <sheetData sheetId="3011"/>
      <sheetData sheetId="3012"/>
      <sheetData sheetId="3013"/>
      <sheetData sheetId="3014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 refreshError="1"/>
      <sheetData sheetId="3036"/>
      <sheetData sheetId="3037"/>
      <sheetData sheetId="3038"/>
      <sheetData sheetId="3039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/>
      <sheetData sheetId="3602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 refreshError="1"/>
      <sheetData sheetId="3713" refreshError="1"/>
      <sheetData sheetId="3714" refreshError="1"/>
      <sheetData sheetId="3715"/>
      <sheetData sheetId="3716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/>
      <sheetData sheetId="3729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/>
      <sheetData sheetId="4331"/>
      <sheetData sheetId="4332"/>
      <sheetData sheetId="4333"/>
      <sheetData sheetId="4334"/>
      <sheetData sheetId="4335"/>
      <sheetData sheetId="4336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 refreshError="1"/>
      <sheetData sheetId="4438" refreshError="1"/>
      <sheetData sheetId="4439" refreshError="1"/>
      <sheetData sheetId="4440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/>
      <sheetData sheetId="5119" refreshError="1"/>
      <sheetData sheetId="5120" refreshError="1"/>
      <sheetData sheetId="5121"/>
      <sheetData sheetId="5122"/>
      <sheetData sheetId="5123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/>
      <sheetData sheetId="5659" refreshError="1"/>
      <sheetData sheetId="5660" refreshError="1"/>
      <sheetData sheetId="5661" refreshError="1"/>
      <sheetData sheetId="5662"/>
      <sheetData sheetId="5663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/>
      <sheetData sheetId="5678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/>
      <sheetData sheetId="6005"/>
      <sheetData sheetId="6006"/>
      <sheetData sheetId="6007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/>
      <sheetData sheetId="6036"/>
      <sheetData sheetId="6037"/>
      <sheetData sheetId="6038"/>
      <sheetData sheetId="6039" refreshError="1"/>
      <sheetData sheetId="6040" refreshError="1"/>
      <sheetData sheetId="6041"/>
      <sheetData sheetId="6042"/>
      <sheetData sheetId="6043"/>
      <sheetData sheetId="6044"/>
      <sheetData sheetId="6045"/>
      <sheetData sheetId="6046"/>
      <sheetData sheetId="6047" refreshError="1"/>
      <sheetData sheetId="6048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/>
      <sheetData sheetId="6061" refreshError="1"/>
      <sheetData sheetId="6062" refreshError="1"/>
      <sheetData sheetId="6063" refreshError="1"/>
      <sheetData sheetId="6064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/>
      <sheetData sheetId="6084"/>
      <sheetData sheetId="6085" refreshError="1"/>
      <sheetData sheetId="6086"/>
      <sheetData sheetId="6087" refreshError="1"/>
      <sheetData sheetId="6088"/>
      <sheetData sheetId="6089"/>
      <sheetData sheetId="6090" refreshError="1"/>
      <sheetData sheetId="6091"/>
      <sheetData sheetId="6092"/>
      <sheetData sheetId="6093" refreshError="1"/>
      <sheetData sheetId="6094" refreshError="1"/>
      <sheetData sheetId="6095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백곡총괄표"/>
      <sheetName val="백곡지구총괄 (보완)"/>
      <sheetName val="백곡총괄 (보완)"/>
      <sheetName val="재료계산서"/>
      <sheetName val="설계계산"/>
      <sheetName val="지급"/>
      <sheetName val="내역"/>
      <sheetName val="한전"/>
      <sheetName val="노임"/>
      <sheetName val="99하노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.하중산정4.지지력"/>
      <sheetName val="BID"/>
      <sheetName val="현장관리비 산출내역"/>
      <sheetName val="기계경비일람"/>
      <sheetName val="밸브설치"/>
      <sheetName val="교각계산"/>
      <sheetName val="Sheet1"/>
      <sheetName val="일위대가"/>
      <sheetName val="공사원가계산서"/>
      <sheetName val="ABUT수량-A1"/>
      <sheetName val="철집"/>
      <sheetName val="사통"/>
      <sheetName val="#REF"/>
      <sheetName val="3련 BOX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상 부"/>
      <sheetName val="고양관재"/>
      <sheetName val="구조물철거타공정이월"/>
      <sheetName val="우각부보강"/>
      <sheetName val="제진기"/>
      <sheetName val="수량산출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석담총괄"/>
      <sheetName val="석담원가계산"/>
      <sheetName val="일반공사"/>
      <sheetName val="H변대"/>
      <sheetName val="변대노무"/>
      <sheetName val="울타리"/>
      <sheetName val="기초"/>
      <sheetName val="동력"/>
      <sheetName val="조명"/>
      <sheetName val="가로등주기계시공"/>
      <sheetName val="천정주행"/>
      <sheetName val="지급자재설치"/>
      <sheetName val="철거공사"/>
      <sheetName val="한전납입금"/>
      <sheetName val="운반비"/>
      <sheetName val="지급자재원가계산"/>
      <sheetName val="주요자재"/>
      <sheetName val="큐비클1"/>
      <sheetName val="큐비클2"/>
      <sheetName val="큐비클운반"/>
      <sheetName val="기초자료입력"/>
      <sheetName val="견적서-을지"/>
      <sheetName val="DATA-UPS"/>
      <sheetName val="제진기"/>
      <sheetName val="노임단가"/>
      <sheetName val="사통"/>
      <sheetName val="VXXXXX"/>
      <sheetName val="DATE"/>
      <sheetName val="#REF"/>
      <sheetName val="Macro1"/>
      <sheetName val="입상내역"/>
      <sheetName val="재료값"/>
      <sheetName val="교각계산"/>
      <sheetName val="내역서"/>
      <sheetName val="수토공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하남내역"/>
      <sheetName val="일위목록"/>
      <sheetName val="약품공급2"/>
      <sheetName val="INPUT"/>
      <sheetName val="N賃率-職"/>
      <sheetName val="I一般比"/>
      <sheetName val="경상비"/>
      <sheetName val="빌딩 안내"/>
      <sheetName val="부안일위"/>
      <sheetName val="EP0618"/>
      <sheetName val="철집"/>
      <sheetName val="기계단가"/>
      <sheetName val="예산서표지"/>
      <sheetName val="일반문틀 설치"/>
      <sheetName val="샌딩 에폭시 도장"/>
      <sheetName val="스텐문틀설치"/>
      <sheetName val="수량산출"/>
      <sheetName val="대치판정"/>
      <sheetName val="106C0300"/>
      <sheetName val="48일위(기존)"/>
      <sheetName val="노임단가"/>
      <sheetName val="전기일위대가"/>
      <sheetName val="예가표"/>
      <sheetName val="JUCKEYK"/>
      <sheetName val="한일양산"/>
      <sheetName val="수량이동"/>
      <sheetName val="S1"/>
      <sheetName val="을"/>
      <sheetName val="실행철강하도"/>
      <sheetName val="DATE"/>
      <sheetName val="__"/>
      <sheetName val="b_balju_cho"/>
      <sheetName val="한전납입금"/>
      <sheetName val="DATA 입력란"/>
      <sheetName val="1. 설계조건 2.단면가정 3. 하중계산"/>
      <sheetName val="98지급계획"/>
      <sheetName val="Sheet13"/>
      <sheetName val="발전기"/>
      <sheetName val="#REF"/>
      <sheetName val="Sheet14"/>
      <sheetName val="환율"/>
      <sheetName val="건축내역"/>
      <sheetName val="내역서1"/>
      <sheetName val="NOMUBI"/>
      <sheetName val="sw1"/>
      <sheetName val="날개벽수량표"/>
      <sheetName val="2.대외공문"/>
      <sheetName val="날개벽"/>
      <sheetName val="암거단위"/>
      <sheetName val="목차"/>
      <sheetName val="집계표"/>
      <sheetName val="98NS-N"/>
      <sheetName val="입상내역"/>
      <sheetName val="전기"/>
      <sheetName val="사통"/>
      <sheetName val="구천"/>
      <sheetName val="계화배수"/>
      <sheetName val="기계공사"/>
      <sheetName val="남평내역"/>
      <sheetName val="기본단가표"/>
      <sheetName val="여수토토적"/>
      <sheetName val="현장관리비 산출내역"/>
      <sheetName val="99양배_(2)"/>
      <sheetName val="문화농문_(2)"/>
      <sheetName val="빌딩_안내"/>
      <sheetName val="일반문틀_설치"/>
      <sheetName val="샌딩_에폭시_도장"/>
      <sheetName val="관급"/>
      <sheetName val="터널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 refreshError="1"/>
      <sheetData sheetId="7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내역"/>
      <sheetName val="암거단위"/>
      <sheetName val="날개벽"/>
      <sheetName val="COPING-1"/>
      <sheetName val="역T형교대-2수량"/>
      <sheetName val="내역서"/>
      <sheetName val="제진기"/>
      <sheetName val="한전납입금"/>
      <sheetName val="노임,재료비"/>
      <sheetName val="철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2"/>
      <sheetName val="내역서"/>
      <sheetName val="__MAIN"/>
    </sheetNames>
    <definedNames>
      <definedName name="가격없음" refersTo="#REF!"/>
      <definedName name="가격확인" refersTo="#REF!"/>
      <definedName name="나타내기" refersTo="#REF!"/>
      <definedName name="숨기기" refersTo="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설계예산서"/>
      <sheetName val="수량집계"/>
      <sheetName val="총괄"/>
      <sheetName val="토목"/>
      <sheetName val="입찰안"/>
      <sheetName val="가로등내역서"/>
      <sheetName val="#REF"/>
      <sheetName val="내역서"/>
      <sheetName val="전선 및 전선관"/>
      <sheetName val="DATA"/>
      <sheetName val="수량산출서"/>
      <sheetName val="2000.11월설계내역"/>
      <sheetName val="일위대가"/>
      <sheetName val="터파기및재료"/>
      <sheetName val="단가"/>
      <sheetName val="총괄표"/>
      <sheetName val="말뚝지지력산정"/>
      <sheetName val="집계표"/>
      <sheetName val="실행철강하도"/>
      <sheetName val="내역서2안"/>
      <sheetName val="조명율표"/>
      <sheetName val="단가산출"/>
      <sheetName val="소야공정계획표"/>
      <sheetName val="내역"/>
      <sheetName val="봉양~조차장간고하개명(신설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수량산출"/>
      <sheetName val="6호기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BID"/>
      <sheetName val="부대공사비"/>
      <sheetName val="현장관리비집계표"/>
      <sheetName val="Macro1"/>
      <sheetName val="준검 내역서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INPUT"/>
      <sheetName val="JUCK"/>
      <sheetName val="단가 및 재료비"/>
      <sheetName val="일위대가(목록)"/>
      <sheetName val="재료비"/>
      <sheetName val="신우"/>
      <sheetName val="대치판정"/>
      <sheetName val="일위대가표"/>
      <sheetName val="자재목록"/>
      <sheetName val="점검총괄"/>
      <sheetName val="교각1"/>
      <sheetName val="일위대가표(유단가)"/>
      <sheetName val="단가조사"/>
      <sheetName val="EACT10"/>
      <sheetName val="단가산출서(기계)"/>
      <sheetName val="20관리비율"/>
      <sheetName val="자재단가"/>
      <sheetName val="각형맨홀"/>
      <sheetName val="b_balju_cho"/>
      <sheetName val="표지 (2)"/>
      <sheetName val="통장출금액"/>
      <sheetName val="수목단가"/>
      <sheetName val="시설수량표"/>
      <sheetName val="식재수량표"/>
      <sheetName val="일위목록"/>
      <sheetName val="부대내역"/>
      <sheetName val="ASP포장"/>
      <sheetName val="2000년1차"/>
      <sheetName val="내역서(전기)"/>
      <sheetName val="정부노임단가"/>
      <sheetName val="3BL공동구 수량"/>
      <sheetName val="간접비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2006기계경비산출표"/>
      <sheetName val="기계경비시간당손료목록"/>
      <sheetName val="부속동"/>
      <sheetName val="참조-(1)"/>
      <sheetName val="견적대비"/>
      <sheetName val="제수변수량"/>
      <sheetName val="공기변수량"/>
      <sheetName val="인건비 "/>
      <sheetName val="ETC"/>
      <sheetName val="돌망태단위수량"/>
      <sheetName val="총괄집계표"/>
      <sheetName val="MOTOR"/>
      <sheetName val="Baby일위대가"/>
      <sheetName val="DATA1"/>
      <sheetName val="기계경비(시간당)"/>
      <sheetName val="램머"/>
      <sheetName val="연습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Total"/>
      <sheetName val="원가계산"/>
      <sheetName val="에너지동"/>
      <sheetName val="코드표"/>
      <sheetName val="Sheet1 (2)"/>
      <sheetName val="토공"/>
      <sheetName val="포장공"/>
      <sheetName val="상수도토공집계표"/>
      <sheetName val="단면 (2)"/>
      <sheetName val="구조물철거타공정이월"/>
      <sheetName val="가감수량"/>
      <sheetName val="맨홀수량산출"/>
      <sheetName val="동력부하(도산)"/>
      <sheetName val="PO-BOQ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CABLE SIZE-3"/>
      <sheetName val="공구원가계산"/>
      <sheetName val="1차증가원가계산"/>
      <sheetName val="말뚝물량"/>
      <sheetName val="데이타"/>
      <sheetName val="입찰결과(DATA)"/>
      <sheetName val="물가자료"/>
      <sheetName val="품의서"/>
      <sheetName val="부하계산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2000,9월 일위"/>
      <sheetName val="금액결정"/>
      <sheetName val="BASIC (2)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48일위"/>
      <sheetName val="2000전체분"/>
      <sheetName val="EQUIP-H"/>
      <sheetName val="경비_원본"/>
      <sheetName val="AS포장복구 "/>
      <sheetName val="요율"/>
      <sheetName val="자재대"/>
      <sheetName val="참고"/>
      <sheetName val="공사개요"/>
      <sheetName val="소요자재"/>
      <sheetName val="노무산출서"/>
      <sheetName val="공종별원가계산"/>
      <sheetName val="말고개터널조명전압강하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간접1"/>
      <sheetName val="일반수량"/>
      <sheetName val="VA_code"/>
      <sheetName val="노임"/>
      <sheetName val="AILC004"/>
      <sheetName val="BOX전기내역"/>
      <sheetName val="일위집계표"/>
      <sheetName val="전기일위대가"/>
      <sheetName val="연결관산출조서"/>
      <sheetName val="가설건물"/>
      <sheetName val="적용(기계)"/>
      <sheetName val="MACRO(MCC)"/>
      <sheetName val="제품별"/>
      <sheetName val="ABUT수량-A1"/>
      <sheetName val="재정비직인"/>
      <sheetName val="재정비내역"/>
      <sheetName val="지적고시내역"/>
      <sheetName val="단가조사서"/>
      <sheetName val="단면가정"/>
      <sheetName val="재료집계"/>
      <sheetName val="일위대가(계측기설치)"/>
      <sheetName val="입출재고현황 (2)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BQ"/>
      <sheetName val="구역화물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5.정산서"/>
      <sheetName val=" 상부공통집계(총괄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예산갑지"/>
      <sheetName val="외주"/>
      <sheetName val="Macro(차단기)"/>
      <sheetName val="변경비교-을"/>
      <sheetName val="9-1차이내역"/>
      <sheetName val="조건표"/>
      <sheetName val="JJ"/>
      <sheetName val="설계"/>
      <sheetName val="설 계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조경일람"/>
      <sheetName val="일위대가목록"/>
      <sheetName val="하수급견적대비"/>
      <sheetName val="원가계산서"/>
      <sheetName val="의왕내역"/>
      <sheetName val="옹벽수량집계"/>
      <sheetName val="자재단가표"/>
      <sheetName val="고창터널(고창방향)"/>
      <sheetName val="관로"/>
      <sheetName val="인건비"/>
      <sheetName val="일반수량총괄"/>
      <sheetName val="노무비단가"/>
      <sheetName val="입찰보고"/>
      <sheetName val="직공비"/>
      <sheetName val="2F 회의실견적(5_14 일대)"/>
      <sheetName val="001"/>
      <sheetName val="노무비"/>
      <sheetName val="총계"/>
      <sheetName val="내력서"/>
      <sheetName val="일위대가(가설)"/>
      <sheetName val="BID-도로"/>
      <sheetName val="실행내역서"/>
      <sheetName val="주관사업"/>
      <sheetName val="수문일1"/>
      <sheetName val="1차설계변경내역"/>
      <sheetName val="발주설계서(당초)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약품설비"/>
      <sheetName val="교통량조사"/>
      <sheetName val="차도조도계산"/>
      <sheetName val="48수량"/>
      <sheetName val="22수량"/>
      <sheetName val="49일위"/>
      <sheetName val="22일위"/>
      <sheetName val="49수량"/>
      <sheetName val="수로교총재료집계"/>
      <sheetName val="과천MAIN"/>
      <sheetName val="노무비 근거"/>
      <sheetName val="효성CB 1P기초"/>
      <sheetName val="EQ-R1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철거산출근거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전차선로 물량표"/>
      <sheetName val="환"/>
      <sheetName val="역집계1"/>
      <sheetName val="아파트기별"/>
      <sheetName val="공리일"/>
      <sheetName val="설계명세서"/>
      <sheetName val="기초자료입력"/>
      <sheetName val="종합기별"/>
      <sheetName val="노무비명세서"/>
      <sheetName val="소요자재명세서"/>
      <sheetName val="단가산출서"/>
      <sheetName val="적용기준표(98년상반기)"/>
      <sheetName val="예산내역서"/>
      <sheetName val="금액내역서"/>
      <sheetName val="물량표"/>
      <sheetName val="견적의뢰서"/>
      <sheetName val="CTEMCOST"/>
      <sheetName val="Mc1"/>
      <sheetName val="대창(함평)-창열"/>
      <sheetName val="대창(장성)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주차구획선수량"/>
      <sheetName val="실행갑지"/>
      <sheetName val="견적990322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기계경비일람"/>
      <sheetName val="1SPAN"/>
      <sheetName val="HRSG SMALL07220"/>
      <sheetName val="사각맨홀"/>
      <sheetName val="평교-내역"/>
      <sheetName val="기자재대비표"/>
      <sheetName val="현관"/>
      <sheetName val="기초코드"/>
      <sheetName val="기자재비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공내역"/>
      <sheetName val="백호우계수"/>
      <sheetName val="접속도로1"/>
      <sheetName val="명세서"/>
      <sheetName val="시멘트"/>
      <sheetName val="단가목록"/>
      <sheetName val="15"/>
      <sheetName val="I一般比"/>
      <sheetName val="단가대비표"/>
      <sheetName val="일위대가표 (2)"/>
      <sheetName val="REACTION(USD지진시)"/>
      <sheetName val="안정검토"/>
      <sheetName val="REACTION(USE평시)"/>
      <sheetName val="부재력정리"/>
      <sheetName val="BLOCK(1)"/>
      <sheetName val="8. 안정검토"/>
      <sheetName val="제-노임"/>
      <sheetName val="제직재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Data&amp;Result"/>
      <sheetName val="담장산출"/>
      <sheetName val="일위대가(출입)"/>
      <sheetName val="노임(1차)"/>
      <sheetName val="전기혼잡제경비(45)"/>
      <sheetName val="제수"/>
      <sheetName val="공기"/>
      <sheetName val="9GNG운반"/>
      <sheetName val="정화조방수미장"/>
      <sheetName val="공사별 가중치 산출근거(토목)"/>
      <sheetName val="가중치근거(조경)"/>
      <sheetName val="2공구산출내역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현장관리비 "/>
      <sheetName val="진주방향"/>
      <sheetName val="마산방향"/>
      <sheetName val="가시설단위수량"/>
      <sheetName val="SORCE1"/>
      <sheetName val="데리네이타현황"/>
      <sheetName val="설계가"/>
      <sheetName val="KMT물량"/>
      <sheetName val="AS복구"/>
      <sheetName val="중기터파기"/>
      <sheetName val="변수값"/>
      <sheetName val="중기상차"/>
      <sheetName val="노임,재료비"/>
      <sheetName val="건축개요"/>
      <sheetName val="부하LOAD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DATE"/>
      <sheetName val="메서,변+증"/>
      <sheetName val="개보수공사BM"/>
      <sheetName val="장문교(대전)"/>
      <sheetName val="총집계표"/>
      <sheetName val="내역서01"/>
      <sheetName val="덕소내역"/>
      <sheetName val="본선토량운반계산서(1)0"/>
      <sheetName val="신공항A-9(원가수정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공통(20-91)"/>
      <sheetName val="전체내역서"/>
      <sheetName val="단가견적조사표"/>
      <sheetName val="LEGEND"/>
      <sheetName val="기본DATA"/>
      <sheetName val="탑(을지)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여흥"/>
      <sheetName val="48전력선로일위"/>
      <sheetName val="계수시트"/>
      <sheetName val="AIR SHOWER(3인용)"/>
      <sheetName val="재집"/>
      <sheetName val="직재"/>
      <sheetName val="손익분석"/>
      <sheetName val="ITB COST"/>
      <sheetName val="Macro2"/>
      <sheetName val="보차도경계석"/>
      <sheetName val="우배수"/>
      <sheetName val="맨홀"/>
      <sheetName val="금호"/>
      <sheetName val="예산명세서"/>
      <sheetName val="J直材4"/>
      <sheetName val="연부97-1"/>
      <sheetName val="갑지1"/>
      <sheetName val="율촌법률사무소2내역"/>
      <sheetName val="지주목시비량산출서"/>
      <sheetName val="99총공사내역서"/>
      <sheetName val="고등학교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설계예시"/>
      <sheetName val="DATA 입력란"/>
      <sheetName val="1. 설계조건 2.단면가정 3. 하중계산"/>
      <sheetName val="경산(을)"/>
      <sheetName val="basic"/>
      <sheetName val="Testing"/>
      <sheetName val="계화배수"/>
      <sheetName val="방음벽 기초 일반수량"/>
      <sheetName val="I.설계조건"/>
      <sheetName val="단면치수"/>
      <sheetName val="NEYOK"/>
      <sheetName val="수안보-MBR1"/>
      <sheetName val="입력DATA"/>
      <sheetName val="건축"/>
      <sheetName val="과세표준율-2"/>
      <sheetName val="면적분양가"/>
      <sheetName val="소방사항"/>
      <sheetName val="TRE TABLE"/>
      <sheetName val="몰탈㔀቎԰_x0000_"/>
      <sheetName val="몰탈재료산출"/>
      <sheetName val="단위목록"/>
      <sheetName val="기계경비목록"/>
      <sheetName val="관급"/>
      <sheetName val="접속슬라브"/>
      <sheetName val="단가산출서 (2)"/>
      <sheetName val="화해(함평)"/>
      <sheetName val="화해(장성)"/>
      <sheetName val="광혁기성"/>
      <sheetName val="중기일위대가"/>
      <sheetName val="FAX"/>
      <sheetName val="할증 "/>
      <sheetName val="plan&amp;section of foundation"/>
      <sheetName val="9811"/>
      <sheetName val="투찰내역"/>
      <sheetName val="COVER-P"/>
      <sheetName val="기본단가"/>
      <sheetName val="영업소실적"/>
      <sheetName val="날개벽수량표"/>
      <sheetName val="총괄내역서"/>
      <sheetName val="목동1절주.bh01"/>
      <sheetName val="실행(표지,갑,을)"/>
      <sheetName val="건축내역(진해석동)"/>
      <sheetName val="36신설수량"/>
      <sheetName val="cost"/>
      <sheetName val="버스운행안내"/>
      <sheetName val="예방접종계획"/>
      <sheetName val="근태계획서"/>
      <sheetName val="몰탈䠊ፓ倀놡"/>
      <sheetName val="BJJIN"/>
      <sheetName val="시공계획"/>
      <sheetName val="몰탈䠋ፓ頀뫻"/>
      <sheetName val="몰탈䠠ፓ瀀멗"/>
      <sheetName val="선정요령"/>
      <sheetName val="노임이"/>
      <sheetName val="E.P.T수량산출서"/>
      <sheetName val="공제구간조서"/>
      <sheetName val="COPING"/>
      <sheetName val="가도공"/>
      <sheetName val="대,유,램"/>
      <sheetName val="몰탈䠊ፓ "/>
      <sheetName val="세부내역(직접인건비)"/>
      <sheetName val="평가내역"/>
      <sheetName val="몰탈䠉ፓ退"/>
      <sheetName val="몰탈䠉ፓ退ꠍ"/>
      <sheetName val="이형관중량"/>
      <sheetName val="산근(목록)"/>
      <sheetName val="단면설계"/>
      <sheetName val="산근"/>
      <sheetName val="몰탈䠑ፓ뀀짅"/>
      <sheetName val="TOEC"/>
      <sheetName val="내역서(기성청구)"/>
      <sheetName val="98수문일위"/>
      <sheetName val="위치조서"/>
      <sheetName val="위치"/>
      <sheetName val="공작물조직표(용배수)"/>
      <sheetName val="날개수량1.5"/>
      <sheetName val="시운전연료"/>
      <sheetName val="문학간접"/>
      <sheetName val="집수A"/>
      <sheetName val="1단계"/>
      <sheetName val="몰탈䠊ፓ㠀擞"/>
      <sheetName val="CIVIL"/>
      <sheetName val="공통가설"/>
      <sheetName val="진접"/>
      <sheetName val="간선"/>
      <sheetName val="전압"/>
      <sheetName val="조도"/>
      <sheetName val="동력"/>
      <sheetName val="인건-측정"/>
      <sheetName val="기흥하도용"/>
      <sheetName val="설직재-1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자  재"/>
      <sheetName val="sw1"/>
      <sheetName val="약품공급2"/>
      <sheetName val="부서현황"/>
      <sheetName val="일용노임단가"/>
      <sheetName val="bdata-출력안함"/>
      <sheetName val="준공평가"/>
      <sheetName val="실행간접비용"/>
      <sheetName val="하중산정"/>
      <sheetName val="출력X"/>
      <sheetName val="인수공총괄"/>
      <sheetName val="품종별-이름"/>
      <sheetName val="인사자료총집계"/>
      <sheetName val=" 갑  지 "/>
      <sheetName val="Y_WORK"/>
      <sheetName val="노임변동률"/>
      <sheetName val="COMPRESSOR"/>
      <sheetName val="적용공정"/>
      <sheetName val="L_RPTB02_01"/>
      <sheetName val="주사무실종합"/>
      <sheetName val="본부소개"/>
      <sheetName val="설비내역서"/>
      <sheetName val="건축내역서"/>
      <sheetName val="전기내역서"/>
      <sheetName val="기초자료"/>
      <sheetName val="여과지동"/>
      <sheetName val="내역표지"/>
      <sheetName val="NYS"/>
      <sheetName val="공리공제"/>
      <sheetName val="기성내역서표지"/>
      <sheetName val="사전공사"/>
      <sheetName val="소포내역 (2)"/>
      <sheetName val="암거단위"/>
      <sheetName val="건축내역서 (경제상무실)"/>
      <sheetName val="가격조사서"/>
      <sheetName val="Working(wo WTs)"/>
      <sheetName val="주조정실"/>
      <sheetName val="토사(PE)"/>
      <sheetName val="변화치수"/>
      <sheetName val="전력구구조물산근"/>
      <sheetName val="자재ᰀ፜搀"/>
      <sheetName val="단가대비표(1)"/>
      <sheetName val="수질정화시설"/>
      <sheetName val="간접"/>
      <sheetName val="일위"/>
      <sheetName val="발전기"/>
      <sheetName val="GEN"/>
      <sheetName val="EQUIPMENT -2"/>
      <sheetName val="송전재료비"/>
      <sheetName val="eq_data"/>
      <sheetName val="실행내역서 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한강운반비"/>
      <sheetName val="발신정보"/>
      <sheetName val="Macro(전선)"/>
      <sheetName val="copy"/>
      <sheetName val="서식"/>
      <sheetName val="49-119"/>
      <sheetName val="변경내역을"/>
      <sheetName val="대외공문"/>
      <sheetName val="loading"/>
      <sheetName val="Factor"/>
      <sheetName val="CALCULATION"/>
      <sheetName val="working load at the btm ft."/>
      <sheetName val="WIND-EQ"/>
      <sheetName val="stability check"/>
      <sheetName val="design criteria"/>
      <sheetName val="부대공집계표"/>
      <sheetName val="내역(중앙)"/>
      <sheetName val="내역(창신)"/>
      <sheetName val="관일"/>
      <sheetName val="분양면적(1123)"/>
      <sheetName val="출력소스"/>
      <sheetName val="경영상태"/>
      <sheetName val="준공정산"/>
      <sheetName val="CC16-내역서"/>
      <sheetName val="저리조양"/>
      <sheetName val="공사별 가중치 산출근거(건축)"/>
      <sheetName val="품셈"/>
      <sheetName val="역T형"/>
      <sheetName val="J"/>
      <sheetName val=" 총괄표"/>
      <sheetName val="설계산출표지"/>
      <sheetName val="TEL"/>
      <sheetName val="사급자재"/>
      <sheetName val="P-산#1-1(WOWA1)"/>
      <sheetName val="개요"/>
      <sheetName val="도장수량(하1)"/>
      <sheetName val="내역전기"/>
      <sheetName val="전기 원가계산서"/>
      <sheetName val="토목주소"/>
      <sheetName val="품셈집계표"/>
      <sheetName val="자재조사표"/>
      <sheetName val="일반부표집계표"/>
      <sheetName val="예비품"/>
      <sheetName val="조견표"/>
      <sheetName val="2공구수량"/>
      <sheetName val="현장지지물물량"/>
      <sheetName val="고분전시관"/>
      <sheetName val="설비"/>
      <sheetName val="wall"/>
      <sheetName val="집1"/>
      <sheetName val="토공계산서(부체도로)"/>
      <sheetName val="월선수금"/>
      <sheetName val="수량이동"/>
      <sheetName val="FOOTING단면력"/>
      <sheetName val="플랜트 설치"/>
      <sheetName val="집수정"/>
      <sheetName val="기초자료입력및 K치 확인"/>
      <sheetName val="날개벽(시점좌측)"/>
      <sheetName val="시중노임단가"/>
      <sheetName val="NOMUBI"/>
      <sheetName val="1안"/>
      <sheetName val="Piping(Methanol)"/>
      <sheetName val="차선도색현황"/>
      <sheetName val="설명"/>
      <sheetName val="주방환기"/>
      <sheetName val="각종장비전압강하계산"/>
      <sheetName val="판"/>
      <sheetName val="입적표"/>
      <sheetName val="총괄서"/>
      <sheetName val="물가"/>
      <sheetName val="경산"/>
      <sheetName val="중간부"/>
      <sheetName val="D-RMIL"/>
      <sheetName val="내역서 (2)"/>
      <sheetName val="견적사양비교표"/>
      <sheetName val="SE-611"/>
      <sheetName val="날개벽"/>
      <sheetName val="물가대비표"/>
      <sheetName val="감액총괄표"/>
      <sheetName val="프랜트면허"/>
      <sheetName val="건공실"/>
      <sheetName val="woo(mac)"/>
      <sheetName val="C3"/>
      <sheetName val="TABLE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A지입"/>
      <sheetName val="개소별수량산출"/>
      <sheetName val="U-TYPE(1)"/>
      <sheetName val="다이꾸"/>
      <sheetName val="수성페인트도장 내역서"/>
      <sheetName val="Option"/>
      <sheetName val="01"/>
      <sheetName val="전기공사"/>
      <sheetName val="조경"/>
      <sheetName val="VXXXXXXX"/>
      <sheetName val="tggwan(mac)"/>
      <sheetName val="교실"/>
      <sheetName val="동원인원산출"/>
      <sheetName val="P.M 별"/>
      <sheetName val="화설내"/>
      <sheetName val="설내역서 "/>
      <sheetName val="웅진교-S2"/>
      <sheetName val="L_RPTA05_목록"/>
      <sheetName val="적상기초자료"/>
      <sheetName val="3.내역서"/>
      <sheetName val="Macro3"/>
      <sheetName val="송우내역서"/>
      <sheetName val="배수관토공"/>
      <sheetName val="계산식"/>
      <sheetName val="공종별내역서"/>
      <sheetName val="단위가격"/>
      <sheetName val="접지수량"/>
      <sheetName val="예산M6-B"/>
      <sheetName val="진우+대광"/>
      <sheetName val="자(3.0m)"/>
      <sheetName val="EKOG10건축"/>
      <sheetName val="TOT"/>
      <sheetName val="보합"/>
      <sheetName val="Requirements"/>
      <sheetName val="노원열병합  건축공사기성내역서"/>
      <sheetName val="A갑지"/>
      <sheetName val="가시설흙막이"/>
      <sheetName val="총수량집계표"/>
      <sheetName val="연령현황"/>
      <sheetName val="집수정(600-700)"/>
      <sheetName val="구리토평1전기"/>
      <sheetName val="역T형교대(말뚝기초)"/>
      <sheetName val="조명일위"/>
      <sheetName val="인상효1"/>
      <sheetName val="통로box전기"/>
      <sheetName val="경비"/>
      <sheetName val="차수공개요"/>
      <sheetName val="01AC"/>
      <sheetName val="1._x0018_변전설비"/>
      <sheetName val="인공(100P,배선반)"/>
      <sheetName val="DB"/>
      <sheetName val="입력"/>
      <sheetName val="납부서"/>
      <sheetName val="금액"/>
      <sheetName val="Rates"/>
      <sheetName val="일위대가(여기까지)"/>
      <sheetName val="IMPEADENCE MAP 취수장"/>
      <sheetName val="1-1"/>
      <sheetName val="단위_xdc00_ὗ␀"/>
      <sheetName val="밧데리"/>
      <sheetName val="계약표지"/>
      <sheetName val="기기리스트"/>
      <sheetName val="3.하중산정4.지지력"/>
      <sheetName val="현장설က_x0000_蠀ᛟ"/>
      <sheetName val="학생내역"/>
      <sheetName val="스케즐"/>
      <sheetName val="PAINT"/>
      <sheetName val="견"/>
      <sheetName val="BEND LOSS"/>
      <sheetName val="AS포장복구_"/>
      <sheetName val="분양가격표"/>
      <sheetName val="교대시점"/>
      <sheetName val="상 부"/>
      <sheetName val="갑지(추정)"/>
      <sheetName val="1공구(입찰내역)"/>
      <sheetName val="대비표"/>
      <sheetName val="물량집계"/>
      <sheetName val="견적율"/>
      <sheetName val="통합내역"/>
      <sheetName val="단위량당중기"/>
      <sheetName val="CLAUSE"/>
      <sheetName val="약품설︀"/>
      <sheetName val="단가보완"/>
      <sheetName val="Front"/>
      <sheetName val="동력부하계산"/>
      <sheetName val="기성공제요청서"/>
      <sheetName val="하도기성내역 수정"/>
      <sheetName val="기성공제 동의서"/>
      <sheetName val="기성공제 합의서(쓰레기처리비)"/>
      <sheetName val="sum1 (2)"/>
      <sheetName val="철거집계"/>
      <sheetName val="IP좌표"/>
      <sheetName val="지장물C"/>
      <sheetName val="General Data"/>
      <sheetName val="DATA(BAC)"/>
      <sheetName val="design load"/>
      <sheetName val="c_balju"/>
      <sheetName val="Site Expenses"/>
      <sheetName val="가공비"/>
      <sheetName val="공사비 내역 (가)"/>
      <sheetName val="COVER"/>
      <sheetName val="빌딩 안내"/>
      <sheetName val="MBR9"/>
      <sheetName val="공비대비"/>
      <sheetName val="3련 BOX"/>
      <sheetName val="12월31일"/>
      <sheetName val="전기2005"/>
      <sheetName val="통신2005"/>
      <sheetName val="48평단가"/>
      <sheetName val="57단가"/>
      <sheetName val="54평단가"/>
      <sheetName val="66평단가"/>
      <sheetName val="61단가"/>
      <sheetName val="89평단가"/>
      <sheetName val="84평단가"/>
      <sheetName val="1공구(을)"/>
      <sheetName val="대공종"/>
      <sheetName val="화재 탐지 설비"/>
      <sheetName val="DWPM"/>
      <sheetName val="유첨#2"/>
      <sheetName val="유동표(변경)"/>
      <sheetName val="단  가  대  비  표"/>
      <sheetName val="일  위  대  가  목  록"/>
      <sheetName val="노무비산출"/>
      <sheetName val="WEON"/>
      <sheetName val="경상"/>
      <sheetName val="가설"/>
      <sheetName val="969910( R)"/>
      <sheetName val="전장품(관리용)"/>
      <sheetName val=" 견적서"/>
      <sheetName val="유림골조"/>
      <sheetName val="영동(D)"/>
      <sheetName val="일위_파일"/>
      <sheetName val="관리,부대비"/>
      <sheetName val="L-type"/>
      <sheetName val="적용기준"/>
      <sheetName val="기준비용"/>
      <sheetName val="신표지1"/>
      <sheetName val="22단가(철完9"/>
      <sheetName val="지질조사"/>
      <sheetName val="설계기준"/>
      <sheetName val="내역1"/>
      <sheetName val="열린교실"/>
      <sheetName val="1.우편집중내역서"/>
      <sheetName val="J01"/>
      <sheetName val="구조물터파기수량집계"/>
      <sheetName val="배수공 시멘트 및 골재량 산출"/>
      <sheetName val="합의경상"/>
      <sheetName val="단면瑌)"/>
      <sheetName val="T1"/>
      <sheetName val="단가결정"/>
      <sheetName val="전력"/>
      <sheetName val="토공집계표"/>
      <sheetName val="BOQ"/>
      <sheetName val="이름정의"/>
      <sheetName val="초기화면1"/>
      <sheetName val="MFAB"/>
      <sheetName val="MFRT"/>
      <sheetName val="MPKG"/>
      <sheetName val="MPRD"/>
      <sheetName val="COL"/>
      <sheetName val="원가계산하도"/>
      <sheetName val="교통대책내역"/>
      <sheetName val="거푸집물량"/>
      <sheetName val="단위_x0000__x0000_尀"/>
      <sheetName val="단위ࠀᎄ䰀"/>
      <sheetName val="단위倀❹缀"/>
      <sheetName val="단위耀ὡ"/>
      <sheetName val="평가데이터"/>
      <sheetName val="MAT"/>
      <sheetName val="H-PILE수량집계"/>
      <sheetName val="SLAB"/>
      <sheetName val="관람석제출"/>
      <sheetName val="제원.설계조건"/>
      <sheetName val="type-F"/>
      <sheetName val="TYPE-A"/>
      <sheetName val="단위세대"/>
      <sheetName val="단가산출집계"/>
      <sheetName val="골조시행"/>
      <sheetName val="공통부대비"/>
      <sheetName val="계산근거"/>
      <sheetName val="IMF Code"/>
      <sheetName val="토공(완충)"/>
      <sheetName val="방송노임"/>
      <sheetName val="소업1교"/>
      <sheetName val="일위대가 집계표"/>
      <sheetName val="횡배수관토공수량"/>
      <sheetName val="기초공"/>
      <sheetName val="96수출"/>
      <sheetName val="분전함신설"/>
      <sheetName val="협조전"/>
      <sheetName val="입찰견적보고서"/>
      <sheetName val="ATS단가"/>
      <sheetName val="mcc일위대가"/>
      <sheetName val="견적내역"/>
      <sheetName val="내역서(총)"/>
      <sheetName val="가설공사"/>
      <sheetName val="건축원가계산서"/>
      <sheetName val="단중표"/>
      <sheetName val="원본"/>
      <sheetName val="내역(전체)"/>
      <sheetName val="투자효율분석"/>
      <sheetName val="횡배수관"/>
      <sheetName val="원형맨홀수량"/>
      <sheetName val="견적내용입력"/>
      <sheetName val="견적서세부내용"/>
      <sheetName val="설계내역(2001)"/>
      <sheetName val="DPRKMHDT"/>
      <sheetName val="단가표 "/>
      <sheetName val="일반맨홀수량집계"/>
      <sheetName val="EUPDAT2"/>
      <sheetName val="우각부보강"/>
      <sheetName val="일집"/>
      <sheetName val="설변물량"/>
      <sheetName val="날개벽(TYPE1)"/>
      <sheetName val="공종"/>
      <sheetName val="출력-내역서"/>
      <sheetName val="Tot-sum"/>
      <sheetName val="가설공사내역"/>
      <sheetName val="401"/>
      <sheetName val="전선"/>
      <sheetName val="CABLE"/>
      <sheetName val="세목전체"/>
      <sheetName val="기본설계도급항목"/>
      <sheetName val="MIJIBI"/>
      <sheetName val="건축직"/>
      <sheetName val="단"/>
      <sheetName val="2000년 공정표"/>
      <sheetName val="교각별철근수량집계표"/>
      <sheetName val="사원등록"/>
      <sheetName val="호봉 (2)"/>
      <sheetName val="보할공정"/>
      <sheetName val="견적"/>
      <sheetName val="조명율데이타"/>
      <sheetName val="BOQ(전체)"/>
      <sheetName val="입고장부 (4)"/>
      <sheetName val="내역서(삼호)"/>
      <sheetName val="견적서1"/>
      <sheetName val="중기사용료"/>
      <sheetName val="ELECTRIC"/>
      <sheetName val="SCHEDULE"/>
      <sheetName val="TYPE-1"/>
      <sheetName val="단가 "/>
      <sheetName val="산출(전주P7)"/>
      <sheetName val="96정변2"/>
      <sheetName val="실행예산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실행"/>
      <sheetName val="백암비스타내역"/>
      <sheetName val="단가조사-1"/>
      <sheetName val="단가조사-2"/>
      <sheetName val="내역서(토목)"/>
      <sheetName val="교대"/>
      <sheetName val="내역서(전체)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별표"/>
      <sheetName val="대림산업"/>
      <sheetName val="암거날개벽재료집계"/>
      <sheetName val="보호"/>
      <sheetName val="과세내역(세부)"/>
      <sheetName val="MEXICO-C"/>
      <sheetName val="맨홀토공수량"/>
      <sheetName val="자재집계"/>
      <sheetName val="연결관암거"/>
      <sheetName val="토공(우물통,기타) "/>
      <sheetName val="성남여성복지내역"/>
      <sheetName val="(A)내역서"/>
      <sheetName val="간지"/>
      <sheetName val="차종별"/>
      <sheetName val="구동"/>
      <sheetName val="동해title"/>
      <sheetName val="const."/>
      <sheetName val="E총"/>
      <sheetName val="펌프장수량산출(토)"/>
      <sheetName val="unit"/>
      <sheetName val="아수배전(1회)"/>
      <sheetName val="인건비_조사"/>
      <sheetName val="통신물량"/>
      <sheetName val="중동상가"/>
      <sheetName val="대림경상68억"/>
      <sheetName val="장비집계"/>
      <sheetName val="Man Power &amp; Comp"/>
      <sheetName val="실행(1)"/>
      <sheetName val="PIPE"/>
      <sheetName val="VALVE"/>
      <sheetName val="MCC제원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STBOX"/>
      <sheetName val="TC표지"/>
      <sheetName val="통합"/>
      <sheetName val="BOX"/>
      <sheetName val="H PILE수량"/>
      <sheetName val="유기공정"/>
      <sheetName val="철근량 검토"/>
      <sheetName val="하중계산"/>
      <sheetName val="와동25-3(변경)"/>
      <sheetName val="기계"/>
      <sheetName val="시가지우회도로공내역서"/>
      <sheetName val="MACRO(전선관)"/>
      <sheetName val="Piping Design Data"/>
      <sheetName val="종배수관"/>
      <sheetName val="工완성공사율"/>
      <sheetName val="연습장소"/>
      <sheetName val="기준액"/>
      <sheetName val="상세내역,전력산출서"/>
      <sheetName val="7.1유효폭"/>
      <sheetName val="Ampecity Data"/>
      <sheetName val="공사기본자료"/>
      <sheetName val="기술자료 (연수)"/>
      <sheetName val="2003상반기노임기준"/>
      <sheetName val="중기조종사 단위단가"/>
      <sheetName val="T6-6(2)"/>
      <sheetName val="Upgrades pricing"/>
      <sheetName val="PART_DISCOUNT"/>
      <sheetName val="총체보활공정표"/>
      <sheetName val="적용(기尜_x0013_"/>
      <sheetName val="3CHBDC"/>
      <sheetName val="1-11조직표"/>
      <sheetName val="B부대공"/>
      <sheetName val="아산경희980422"/>
      <sheetName val="소일위대가코드표"/>
      <sheetName val="수안보-_x0005__x0000__x0000_"/>
      <sheetName val="MANUFACTORY"/>
      <sheetName val="강북라우터"/>
      <sheetName val="사각맨0"/>
      <sheetName val="105,106,107동"/>
      <sheetName val="수로교총재료齘_x0013_"/>
      <sheetName val="통신단가조사"/>
      <sheetName val="산출2-기기동력"/>
      <sheetName val="견적의ᰀ፜"/>
      <sheetName val="연동내역서"/>
      <sheetName val="사각맨᠜"/>
      <sheetName val="공기԰_x0000_缀"/>
      <sheetName val="설계睮め_x0005_"/>
      <sheetName val="s"/>
      <sheetName val="CF"/>
      <sheetName val="이토변실(A3-LINE)"/>
      <sheetName val="A 견적"/>
      <sheetName val="전기일위목록"/>
      <sheetName val="RE9604"/>
      <sheetName val="가계부"/>
      <sheetName val="제품목록"/>
      <sheetName val="매입매출관리"/>
      <sheetName val="9-1차이내역."/>
      <sheetName val="1호인버트수량"/>
      <sheetName val="석축설면"/>
      <sheetName val="법면단"/>
      <sheetName val="자재비"/>
      <sheetName val="UPDATA"/>
      <sheetName val="원가계산서(남측)"/>
      <sheetName val="증감분석"/>
      <sheetName val="5사남"/>
      <sheetName val="구조대가"/>
      <sheetName val="포설대가1"/>
      <sheetName val="부대대가"/>
      <sheetName val="사급자재(1단계)"/>
      <sheetName val="지주설치제원"/>
      <sheetName val="시중노임(공사)"/>
      <sheetName val="★도급내역"/>
      <sheetName val="설계변경내역 98"/>
      <sheetName val="현장관리비"/>
      <sheetName val="내역서(당초변경)"/>
      <sheetName val="조명투자및환수계획"/>
      <sheetName val="제조중간결과"/>
      <sheetName val="견적시담(송포2공구)"/>
      <sheetName val="Ext. Stone-P"/>
      <sheetName val="설계개요"/>
      <sheetName val="토공실행"/>
      <sheetName val="구간산출"/>
      <sheetName val="중기목록"/>
      <sheetName val="건축공사 집계표"/>
      <sheetName val="골조"/>
      <sheetName val="기초일위"/>
      <sheetName val="품셈기준"/>
      <sheetName val="총(신설)"/>
      <sheetName val="기본일위"/>
      <sheetName val="96작생능"/>
      <sheetName val="단면별연장"/>
      <sheetName val="분수공별 면적"/>
      <sheetName val="관로조직표"/>
      <sheetName val="4.2.1 마루높이 검토"/>
      <sheetName val="4)유동표"/>
      <sheetName val="직접인건비"/>
      <sheetName val="토공대가"/>
      <sheetName val="B.O.M"/>
      <sheetName val="박스토공"/>
      <sheetName val="기준표"/>
      <sheetName val="단가및재료비"/>
      <sheetName val="보호공"/>
      <sheetName val="aa"/>
      <sheetName val="현금흐름"/>
      <sheetName val="현장예산"/>
      <sheetName val="3.자재비(총괄)"/>
      <sheetName val="관접합및부설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0.갑지"/>
      <sheetName val="8.현장관리비"/>
      <sheetName val="7.안전관리비"/>
      <sheetName val="전체_1설계"/>
      <sheetName val="자재일람"/>
      <sheetName val="w't table"/>
      <sheetName val="UR2-Calculation"/>
      <sheetName val="Main"/>
      <sheetName val="4차원가계산서"/>
      <sheetName val="예산M12A"/>
      <sheetName val="환율-LIBOR"/>
      <sheetName val="구의33고"/>
      <sheetName val="SLIDES"/>
      <sheetName val="내역아"/>
      <sheetName val="울타리"/>
      <sheetName val="경산锼_x0013_閄"/>
      <sheetName val="22단"/>
      <sheetName val="22단锼"/>
      <sheetName val="공내ᰖ"/>
      <sheetName val="단면"/>
      <sheetName val="22단丵"/>
      <sheetName val="22단헾"/>
      <sheetName val="AS_x0005__x0000_"/>
      <sheetName val="전선_및_전선ࠝ"/>
      <sheetName val="일위대가 "/>
      <sheetName val="교량하부공"/>
      <sheetName val="대,怀፵"/>
      <sheetName val="NAMES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단가적용(터널)"/>
      <sheetName val="단위가격_할증"/>
      <sheetName val="제"/>
      <sheetName val="산출및내역"/>
      <sheetName val="총괄집䠄ᡏ"/>
      <sheetName val="내역서비교"/>
      <sheetName val="2.1  노무비 평균단가산출"/>
      <sheetName val="96.12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세부내역서"/>
      <sheetName val="G.R300경비"/>
      <sheetName val="변경후-SHEET"/>
      <sheetName val="단가(반정1교-원주)"/>
      <sheetName val="부표총괄"/>
      <sheetName val="배"/>
      <sheetName val="내부부하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일반맨홀수량집계(A-7 LINE)"/>
      <sheetName val="예산서"/>
      <sheetName val="도로경계블럭단위수량"/>
      <sheetName val="도로경계블럭단위토공"/>
      <sheetName val="L형측구단위수량"/>
      <sheetName val="L형측구연장조서"/>
      <sheetName val="Sheet22"/>
      <sheetName val="우수"/>
      <sheetName val="가시설수량"/>
      <sheetName val="암센터"/>
      <sheetName val="내역."/>
      <sheetName val="부대"/>
      <sheetName val="연돌일위집계"/>
      <sheetName val="코드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위성"/>
      <sheetName val="접지1종"/>
      <sheetName val="8.PILE  (돌출)"/>
      <sheetName val="부산4"/>
      <sheetName val="사업수지"/>
      <sheetName val="일위(설)"/>
      <sheetName val="전기공사일위대가"/>
      <sheetName val="일위단가"/>
      <sheetName val="단가산출2"/>
      <sheetName val="대운반(철재)"/>
      <sheetName val="단가 (2)"/>
      <sheetName val="본체"/>
      <sheetName val="1"/>
      <sheetName val="공정량산출내역서 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부하"/>
      <sheetName val="APT"/>
      <sheetName val="개봉3동하수관"/>
      <sheetName val="화산경계"/>
      <sheetName val="일위목차"/>
      <sheetName val="하도급선정의뢰_x0005__x0000__x0000__x0000__x0000_吝"/>
      <sheetName val="하도급선정의뢰唈_x001f_ᛅ⾠_x0005__x0000_"/>
      <sheetName val="하도급선정의뢰ᛅ⼝_x0005__x0000__x0000__x0000_"/>
      <sheetName val="매출단가"/>
      <sheetName val="음성(cable)"/>
      <sheetName val="PI"/>
      <sheetName val="조정내역"/>
      <sheetName val="2.조명기구철거(일괄철거분)"/>
      <sheetName val="현대물량"/>
      <sheetName val="접속도로"/>
      <sheetName val="적용대가"/>
      <sheetName val="횡배위치"/>
      <sheetName val="계산중"/>
      <sheetName val="제품橂"/>
      <sheetName val="견적대비표"/>
      <sheetName val="일반수량총괄집계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단위집계표"/>
      <sheetName val="견적堀᎟"/>
      <sheetName val="교대(A1挔"/>
      <sheetName val="기성내역"/>
      <sheetName val="Instruction"/>
      <sheetName val="견적단가"/>
      <sheetName val="정산입력"/>
      <sheetName val="개산공사비"/>
      <sheetName val="포쐀䑣"/>
      <sheetName val="포䠟⥏"/>
      <sheetName val="포䠠⥏"/>
      <sheetName val="01상노임"/>
      <sheetName val="공사내역"/>
      <sheetName val="Proposal"/>
      <sheetName val="토 적 표"/>
      <sheetName val="골재산출"/>
      <sheetName val="EP0618"/>
      <sheetName val="2002하반기노임기준"/>
      <sheetName val="본부장"/>
      <sheetName val="220 (2)"/>
      <sheetName val="기지국"/>
      <sheetName val="data2"/>
      <sheetName val="총인원"/>
      <sheetName val="직급인원"/>
      <sheetName val="백호헾】_x0005_"/>
      <sheetName val="36신설수翇"/>
      <sheetName val="36신설수︀"/>
      <sheetName val="견적꓀᥻"/>
      <sheetName val="36신설수Ç"/>
      <sheetName val="36신설수資"/>
      <sheetName val="공사비증감"/>
      <sheetName val="포䈀㙪"/>
      <sheetName val="INPUT(덕도방향-시점)"/>
      <sheetName val="진주䈀ᅪ"/>
      <sheetName val="BOX(1.5X1.5)"/>
      <sheetName val="배수문수량산출(3)"/>
      <sheetName val="2BOX본체"/>
      <sheetName val="기계경비단가"/>
      <sheetName val="栍ᾆ"/>
      <sheetName val="도급"/>
      <sheetName val="수안보-徸〒_x0005__x0000_"/>
      <sheetName val="비목군분류일위"/>
      <sheetName val="입출재고현⩿〚_x0005__x0000_"/>
      <sheetName val="º¯°æ»çÀ_x0000_"/>
      <sheetName val="설-원가"/>
      <sheetName val="수안보-娐&gt;闰⿑"/>
      <sheetName val="수안보-ꮸ⿥_x0005__x0000_"/>
      <sheetName val="백호丵〒_x0005_"/>
      <sheetName val="투찰가"/>
      <sheetName val="철근총괄집계표"/>
      <sheetName val="빗물받이(910-510-410)"/>
      <sheetName val="바닥판"/>
      <sheetName val="총괄-1"/>
      <sheetName val="오동"/>
      <sheetName val="대조"/>
      <sheetName val="나한"/>
      <sheetName val="CB"/>
      <sheetName val="CS2"/>
      <sheetName val="홈통받이수량"/>
      <sheetName val="적용토목"/>
      <sheetName val="콘_재료분리(1)"/>
      <sheetName val="단위중량"/>
      <sheetName val="경율산정"/>
      <sheetName val="내역서 "/>
      <sheetName val="용소리교"/>
      <sheetName val="기본"/>
      <sheetName val="공통가설공사"/>
      <sheetName val="당사"/>
      <sheetName val="교각별수량"/>
      <sheetName val="원가산출서"/>
      <sheetName val="Dae_Jiju"/>
      <sheetName val="Sikje_ingun"/>
      <sheetName val="TREE_D"/>
      <sheetName val="WING3"/>
      <sheetName val="세부견적서(DAS Call Back)"/>
      <sheetName val="OPGW기별"/>
      <sheetName val="단중표-ST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기초및구체공"/>
      <sheetName val="삼보지질"/>
      <sheetName val="7.전산해석결과"/>
      <sheetName val="4.하중"/>
      <sheetName val="우각부검토"/>
      <sheetName val="특수선일위대가"/>
      <sheetName val="공사착공계"/>
      <sheetName val="참조 DATA"/>
      <sheetName val="단가조사표"/>
      <sheetName val="설계내역서(기계)"/>
      <sheetName val="일위대가-1"/>
      <sheetName val="DWG-CAB-I"/>
      <sheetName val="금긋기 및 절단"/>
      <sheetName val="결합부검토"/>
      <sheetName val="허용전류-IEC"/>
      <sheetName val="허용전류-IEC DATA"/>
      <sheetName val="참조(X)"/>
      <sheetName val="단가LIST"/>
      <sheetName val="조도계산서1"/>
      <sheetName val="전체내역갑지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BASIC_(2)"/>
      <sheetName val="단면_(2)"/>
      <sheetName val="Sheet1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원가계산서_(총괄)"/>
      <sheetName val="원가계산서_(건축)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0_집계"/>
      <sheetName val="unit_4"/>
      <sheetName val="Summary_Sheets"/>
      <sheetName val="5호광장_(만점)"/>
      <sheetName val="인천국제_(만점)_(2)"/>
      <sheetName val="CABLE_SIZE-3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1_설계조건"/>
      <sheetName val="3-1_CB"/>
      <sheetName val="조도계산서_(도서)"/>
      <sheetName val="외주대비_-석축"/>
      <sheetName val="외주대비-구조물_(2)"/>
      <sheetName val="견적표지_(3)"/>
      <sheetName val="2000,9월_일위"/>
      <sheetName val="5_정산서"/>
      <sheetName val="설계기준_및_하중계산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설_계"/>
      <sheetName val="IMP_(REACTOR)"/>
      <sheetName val="1_설계기준"/>
      <sheetName val="3_바닥판설계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기성내역_진짜"/>
      <sheetName val="TRE_TABLE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8__안정검토"/>
      <sheetName val="단가산출서_(2)"/>
      <sheetName val="3_공통공사대비"/>
      <sheetName val="90_03실행_"/>
      <sheetName val="96보완계획7_12"/>
      <sheetName val="6PILE__(돌출)"/>
      <sheetName val="AIR_SHOWER(3인용)"/>
      <sheetName val="2F_회의실견적(5_14_일대)"/>
      <sheetName val="ITB_COST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BSD_(2)"/>
      <sheetName val="HRSG_SMALL07220"/>
      <sheetName val="전차선로_물량표"/>
      <sheetName val="_갑__지_"/>
      <sheetName val="자__재"/>
      <sheetName val="º¹±¸·®»êÁ¤_¹×_Àü¿ëÈ¸¼±_»ç¿ë"/>
      <sheetName val="4¿ù_½ÇÀûÃßÁ¤(°ÇÃà+Åä¸ñ)"/>
      <sheetName val="4¿ù_½ÇÀûÃßÁ¤(°ÇÃà)"/>
      <sheetName val="분수공별_면적"/>
      <sheetName val="공통"/>
      <sheetName val="식재가격"/>
      <sheetName val="식재총괄"/>
      <sheetName val="재료단가"/>
      <sheetName val="낙찰표"/>
      <sheetName val="쌍송교"/>
      <sheetName val="SANBAISU"/>
      <sheetName val="전체내ᓈባ"/>
      <sheetName val="4렀቟԰"/>
      <sheetName val="4︀ᇕ԰"/>
      <sheetName val="동원인원"/>
      <sheetName val="2.대외공문"/>
      <sheetName val="차압계산"/>
      <sheetName val="매원개착터널총괄"/>
      <sheetName val="원안"/>
      <sheetName val="-15.0"/>
      <sheetName val="암거공"/>
      <sheetName val="??????"/>
      <sheetName val="기초"/>
      <sheetName val="5.공종별예산내역서"/>
      <sheetName val="세동별비상"/>
      <sheetName val="내역총괄"/>
      <sheetName val="내역총괄2"/>
      <sheetName val="내역총괄3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ꠀ፺"/>
      <sheetName val="2호맨홀공제수량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ꠀ"/>
      <sheetName val="전체내棈᎜"/>
      <sheetName val="전체내䠀ᖞ"/>
      <sheetName val="하수급견적대鬘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하부철근수량"/>
      <sheetName val="맨홀물량"/>
      <sheetName val="단가표 (2)"/>
      <sheetName val="안양동교 1안"/>
      <sheetName val="자금청구"/>
      <sheetName val="소각장스케줄"/>
      <sheetName val="중로근거"/>
      <sheetName val="공종코드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방호벽"/>
      <sheetName val="낙석방지책"/>
      <sheetName val="토공A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명단원자료(이전)"/>
      <sheetName val="원가서"/>
      <sheetName val="단가산출1"/>
      <sheetName val="기초입력"/>
      <sheetName val="전체공내역서"/>
      <sheetName val="퍼스트"/>
      <sheetName val="CON'C"/>
      <sheetName val="자단"/>
      <sheetName val="D-3109"/>
      <sheetName val="도체종-상수표"/>
      <sheetName val="지수"/>
      <sheetName val="기계설비"/>
      <sheetName val="SRC-B3U2"/>
      <sheetName val="13LPMCC"/>
      <sheetName val="sub"/>
      <sheetName val="마장"/>
      <sheetName val="D16"/>
      <sheetName val="D25"/>
      <sheetName val="D22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도급양식"/>
      <sheetName val="CHITIET VL-NC-TT -1p"/>
      <sheetName val="TDTKP1"/>
      <sheetName val="1을"/>
      <sheetName val="감가상각"/>
      <sheetName val="인원"/>
      <sheetName val="자판실행"/>
      <sheetName val="기타시설"/>
      <sheetName val="판매시설"/>
      <sheetName val="아파트"/>
      <sheetName val="주민복지관"/>
      <sheetName val="지하주차장"/>
      <sheetName val="합천내역"/>
      <sheetName val="단위세대물량"/>
      <sheetName val="변경품셈"/>
      <sheetName val="CAT_5"/>
      <sheetName val="2터널시점"/>
      <sheetName val="O＆P"/>
      <sheetName val="결재판(삭제하지말아주세요)"/>
      <sheetName val="일(4)"/>
      <sheetName val="두앙"/>
      <sheetName val="토공정보"/>
      <sheetName val="2"/>
      <sheetName val="케이블"/>
      <sheetName val="본사인상전"/>
      <sheetName val="단가산출-기,교"/>
      <sheetName val="Cost bd-&quot;A&quot;"/>
      <sheetName val="IBASE"/>
      <sheetName val="실행예산서"/>
      <sheetName val="급명"/>
      <sheetName val="전기설계변경"/>
      <sheetName val="유첨䈀ᅪ"/>
      <sheetName val="2002상반기노임기준"/>
      <sheetName val="내역(토목)"/>
      <sheetName val="PROJECT BRIEF"/>
      <sheetName val="직원동원SCH"/>
      <sheetName val="계획금액"/>
      <sheetName val="97 사업추정(WEKI)"/>
      <sheetName val="일위산출"/>
      <sheetName val="업체별기성내역"/>
      <sheetName val="기계경비및산출근거서"/>
      <sheetName val="Vari by Vendor"/>
      <sheetName val="예산조서(무선)"/>
      <sheetName val="건설장비기초단가"/>
      <sheetName val="LAB"/>
      <sheetName val="대창(함평)"/>
      <sheetName val="2.2.2입적표"/>
      <sheetName val="해평견적"/>
      <sheetName val="사리부설"/>
      <sheetName val="1월"/>
      <sheetName val="임대견적서"/>
      <sheetName val="36신丵〒_x0005_"/>
      <sheetName val="금액︀⣕"/>
      <sheetName val="음성방향"/>
      <sheetName val="변수데이타"/>
      <sheetName val="INDEX"/>
      <sheetName val="15100"/>
      <sheetName val="장비명"/>
      <sheetName val="2000.05"/>
      <sheetName val="97노임단가"/>
      <sheetName val="입력란"/>
      <sheetName val="º¯°æ»çÀþ"/>
      <sheetName val="현황산출서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2000년하반기"/>
      <sheetName val="하도급변경대비표"/>
      <sheetName val="2000용수잠관-수량집계"/>
      <sheetName val="101동"/>
      <sheetName val="자재조사표(참고용)"/>
      <sheetName val="1.취수장"/>
      <sheetName val="제수변䊱ᅪ"/>
      <sheetName val="자재 집계표"/>
      <sheetName val="000000"/>
      <sheetName val="우수공"/>
      <sheetName val="내역서-전체낙찰율"/>
      <sheetName val="내역서단가산출용"/>
      <sheetName val="물량증감"/>
      <sheetName val="장비경비"/>
      <sheetName val="9902"/>
      <sheetName val="환율"/>
      <sheetName val="공통비"/>
      <sheetName val="VENDOR LIST"/>
      <sheetName val="TYPE집계표"/>
      <sheetName val="변경품셈총괄"/>
      <sheetName val="POWER"/>
      <sheetName val="spec"/>
      <sheetName val="program"/>
      <sheetName val="studbolt no."/>
      <sheetName val="studbolt size"/>
      <sheetName val="item sort no"/>
      <sheetName val="수안보-헾】_x0005__x0000_"/>
      <sheetName val="적격"/>
      <sheetName val="SKETCH"/>
      <sheetName val="9509"/>
      <sheetName val="시설물기초"/>
      <sheetName val="FIN TUBE"/>
      <sheetName val="HED. &amp; PIPE"/>
      <sheetName val="EQT-ESTN"/>
      <sheetName val="PUMP SHT"/>
      <sheetName val="FEXS"/>
      <sheetName val="한전고리-을"/>
      <sheetName val=" ｹ-ﾌﾞﾙ"/>
      <sheetName val="MW-BM"/>
      <sheetName val="준공조서갑지"/>
      <sheetName val="안정검토(온1)"/>
      <sheetName val="입찰사유서 제4공종 (흙깎기)"/>
      <sheetName val="DT"/>
      <sheetName val="롤러"/>
      <sheetName val="BH"/>
      <sheetName val="펌프차타설"/>
      <sheetName val="A(Rev.3)"/>
      <sheetName val="부총"/>
      <sheetName val="5.3 단면가정"/>
      <sheetName val="총괄집렇♑"/>
      <sheetName val="앉음벽 (2)"/>
      <sheetName val="방음벽 기초_x0005__x0000__x0000__x0000_"/>
      <sheetName val="단산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공정코드"/>
      <sheetName val="기성내역서"/>
      <sheetName val="금광1터널"/>
      <sheetName val="역삼"/>
      <sheetName val="b_balju"/>
      <sheetName val="토목검측서"/>
      <sheetName val="유림총괄"/>
      <sheetName val="설계일반"/>
      <sheetName val="배수관연장산출서"/>
      <sheetName val="구조     ."/>
      <sheetName val="수전기기DATA"/>
      <sheetName val="별표 "/>
      <sheetName val="매입세"/>
      <sheetName val="신공"/>
      <sheetName val="옹벽수량萘_x0013_"/>
      <sheetName val="신규 품"/>
      <sheetName val="TB-내역서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남대문빌딩"/>
      <sheetName val="21301동"/>
      <sheetName val="hvac(제어동)"/>
      <sheetName val="신공항A-9헾】_x0005__x0000__x0000_"/>
      <sheetName val="금액결揄"/>
      <sheetName val="기존구조물철거집계계표"/>
      <sheetName val="내역서(교량)전체"/>
      <sheetName val="작용하중산정"/>
      <sheetName val="인부신상자료"/>
      <sheetName val="6차2회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倀ᑙ"/>
      <sheetName val="1x"/>
      <sheetName val="栈᲋"/>
      <sheetName val="_xd810_᱓"/>
      <sheetName val="시추주상도"/>
      <sheetName val="인수공규격"/>
      <sheetName val="자재단가_x0005_"/>
      <sheetName val="공사"/>
      <sheetName val="내역(가지)"/>
      <sheetName val="변경서식"/>
      <sheetName val="적점"/>
      <sheetName val="원내역서 그대로"/>
      <sheetName val="파이프"/>
      <sheetName val="회로내역(승인)"/>
      <sheetName val="산재 안전"/>
      <sheetName val="노무비 경비"/>
      <sheetName val="산정표"/>
      <sheetName val="공사비총괄표"/>
      <sheetName val="BQ(실행)"/>
      <sheetName val="실행비교"/>
      <sheetName val="기계실"/>
      <sheetName val="변경실행(2차) "/>
      <sheetName val="호표"/>
      <sheetName val="원가계墬ᥓ"/>
      <sheetName val="원가계Ⴌ_x0000_"/>
      <sheetName val="관로토공집계표"/>
      <sheetName val="3회기성헾】"/>
      <sheetName val="변경비교헾】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품종별월계"/>
      <sheetName val="변경비_x0000__x0000_Ѡ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현장대리인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상가지급현황"/>
      <sheetName val="단위목헾"/>
      <sheetName val="산출내역(K2)"/>
      <sheetName val="전체제잡비"/>
      <sheetName val="화전내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공사비내역서"/>
      <sheetName val="단락전류-A"/>
      <sheetName val="주경기-오배수"/>
      <sheetName val="REINF."/>
      <sheetName val="2.펌프장(사급자재)"/>
      <sheetName val="1F"/>
      <sheetName val="BREAKDOWN"/>
      <sheetName val="샤워실위생"/>
      <sheetName val="현장경비"/>
      <sheetName val="보도경계블럭"/>
      <sheetName val="날개벽(좌,우=45도,75도)"/>
      <sheetName val="full (2)"/>
      <sheetName val="11.자재단가"/>
      <sheetName val="hvac내역서(제어동)"/>
      <sheetName val="옥외"/>
      <sheetName val="154TW"/>
      <sheetName val="일반수량집계"/>
      <sheetName val="모델링"/>
      <sheetName val="Languages"/>
      <sheetName val="DATA-UPS"/>
      <sheetName val="공조기(삭제)"/>
      <sheetName val="년도별노임표"/>
      <sheetName val="중기목록표"/>
      <sheetName val="원내역서3"/>
      <sheetName val="3도로"/>
      <sheetName val="표층포설및다짐"/>
      <sheetName val="L형옹벽측구"/>
      <sheetName val="제품"/>
      <sheetName val="기존단가 (2)"/>
      <sheetName val="OZ049E"/>
      <sheetName val="배수내역(총수량)"/>
      <sheetName val="층"/>
      <sheetName val="용산1(해보)"/>
      <sheetName val="예산M11A"/>
      <sheetName val="3본사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1차 내역서"/>
      <sheetName val="깨기수량"/>
      <sheetName val="수주실적0709"/>
      <sheetName val="남양구조시험동"/>
      <sheetName val="주beam"/>
      <sheetName val="음봉방향"/>
      <sheetName val="자료(통합)"/>
      <sheetName val="발주내역"/>
      <sheetName val="제3장 기술업무"/>
      <sheetName val="건축원가"/>
      <sheetName val="BOX 본체"/>
      <sheetName val="제4절-1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bs_lambda"/>
      <sheetName val="Matériel embarqué PVC"/>
      <sheetName val="공사내역서(을)실행"/>
      <sheetName val="(2)"/>
      <sheetName val="견적정보"/>
      <sheetName val="노임단가표"/>
      <sheetName val="5.동별횡주관경"/>
      <sheetName val="PUMP"/>
      <sheetName val="공통대가"/>
      <sheetName val="Pier 3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등록업체"/>
      <sheetName val="민감도"/>
      <sheetName val="TYPE-B 평균H"/>
      <sheetName val="공종목록표"/>
      <sheetName val="인부임"/>
      <sheetName val="특기사항"/>
      <sheetName val="하도내역 (철콘)"/>
      <sheetName val="GAEYO"/>
      <sheetName val="빙축열"/>
      <sheetName val="일위(시설)"/>
      <sheetName val="총괄갑 "/>
      <sheetName val="공주-교대(A1)"/>
      <sheetName val="공용시설내역"/>
      <sheetName val="가CP"/>
      <sheetName val="1)fs"/>
      <sheetName val="청구내역(9807)"/>
      <sheetName val="0001(arch)"/>
      <sheetName val="금호산업"/>
      <sheetName val="표 지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PANEL"/>
      <sheetName val="Inquiry"/>
      <sheetName val="설명서 "/>
      <sheetName val="FAB별"/>
      <sheetName val="GI-LIST"/>
      <sheetName val="bearing"/>
      <sheetName val="균열"/>
      <sheetName val="노᠀⁷"/>
      <sheetName val="현장별계약현황('98.10.31)"/>
      <sheetName val="현장관리비데이타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차수"/>
      <sheetName val="북방3터널"/>
      <sheetName val="esc"/>
      <sheetName val="LIST"/>
      <sheetName val="영흥TL(UP,DOWN) "/>
      <sheetName val="sheets"/>
      <sheetName val="관기성공.내"/>
      <sheetName val="평균높이산출근거"/>
      <sheetName val="횡배수관위치조서"/>
      <sheetName val="공조기"/>
      <sheetName val="세부내역서(전기)"/>
      <sheetName val="대비내역"/>
      <sheetName val="9."/>
      <sheetName val="자재테이블"/>
      <sheetName val="내역서적용수량"/>
      <sheetName val="기본사항"/>
      <sheetName val="토목내역서 (도급단가)"/>
      <sheetName val="순공사비"/>
      <sheetName val="도장 및 용접 수량"/>
      <sheetName val="측구터파기공수량집계"/>
      <sheetName val="※참고자료※"/>
      <sheetName val="꣈፺"/>
      <sheetName val="저፺"/>
      <sheetName val="대포2교접속"/>
      <sheetName val="일반전기C"/>
      <sheetName val="POOM_MOTO"/>
      <sheetName val="부대집계"/>
      <sheetName val="2.주요계수총괄"/>
      <sheetName val="평균터파기고(1-2,ASP)"/>
      <sheetName val="cal"/>
      <sheetName val="실행내역서 (조경)"/>
      <sheetName val="대구-교대(A1)"/>
      <sheetName val="정화조"/>
      <sheetName val="Sheet16 (2)"/>
      <sheetName val="시초1교"/>
      <sheetName val="구조물"/>
      <sheetName val="공사설계서"/>
      <sheetName val="품셈(기초)"/>
      <sheetName val="형틀공사"/>
      <sheetName val="주소록"/>
      <sheetName val="C.배수관공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참조M"/>
      <sheetName val="금융비용"/>
      <sheetName val="총괄집桶青"/>
      <sheetName val="총괄집㸁䧾"/>
      <sheetName val="대전-교대(A1-A2)"/>
      <sheetName val="우,오수"/>
      <sheetName val="팔당터널(1공구)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3련 B姨#"/>
      <sheetName val="포장공자재집계표"/>
      <sheetName val="토목원가계窨_x0013_"/>
      <sheetName val="자재노임단가"/>
      <sheetName val="크레인5ton"/>
      <sheetName val="단가산출-2"/>
      <sheetName val="기초수량-1"/>
      <sheetName val="단가산출-1"/>
      <sheetName val="48신설수량"/>
      <sheetName val="가공2원도"/>
      <sheetName val="강교(Sub)"/>
      <sheetName val="일반토공견적"/>
      <sheetName val="원형측구(B-type)"/>
      <sheetName val="공무공A"/>
      <sheetName val="LKVL-CK-HT-GD1"/>
      <sheetName val="도면자료제출일정"/>
      <sheetName val="AHU집계"/>
      <sheetName val="공조기휀"/>
      <sheetName val="검색"/>
      <sheetName val="일위산출근거"/>
      <sheetName val="대가단최종"/>
      <sheetName val="산출명세서"/>
      <sheetName val="2.노무비명세서(수직보垰7埼"/>
      <sheetName val="용수간선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일목"/>
      <sheetName val="︀ᇕ"/>
      <sheetName val="怀፵"/>
      <sheetName val="주사무실︀ᇕ"/>
      <sheetName val="주사무실ꠀ፺"/>
      <sheetName val="BOX ꠀ፺"/>
      <sheetName val="맨홀수량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갈현동"/>
      <sheetName val="䋈ᅪ"/>
      <sheetName val=" 냉각수펌프"/>
      <sheetName val="거실통로등"/>
      <sheetName val="주사무실墳᎟"/>
      <sheetName val="BOX ︀ᇕ"/>
      <sheetName val="BOX 저፺"/>
      <sheetName val="일위대가1"/>
      <sheetName val="산#2-1 (2)"/>
      <sheetName val="8.석축단위(H=1.5M)"/>
      <sheetName val="주사무실԰_x0000_"/>
      <sheetName val="ﻈ䓕"/>
      <sheetName val="BOX ︀釕"/>
      <sheetName val="약전닥트"/>
      <sheetName val="건축부하"/>
      <sheetName val="위치︀釕"/>
      <sheetName val="BOX ᢝ"/>
      <sheetName val="ꠀ፺"/>
      <sheetName val="︀動"/>
      <sheetName val="BOX ᠀ᶛ"/>
      <sheetName val="위치᠀ᶛ"/>
      <sheetName val="토공 total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평3"/>
      <sheetName val="실행(ALT1)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왕십리방향"/>
      <sheetName val="일위1"/>
      <sheetName val="Oper Amount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L_RPTB03_01"/>
      <sheetName val="gvl"/>
      <sheetName val="단가대비"/>
      <sheetName val="샘플표지"/>
      <sheetName val="부丵〒"/>
      <sheetName val="부司2"/>
      <sheetName val="성원계약"/>
      <sheetName val="굴착현장"/>
      <sheetName val="수량산출서-2"/>
      <sheetName val="102역사"/>
      <sheetName val="단위수량산출"/>
      <sheetName val="시화점실행"/>
      <sheetName val="차도부연장현황"/>
      <sheetName val="국도접속 차도부수량"/>
      <sheetName val="원곡IC교 내진성능보강공사 실시설계 용역.xlsx"/>
      <sheetName val="물墸᎟鰀"/>
      <sheetName val="화재 탐지_x0005__x0000_"/>
      <sheetName val="단__가__대__비__표"/>
      <sheetName val="일__위__대__가__목__록"/>
      <sheetName val="지하"/>
      <sheetName val="총공사비"/>
      <sheetName val="물가변동잔여물량세부내역서"/>
      <sheetName val="신규(방류시설)"/>
      <sheetName val="소방"/>
      <sheetName val="덤프트럭계수"/>
      <sheetName val="카메라"/>
      <sheetName val="PIPING"/>
      <sheetName val="포장절단"/>
      <sheetName val="건축토목내역"/>
      <sheetName val="205동"/>
      <sheetName val="의정부문예회관변경내역"/>
      <sheetName val="POL6차-PIPING"/>
      <sheetName val="Pricelist TAC AB"/>
      <sheetName val="물가정보자료"/>
      <sheetName val="CPM챠트"/>
      <sheetName val="05 BOX"/>
      <sheetName val="02 SLAB"/>
      <sheetName val="도급내역서"/>
      <sheetName val="합의서"/>
      <sheetName val="master(total)"/>
      <sheetName val="목록1"/>
      <sheetName val="목록2"/>
      <sheetName val="PARAMETER"/>
      <sheetName val="9-1차_x0005__x0000_"/>
      <sheetName val="기준"/>
      <sheetName val="원가계산(2)"/>
      <sheetName val="SHUTDOWN VALVE"/>
      <sheetName val="LD"/>
      <sheetName val="업무처리전"/>
      <sheetName val="하중재하"/>
      <sheetName val="96노임기준"/>
      <sheetName val="1호맨홀토공"/>
      <sheetName val="일위藨-헾"/>
      <sheetName val="인부노임"/>
      <sheetName val="도근좌표"/>
      <sheetName val="직원자료"/>
      <sheetName val="업종분류"/>
      <sheetName val="장비분류"/>
      <sheetName val="단가산출목록표"/>
      <sheetName val=" 소방공사 산출근거"/>
      <sheetName val="새공통(96임금인상기준)"/>
      <sheetName val="영구峤"/>
      <sheetName val="단가_x0005__x0000_"/>
      <sheetName val="영구_x0005_"/>
      <sheetName val="영구射"/>
      <sheetName val="영구嶄"/>
      <sheetName val="건설산출"/>
      <sheetName val="Requirement(Work Crew)"/>
      <sheetName val="삼성전기"/>
      <sheetName val="Macro"/>
      <sheetName val="전동기"/>
      <sheetName val="2.1 전선굵기"/>
      <sheetName val="배관배선 단가조사"/>
      <sheetName val="PO-BOB"/>
      <sheetName val="노임2"/>
      <sheetName val="단가(추가)"/>
      <sheetName val="일위대가(추가)"/>
      <sheetName val="0"/>
      <sheetName val="암거단위-1련"/>
      <sheetName val="수안보-墰5壼5"/>
      <sheetName val="총괄원가 "/>
      <sheetName val="국공유지및사유지"/>
      <sheetName val="설계변경내역서"/>
      <sheetName val="밀양노선별공사비명세서"/>
      <sheetName val="테이블"/>
      <sheetName val="준공조서"/>
      <sheetName val="공사준공계"/>
      <sheetName val="준공검사보고서"/>
      <sheetName val="노임목록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Param"/>
      <sheetName val="목표세부명세"/>
      <sheetName val="당진1,2호기전선관설치및접지4차공사내역서-을지"/>
      <sheetName val="토목공사일반"/>
      <sheetName val="성내동"/>
      <sheetName val="추가예산"/>
      <sheetName val="대가목록"/>
      <sheetName val="A"/>
      <sheetName val="Ⅴ-2.공종별내역"/>
      <sheetName val="가로등제어반 설치공사(수량)"/>
      <sheetName val="매입세율"/>
      <sheetName val="소운반"/>
      <sheetName val="공종구간"/>
      <sheetName val="산출0"/>
      <sheetName val="Macro(부하)"/>
      <sheetName val="등록자료"/>
      <sheetName val="입력정보"/>
      <sheetName val="산출목록표"/>
      <sheetName val="수원공"/>
      <sheetName val="적격심사표"/>
      <sheetName val="수량산출1"/>
      <sheetName val="총괄분 설계서용지"/>
      <sheetName val="일위대가서식"/>
      <sheetName val="일위대가양식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오억미만"/>
      <sheetName val="직원자료입력"/>
      <sheetName val="MixBed"/>
      <sheetName val="CondPol"/>
      <sheetName val="萀⅜"/>
      <sheetName val="장비당단가 (1)"/>
      <sheetName val="토공,기초"/>
      <sheetName val="자재 단가표"/>
      <sheetName val="주간계획"/>
      <sheetName val="선택"/>
      <sheetName val="TG9504"/>
      <sheetName val="1995년 섹터별 매출"/>
      <sheetName val="ROOF(ALKALI)"/>
      <sheetName val="역T형옹벽(3.0)"/>
      <sheetName val="일위대가(건축)"/>
      <sheetName val="단중聀"/>
      <sheetName val="사급자재총괄"/>
      <sheetName val="당정동경상이수"/>
      <sheetName val="당정동공통이수"/>
      <sheetName val="貭♘"/>
      <sheetName val="사통"/>
      <sheetName val="기초코徸"/>
      <sheetName val="예산조서(︀ᇕ԰"/>
      <sheetName val="사다리"/>
      <sheetName val="현장지䀀ኀ㠀ኃ"/>
      <sheetName val="가중치"/>
      <sheetName val="경로,구간현황"/>
      <sheetName val="전신환매도徸"/>
      <sheetName val="바이오"/>
      <sheetName val="잡철물"/>
      <sheetName val="옹벽기초자료"/>
      <sheetName val="배수관접합및부설  "/>
      <sheetName val="5.공종별尜_x0013_層_x0013_闰"/>
      <sheetName val="과세면세표"/>
      <sheetName val="인제내역"/>
      <sheetName val="파형강관집계"/>
      <sheetName val="원하도급내역서(당초)"/>
      <sheetName val="관세,통관수수료,운반비"/>
      <sheetName val="KS-301_WBS"/>
      <sheetName val="집계(세부총괄)"/>
      <sheetName val="수량BOQ"/>
      <sheetName val="금액내㔀቎"/>
      <sheetName val="청하배수"/>
      <sheetName val="설계서"/>
      <sheetName val="예산"/>
      <sheetName val="전부인쇄"/>
      <sheetName val="1.외주공사"/>
      <sheetName val="2.직영공사"/>
      <sheetName val="첨부"/>
      <sheetName val="계산DATA입력"/>
      <sheetName val="제잡비"/>
      <sheetName val="자재표"/>
      <sheetName val="전력구구조물산근2구간"/>
      <sheetName val="첨부파일"/>
      <sheetName val="개별직종노임단가(2005.1)"/>
      <sheetName val="비교1"/>
      <sheetName val="가시설(TYPE-A)"/>
      <sheetName val="1호맨홀가감수량"/>
      <sheetName val="1-1평균터파기고(1)"/>
      <sheetName val="1호맨홀수량산출"/>
      <sheetName val="ASEM내역"/>
      <sheetName val="4.일위대가목차"/>
      <sheetName val="적격점수&lt;300억미만&gt;"/>
      <sheetName val="금강견적"/>
      <sheetName val="청주(철골발주의뢰서)"/>
      <sheetName val="Price List"/>
      <sheetName val="ORIGN"/>
      <sheetName val="J형측구단위수량"/>
      <sheetName val="표  지"/>
      <sheetName val="계약원가"/>
      <sheetName val="수목데이타"/>
      <sheetName val="노무비(DB)_이후 출력XXXXXX"/>
      <sheetName val="마산방향철근집계"/>
      <sheetName val="NAI"/>
      <sheetName val="총괄집ᨈꥬ"/>
      <sheetName val="총괄집_x0000__x0000_"/>
      <sheetName val="9GN邷㭘"/>
      <sheetName val="shtOpr"/>
      <sheetName val="정거장"/>
      <sheetName val="길내기"/>
      <sheetName val="¹׃】_x0000_"/>
      <sheetName val="M-EQPT-Z"/>
      <sheetName val="단가순번"/>
      <sheetName val="/_x0000_"/>
      <sheetName val="က_x0000_"/>
      <sheetName val="포장쌅"/>
      <sheetName val="피스표"/>
      <sheetName val="배관단가조사서"/>
      <sheetName val="구조물철거집계 "/>
      <sheetName val="현장유지관리비"/>
      <sheetName val="A-8 PD(도로중앙)"/>
      <sheetName val="11+040(통로)"/>
      <sheetName val="의왕실행"/>
      <sheetName val="토건"/>
      <sheetName val="단위"/>
      <sheetName val="7.PILE  (돌출)"/>
      <sheetName val="Á¤»ê¹°·®︀웕"/>
      <sheetName val="제조 경영"/>
      <sheetName val="1.3.1절점좌표"/>
      <sheetName val="1.1설계기준"/>
      <sheetName val="가옥조"/>
      <sheetName val="기က_x0000_退"/>
      <sheetName val="1_x0005_"/>
      <sheetName val="중기비"/>
      <sheetName val="첨부1"/>
      <sheetName val="총괄집계 "/>
      <sheetName val="기본자료"/>
      <sheetName val="증감내역서"/>
      <sheetName val="하남내역"/>
      <sheetName val="Cover Sht"/>
      <sheetName val="고창방향"/>
      <sheetName val="인원계획"/>
      <sheetName val="소상 &quot;1&quot;"/>
      <sheetName val="시행예산"/>
      <sheetName val="T13(P68~72,78)"/>
      <sheetName val="교량명원본"/>
      <sheetName val="BOX제원원본"/>
      <sheetName val="공사비 내역"/>
      <sheetName val="시공계_x0005_"/>
      <sheetName val="변경비_x0005__x0000_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선로정수계산"/>
      <sheetName val="일위대가 (PM)"/>
      <sheetName val="종단계산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자재단가壠"/>
      <sheetName val="자재단가厘"/>
      <sheetName val="[YES.XLS][YES.XLS][YES.XLS]신표司/"/>
      <sheetName val="[YES.XLS]신표司/"/>
      <sheetName val="3회기성䃸〒"/>
      <sheetName val="3회기성_x0005__x0000_"/>
      <sheetName val="3회기성吸("/>
      <sheetName val="3회기성ⱂ⿌"/>
      <sheetName val="3회기성埀0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예가표"/>
      <sheetName val="회사99"/>
      <sheetName val="OCT.FDN"/>
      <sheetName val="PAD TR보호대기초"/>
      <sheetName val="가로등기초"/>
      <sheetName val="HANDHOLE(2)"/>
      <sheetName val="2000_x0005__x0000__x0000_"/>
      <sheetName val="N頀ᚃ"/>
      <sheetName val="N"/>
      <sheetName val="계양가시설"/>
      <sheetName val="주관⩿〚"/>
      <sheetName val="1þ"/>
      <sheetName val="1ð"/>
      <sheetName val="배수내역"/>
      <sheetName val="1¨"/>
      <sheetName val="1¸"/>
      <sheetName val="설계명세_x0000_"/>
      <sheetName val="설계명세揄"/>
      <sheetName val="설계명세䡲"/>
      <sheetName val="설계명세_x0005_"/>
      <sheetName val="DATA 입᠒ᎍ"/>
      <sheetName val="»êÃ렀䡟ԯ_x0000_缀"/>
      <sheetName val="»êÃ︀ᇕ԰_x0000_缀"/>
      <sheetName val="예산대비"/>
      <sheetName val="세부狇譈"/>
      <sheetName val="몰탈재븧܊"/>
      <sheetName val="견적의"/>
      <sheetName val="견적의烇彰"/>
      <sheetName val="4/_x0000_䠀"/>
      <sheetName val="4쌇栅/"/>
      <sheetName val="4က_x0000_က"/>
      <sheetName val="철거산출헾】"/>
      <sheetName val="철거산출午_x0013_"/>
      <sheetName val="VS P-Q"/>
      <sheetName val="법면"/>
      <sheetName val="배수공1"/>
      <sheetName val="사업계획1안"/>
      <sheetName val="월별수입"/>
      <sheetName val="조건입력"/>
      <sheetName val="조건입력(2)"/>
      <sheetName val="장비선정"/>
      <sheetName val="도급단가-아파트"/>
      <sheetName val="BREAKDOWN(철거설치)"/>
      <sheetName val="증栀ᙿ가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내역갑지"/>
      <sheetName val="TYPE-U800"/>
      <sheetName val="단목"/>
      <sheetName val="토목수량"/>
      <sheetName val="카렌스센터계량기설치공사"/>
      <sheetName val="도급FORM"/>
      <sheetName val="INSTR"/>
      <sheetName val="3차준공"/>
      <sheetName val="洊⍩"/>
      <sheetName val="_xd808_⢉"/>
      <sheetName val="砈ẋ"/>
      <sheetName val="#3_일위대가목록"/>
      <sheetName val="#2_일위대가목록"/>
      <sheetName val="관헾"/>
      <sheetName val="원가(1︀"/>
      <sheetName val="원가(1䠀"/>
      <sheetName val="관聈"/>
      <sheetName val="기계경비산출"/>
      <sheetName val="수압집계"/>
      <sheetName val="SP-B1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공정"/>
      <sheetName val="단위별 일위대가표"/>
      <sheetName val="36+45-113-18+19+20I"/>
      <sheetName val="옹벽수량집계표"/>
      <sheetName val="대가 (보완)"/>
      <sheetName val="덕전리"/>
      <sheetName val="제철"/>
      <sheetName val="단가비교표 (계측제어)"/>
      <sheetName val="EJ"/>
      <sheetName val="지입자재"/>
      <sheetName val="상반기손익차2총괄"/>
      <sheetName val="DRAIN DRUM PIT D-301"/>
      <sheetName val="자압1"/>
      <sheetName val="환률"/>
      <sheetName val="구조물공집계"/>
      <sheetName val="요약"/>
      <sheetName val="KSHAHU-6"/>
      <sheetName val="남양주부대"/>
      <sheetName val="지입집계"/>
      <sheetName val="공종별 집계"/>
      <sheetName val="용역비내역-진짜"/>
      <sheetName val="계림(함평)"/>
      <sheetName val="계림(장성)"/>
      <sheetName val="일별1"/>
      <sheetName val="집행(2-1)"/>
      <sheetName val="용산3(영광)"/>
      <sheetName val="지불내역1"/>
      <sheetName val="집수정(1)"/>
      <sheetName val="금액집계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수종별인자"/>
      <sheetName val="조정_x0014__x0008_"/>
      <sheetName val="_x0000__x0008__x0000__x0008__x0000__x0006__x0000__x0004_"/>
      <sheetName val="BH-1 (2)"/>
      <sheetName val="기능공인적사항"/>
      <sheetName val="목창호"/>
      <sheetName val="포장공총괄수량집계표"/>
      <sheetName val="TOTAL_BOQ"/>
      <sheetName val="지중자재단가"/>
      <sheetName val="5.2코핑"/>
      <sheetName val="리터팬내장형"/>
      <sheetName val="조도계산(가로등NEW)"/>
      <sheetName val="사용자정의"/>
      <sheetName val="임시전기공사설계서"/>
      <sheetName val="±âÀÚÀç´ëºñÇ¥"/>
      <sheetName val="¿¬°áÀÓ½Ã"/>
      <sheetName val="°ü±Þ"/>
      <sheetName val="도시가스현황"/>
      <sheetName val="지입재료비"/>
      <sheetName val="적요"/>
      <sheetName val="INS-SHEET"/>
      <sheetName val="일위집계(기존)"/>
      <sheetName val="북제주-표지"/>
      <sheetName val="COVERSHEET"/>
      <sheetName val="원본(갑지)"/>
      <sheetName val="인공산출"/>
      <sheetName val="전기내역서(총계)"/>
      <sheetName val="일위(PN)"/>
      <sheetName val="산출"/>
      <sheetName val="가시설공(광장부)"/>
      <sheetName val="할丵〒"/>
      <sheetName val="b_gunmul"/>
      <sheetName val="b_balju (2)"/>
      <sheetName val="갑(전기)"/>
      <sheetName val="갑(계장)"/>
      <sheetName val="적용환율"/>
      <sheetName val="B"/>
      <sheetName val="총괄표(1)"/>
      <sheetName val="일위대가내역"/>
      <sheetName val="일위대가표(무)"/>
      <sheetName val="일위대가산출기초"/>
      <sheetName val="FRT_O"/>
      <sheetName val="FAB_I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 갑지"/>
      <sheetName val="방음벽 기초 일반헾】"/>
      <sheetName val="22-1소단"/>
      <sheetName val="22-2M단"/>
      <sheetName val="사업성분석"/>
      <sheetName val="22신설수량"/>
      <sheetName val="내역5"/>
      <sheetName val="일위대가집계표"/>
      <sheetName val="예산내역"/>
      <sheetName val="총괄수지표"/>
      <sheetName val="bCord공정"/>
      <sheetName val="d수량"/>
      <sheetName val="e대가"/>
      <sheetName val="g단가"/>
      <sheetName val="h집계"/>
      <sheetName val="재료값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(14)전기품셈정산"/>
      <sheetName val="(12)전기경비"/>
      <sheetName val="RING WALL"/>
      <sheetName val="포장자재집계표"/>
      <sheetName val="9GNG࿟"/>
      <sheetName val="수로교_xdc00_᎚␀᎛"/>
      <sheetName val="단가목԰"/>
      <sheetName val="단가목_xdc00_"/>
      <sheetName val="파일의이용"/>
      <sheetName val="ALINE"/>
      <sheetName val="골재및자재집계표"/>
      <sheetName val="품셈1-17"/>
      <sheetName val="실행ࠏE"/>
      <sheetName val="실행ဏ_x0000_"/>
      <sheetName val="산#3-1"/>
      <sheetName val="산#3-2"/>
      <sheetName val="배관BM(일반)"/>
      <sheetName val="산#3-2-2"/>
      <sheetName val="변경비㧨-娐"/>
      <sheetName val="반중력식옹벽3.5"/>
      <sheetName val="단가(1)"/>
      <sheetName val="Reference"/>
      <sheetName val=" 내역"/>
      <sheetName val="제출"/>
      <sheetName val="준설량산정표"/>
      <sheetName val="참조자료"/>
      <sheetName val="공사비예비관리공감측설산출내역"/>
      <sheetName val="TCDB"/>
      <sheetName val="LANGUAGE"/>
      <sheetName val="Sheet2 (2)"/>
      <sheetName val="원가계산서 (2)"/>
      <sheetName val="내역(설계,도급)정이준"/>
      <sheetName val="수곡내역"/>
      <sheetName val="2002계약현황"/>
      <sheetName val="1호철근량"/>
      <sheetName val="시설물"/>
      <sheetName val="치수표"/>
      <sheetName val="토목 (2)"/>
      <sheetName val="인력터파기"/>
      <sheetName val="L형옹벽단위수량(35)"/>
      <sheetName val="L형옹벽단위수량(25)"/>
      <sheetName val="예정공정표"/>
      <sheetName val="횡배수관설치현황"/>
      <sheetName val="간접비계산"/>
      <sheetName val="배수통관(좌)"/>
      <sheetName val="유동표"/>
      <sheetName val="CT "/>
      <sheetName val="강관산출"/>
      <sheetName val="master(2차)"/>
      <sheetName val="내역통합"/>
      <sheetName val="성토도수로현황"/>
      <sheetName val="01_ 원가계산서"/>
      <sheetName val="중기가격"/>
      <sheetName val="SPM(13.84)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RangeObject"/>
      <sheetName val="분뇨"/>
      <sheetName val="H-pile(250x250)"/>
      <sheetName val="H-pile(298x299)"/>
      <sheetName val="방음벽기초(H_xd8d4_ㆂᰀㆃ"/>
      <sheetName val="1.1 본체"/>
      <sheetName val="A1_본체_수량산출서"/>
      <sheetName val="전체내역 (2)"/>
      <sheetName val="Formulas &amp; Tables"/>
      <sheetName val="원가총괄"/>
      <sheetName val="5. 차단기 용량계산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다곡2교"/>
      <sheetName val="March"/>
      <sheetName val="선우통상(을)"/>
      <sheetName val="식재"/>
      <sheetName val="식재출력용"/>
      <sheetName val="유지관리"/>
      <sheetName val="BID9697"/>
      <sheetName val="[YES.XLS][YES.XLS]A__9701A_OU_4"/>
      <sheetName val="Àåºñ´Ü°¡»êÃ8"/>
      <sheetName val="Àåºñ´Ü°¡»êÃ_x0005_"/>
      <sheetName val="EXPAN-1"/>
      <sheetName val="건축-물가변동"/>
      <sheetName val="기계설비-물가변동"/>
      <sheetName val="inter"/>
      <sheetName val="Data Vol"/>
      <sheetName val="산출1-수변전"/>
      <sheetName val="산출1-전력"/>
      <sheetName val="산출6-TRAY"/>
      <sheetName val="산출7-본선1)"/>
      <sheetName val="산출7-본선2"/>
      <sheetName val="산출7-본선3"/>
      <sheetName val="견적대비 견적서"/>
      <sheetName val="노임,자재"/>
      <sheetName val="기계경비(맨홀)"/>
      <sheetName val="내역총괄표"/>
      <sheetName val="[YES.XLS][YES.XLS]A__9701A_OU_3"/>
      <sheetName val="ATM기초철가"/>
      <sheetName val="식재일위대가"/>
      <sheetName val="REACTION芨.헾⿁_x0005__x0000_"/>
      <sheetName val="REACTION鴘E鵜E헾⼼_x0005_"/>
      <sheetName val="7단가"/>
      <sheetName val="정산내역"/>
      <sheetName val="횡배수관집현황(2공구)"/>
      <sheetName val="FB25JN"/>
      <sheetName val="처리단락"/>
      <sheetName val="시점교대"/>
      <sheetName val="설계수량"/>
      <sheetName val="비용적자료"/>
      <sheetName val="3.2.1 마루높이결정"/>
      <sheetName val="설명서"/>
      <sheetName val="수량산출기초(케블등)"/>
      <sheetName val="형식별 개략공사비"/>
      <sheetName val="OCM"/>
      <sheetName val="DATA-1"/>
      <sheetName val="1SPAè"/>
      <sheetName val="[YES.XLS][YES.XLS]A__9701A_OU_2"/>
      <sheetName val="일반전기"/>
      <sheetName val="갑지(가로ﻁ"/>
      <sheetName val="설계서(7)"/>
      <sheetName val="일지-H"/>
      <sheetName val="김포IO"/>
      <sheetName val="EQ"/>
      <sheetName val="보안등"/>
      <sheetName val="수로단위수량"/>
      <sheetName val="옥외외등집계표"/>
      <sheetName val="광통신 견적내역서1"/>
      <sheetName val="공사예산하조서(O.K)"/>
      <sheetName val="22단"/>
      <sheetName val="49단"/>
      <sheetName val="22수"/>
      <sheetName val="환산"/>
      <sheetName val="산출근거#2-3"/>
      <sheetName val="고창터널(고창방향䈀"/>
      <sheetName val="N賃率_職"/>
      <sheetName val="품셈총괄표"/>
      <sheetName val="인Ó_x0000_Ԁ"/>
      <sheetName val="의왕㣀㚰"/>
      <sheetName val="공사비집_x0005_"/>
      <sheetName val="Macro(전동기)"/>
      <sheetName val="실내건축일위대가"/>
      <sheetName val="5.단가대비표"/>
      <sheetName val="간접경상비"/>
      <sheetName val="콘센트신설"/>
      <sheetName val="Summar헾】_x0005__x0000__x0000__x0000__x0000_"/>
      <sheetName val="Summar"/>
      <sheetName val="Summar䡲ぞ_x0000_"/>
      <sheetName val="전등수량산출"/>
      <sheetName val="Imp-Data"/>
      <sheetName val="VXXXXXX"/>
      <sheetName val="운반비산정"/>
      <sheetName val="미드수량"/>
      <sheetName val="기본DATԯ"/>
      <sheetName val="기본DAT頀"/>
      <sheetName val="성곽내역서"/>
      <sheetName val="공종별수량집계"/>
      <sheetName val="울진항공등화 내역서"/>
      <sheetName val="실︀ԯ"/>
      <sheetName val="3-1.일위대가집계표(교통시설물1)"/>
      <sheetName val="DAILY"/>
      <sheetName val="1단계_견적내역서"/>
      <sheetName val="내부수지예산"/>
      <sheetName val="합계"/>
      <sheetName val="7.3.1 전력간선 굵기"/>
      <sheetName val="본사업"/>
      <sheetName val="일위(수원)"/>
      <sheetName val="PREFACE"/>
      <sheetName val="전등부하"/>
      <sheetName val="예총"/>
      <sheetName val="1.동력공사"/>
      <sheetName val="농로수량집계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건0_x0000_蠀"/>
      <sheetName val="금0_x0000_䠀"/>
      <sheetName val="금蠣㡎耀"/>
      <sheetName val="배전반용량계산"/>
      <sheetName val="세정탑 설계"/>
      <sheetName val="_x0005__x0006__x0008__x0003_"/>
      <sheetName val="_x0000_ _x0000__x0006__x0000__x0006_"/>
      <sheetName val="날개벽(좌,우=60도-4개)"/>
      <sheetName val="석재장조사"/>
      <sheetName val="견적접수"/>
      <sheetName val="견적내역서"/>
      <sheetName val="전체실적"/>
      <sheetName val="인_x0000_Ԁ"/>
      <sheetName val="적정성평가표(8번)(1순위)"/>
      <sheetName val="적정성평가표(12번)(6순위)"/>
      <sheetName val="기별(종합)"/>
      <sheetName val="급탕순환펌프"/>
      <sheetName val="주요재료비(원본)"/>
      <sheetName val="설계내"/>
      <sheetName val="설치 일위대가(46~԰_x0000_缀_x0000_"/>
      <sheetName val="2차공사"/>
      <sheetName val="비탈면보호공수량산출"/>
      <sheetName val="설계서을"/>
      <sheetName val="공감비"/>
      <sheetName val="OCT"/>
      <sheetName val="ISOP"/>
      <sheetName val="MdBase"/>
      <sheetName val="중기사용료산출근거"/>
      <sheetName val="원가집계"/>
      <sheetName val="UB2"/>
      <sheetName val="sheet"/>
      <sheetName val="N쌃괅"/>
      <sheetName val="5지구단위"/>
      <sheetName val="산출조서"/>
      <sheetName val="투찰금액"/>
      <sheetName val="재료집계표3"/>
      <sheetName val="5정거장"/>
      <sheetName val="1-3길내기"/>
      <sheetName val="산업개발안내서"/>
      <sheetName val="방지책개소별명세"/>
      <sheetName val="관_x0005_"/>
      <sheetName val="증감䈀ᅪ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RAHMEN"/>
      <sheetName val="Tiburon"/>
      <sheetName val="입력변수"/>
      <sheetName val="타견적(을)"/>
      <sheetName val="INMD1198"/>
      <sheetName val="INFG1198"/>
      <sheetName val="표준ፙ렀ᑟ"/>
      <sheetName val="방송(체육관)"/>
      <sheetName val="품목현황"/>
      <sheetName val="FUSE_MCB"/>
      <sheetName val="동력배선"/>
      <sheetName val="본선동력배선"/>
      <sheetName val="본선조명"/>
      <sheetName val="전력간선배선"/>
      <sheetName val="전열배선"/>
      <sheetName val="영구청af薸"/>
      <sheetName val="선로의 %임피던스 "/>
      <sheetName val="기초대가"/>
      <sheetName val="상-교대(A1-A2)"/>
      <sheetName val="㩷"/>
      <sheetName val="렀ⵘ"/>
      <sheetName val="֭_x0000_"/>
      <sheetName val="입찰보Ⳡ"/>
      <sheetName val="공통단가"/>
      <sheetName val="운반비"/>
      <sheetName val="남양내역"/>
      <sheetName val="cable-data"/>
      <sheetName val="keyword"/>
      <sheetName val="Summary"/>
      <sheetName val="1._x005f_x0018_변전설비"/>
      <sheetName val="설계서(설치)"/>
      <sheetName val="지급자재대"/>
      <sheetName val="토목내역서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토목(용인)"/>
      <sheetName val="건축집계"/>
      <sheetName val="가시설"/>
      <sheetName val="변경내역"/>
      <sheetName val="AH-1 "/>
      <sheetName val="작성"/>
      <sheetName val="선수금"/>
      <sheetName val="Personnaliser..."/>
      <sheetName val="Takt Time"/>
      <sheetName val="작업내역"/>
      <sheetName val="패널"/>
      <sheetName val="database"/>
      <sheetName val="방배동내역(리라)"/>
      <sheetName val="건축공사집계표"/>
      <sheetName val="부대공사총괄"/>
      <sheetName val="Summar헾】_x0005_"/>
      <sheetName val="내역서(을지)_2-1공구"/>
      <sheetName val="노무단가"/>
      <sheetName val="Summar_x0000__x0000_ⵘ"/>
      <sheetName val="기계경비(시"/>
      <sheetName val="선금정산내역"/>
      <sheetName val="직_x0005__x0000_"/>
      <sheetName val="20-25"/>
      <sheetName val="설치자재"/>
      <sheetName val="단중"/>
      <sheetName val="공사설명서"/>
      <sheetName val="공사계획서"/>
      <sheetName val="DAN"/>
      <sheetName val="대창(함평쑥兣0_x0000_"/>
      <sheetName val="하도급선정의뢰서(습식공_x0000__x0000_"/>
      <sheetName val="본사공가현황"/>
      <sheetName val="파이프류"/>
      <sheetName val="점검내역서(data) (2)"/>
      <sheetName val="조경내역"/>
      <sheetName val="금액내렀቟"/>
      <sheetName val="금액내԰_x0000_"/>
      <sheetName val="등록׃】"/>
      <sheetName val="등록_x0010__x0000_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조정금액결과표 (차수별)"/>
      <sheetName val="L형옹벽"/>
      <sheetName val="등록_x0000__x0000_"/>
      <sheetName val="제수午_x0013_ὐ"/>
      <sheetName val="8. 내진해석"/>
      <sheetName val="주식"/>
      <sheetName val="FO"/>
      <sheetName val="Summary Sheet"/>
      <sheetName val="4.2유효폭의 계산"/>
      <sheetName val="49"/>
      <sheetName val="짉譥"/>
      <sheetName val="ᣉᎍ"/>
      <sheetName val="방배동내역 (총괄)"/>
      <sheetName val="CAPVC"/>
      <sheetName val="[YES.XLS][YES.XLS][YES.XLS]4/_x0000_䠀"/>
      <sheetName val="[YES.XLS][YES.XLS][YES.XLS]4쌇栅/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CRUDE RE-bar"/>
      <sheetName val="간이연락"/>
      <sheetName val="3.설계예산내역서(예산서)"/>
      <sheetName val="2.예정공정표"/>
      <sheetName val="기둥"/>
      <sheetName val="저판(버림100)"/>
      <sheetName val="재료-CODE"/>
      <sheetName val="내역_FILE"/>
      <sheetName val="9.2단가산출서"/>
      <sheetName val="손료"/>
      <sheetName val="찍기"/>
      <sheetName val="Stem Footing"/>
      <sheetName val="교사기준면적(초등)"/>
      <sheetName val="토공및부대2차"/>
      <sheetName val="새공통"/>
      <sheetName val="3절_CheckList_구분"/>
      <sheetName val="배수공 내역서 적용수량"/>
      <sheetName val="제수_x0000__x0000__x0005_"/>
      <sheetName val="포Ԁ_x0000_"/>
      <sheetName val="영구청af헾"/>
      <sheetName val="동원인원계획표"/>
      <sheetName val="입렀"/>
      <sheetName val="입栀"/>
      <sheetName val="입ꠀ"/>
      <sheetName val="입︀"/>
      <sheetName val="계정"/>
      <sheetName val="BIDDING-SUM"/>
      <sheetName val="YES.XLS"/>
      <sheetName val="품목납기"/>
      <sheetName val="경비공통"/>
      <sheetName val="99 조정금액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4.설계예산내역서"/>
      <sheetName val="6.관급자재조서"/>
      <sheetName val="노무비_근거"/>
      <sheetName val="철근량_검토"/>
      <sheetName val="기술자료_(연수)"/>
      <sheetName val="PROCESS"/>
      <sheetName val="포장재료집계표"/>
      <sheetName val="포장면적산출"/>
      <sheetName val="포장수량집계"/>
      <sheetName val="PIPE(UG)내역"/>
      <sheetName val="정산내역서"/>
      <sheetName val="귀래방향"/>
      <sheetName val="수장"/>
      <sheetName val="공사직종별노임"/>
      <sheetName val="견적서-골조공사"/>
      <sheetName val="수출가격"/>
      <sheetName val="98수금사업"/>
      <sheetName val="암거"/>
      <sheetName val="정보"/>
      <sheetName val="한화 둔산 내역서"/>
      <sheetName val="간이영수증"/>
      <sheetName val="내역(정지)"/>
      <sheetName val="1차배부(JB포함)"/>
      <sheetName val="설계내역일위"/>
      <sheetName val="거래명세서"/>
      <sheetName val="01하반기노임"/>
      <sheetName val="정보매체A동"/>
      <sheetName val="2.내역서"/>
      <sheetName val="Sheet1(X)"/>
      <sheetName val="인원조직표"/>
      <sheetName val="냉천부속동"/>
      <sheetName val="건축공정"/>
      <sheetName val="방진공정"/>
      <sheetName val="조경공정"/>
      <sheetName val="원가계산서 "/>
      <sheetName val="국별인원"/>
      <sheetName val="산출기초"/>
      <sheetName val="OHU"/>
      <sheetName val="순환펌프"/>
      <sheetName val="저수조"/>
      <sheetName val="급,배기팬"/>
      <sheetName val="BLR-S"/>
      <sheetName val="제품표준규격"/>
      <sheetName val="변수2"/>
      <sheetName val="저항"/>
      <sheetName val="내역기준"/>
      <sheetName val="5차설계"/>
      <sheetName val="전자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103동"/>
      <sheetName val="8. 안_x0000__x0000__x0005_"/>
      <sheetName val="철집"/>
      <sheetName val="조명율"/>
      <sheetName val="보집계표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CAL(1)."/>
      <sheetName val="1-최종안"/>
      <sheetName val="사업분석-분양가결정"/>
      <sheetName val="부하집계"/>
      <sheetName val="공예을"/>
      <sheetName val="b_balju_ch"/>
      <sheetName val="b_balju_chÈ"/>
      <sheetName val="b_balju_ch_x0005_"/>
      <sheetName val="b_balju_chÛ"/>
      <sheetName val="b_balju_ch("/>
      <sheetName val="금리ﺙᇕ"/>
      <sheetName val="감액︀ᷕԯ"/>
      <sheetName val="공사별 가중치0_x0000_ꀀâ_x0000__x0000_鬀ӊ㰞"/>
      <sheetName val="MEMBER"/>
      <sheetName val="항목등록"/>
      <sheetName val="수자재단위당"/>
      <sheetName val="현장조사"/>
      <sheetName val="물집"/>
      <sheetName val="수직구(H-pile)"/>
      <sheetName val="보성조서"/>
      <sheetName val="3지구단위"/>
      <sheetName val="계산서(곡선부)"/>
      <sheetName val="-치수표(곡선부)"/>
      <sheetName val="신호등일위대가"/>
      <sheetName val="작업설단가"/>
      <sheetName val="수리계산(2021)"/>
      <sheetName val="1차3회-개소별명세서-빨간색-인쇄용(21873)"/>
      <sheetName val="기초계산(Pmax)"/>
      <sheetName val="99노임기준"/>
      <sheetName val="인계"/>
      <sheetName val="[YES.XLS][YES.XLS]A__9701A_OU_5"/>
      <sheetName val="[YES.XLS][YES.XLS]A__9701A_OU_6"/>
      <sheetName val="[YES.XLS][YES.XLS]A__9701A_OU_7"/>
      <sheetName val="[YES.XLS][YES.XLS]A__9701A_OU_8"/>
      <sheetName val="[YES.XLS][YES.XLS]A__9701A_O_17"/>
      <sheetName val="[YES.XLS][YES.XLS]A__9701A_O_18"/>
      <sheetName val="[YES.XLS][YES.XLS]A__9701A_O_19"/>
      <sheetName val="[YES.XLS][YES.XLS]A__9701A_O_20"/>
      <sheetName val="[YES.XLS][YES.XLS]A__9701A_OU_9"/>
      <sheetName val="[YES.XLS][YES.XLS]A__9701A_O_10"/>
      <sheetName val="[YES.XLS][YES.XLS]A__9701A_O_11"/>
      <sheetName val="[YES.XLS][YES.XLS]A__9701A_O_12"/>
      <sheetName val="[YES.XLS][YES.XLS]A__9701A_O_13"/>
      <sheetName val="[YES.XLS][YES.XLS]A__9701A_O_14"/>
      <sheetName val="[YES.XLS][YES.XLS]A__9701A_O_15"/>
      <sheetName val="[YES.XLS][YES.XLS]A__9701A_O_16"/>
      <sheetName val="[YES.XLS][YES.XLS]A__9701A_O_24"/>
      <sheetName val="[YES.XLS][YES.XLS]A__9701A_O_22"/>
      <sheetName val="[YES.XLS][YES.XLS]A__9701A_O_23"/>
      <sheetName val="[YES.XLS][YES.XLS]A__9701A_O_21"/>
      <sheetName val="[YES.XLS][YES.XLS]A__9701A_O_25"/>
      <sheetName val="[YES.XLS][YES.XLS]A__9701A_O_26"/>
      <sheetName val="[YES.XLS][YES.XLS]A__9701A_O_27"/>
      <sheetName val="[YES.XLS][YES.XLS]A__9701A_O_28"/>
      <sheetName val="[YES.XLS][YES.XLS]A__9701A_O_29"/>
      <sheetName val="가드레일산_x0000_"/>
      <sheetName val="6.2.1 지하차도 조도계산"/>
      <sheetName val="배수내역 (2)"/>
      <sheetName val="배수및구조물공1"/>
      <sheetName val="계약서"/>
      <sheetName val="앨범표지"/>
      <sheetName val="제조부문배부"/>
      <sheetName val="XREF"/>
      <sheetName val="반포2차"/>
      <sheetName val="공사비PK5월"/>
      <sheetName val="간접비(1)"/>
      <sheetName val="시공업체명부"/>
      <sheetName val="Direct (공사비대비)"/>
      <sheetName val="A LINE"/>
      <sheetName val="당사실시1"/>
      <sheetName val="빙장비사양"/>
      <sheetName val="장비사양"/>
      <sheetName val="AHU-1"/>
      <sheetName val="급탕설비"/>
      <sheetName val="화장실배기팬"/>
      <sheetName val="100만평"/>
      <sheetName val="◀암거수리계산조서"/>
      <sheetName val="5.1단가조사"/>
      <sheetName val="내역단가"/>
      <sheetName val="3.1조명전열 설비공사"/>
      <sheetName val="3.3정보통신 설비공사"/>
      <sheetName val="3.4소방 설비공사"/>
      <sheetName val="견적을지"/>
      <sheetName val="방송일위대가"/>
      <sheetName val="일위대가집계표(사급)"/>
      <sheetName val="감시제어"/>
      <sheetName val="목차임시"/>
      <sheetName val="DG7"/>
      <sheetName val="월말"/>
      <sheetName val="15.공량산출근거서"/>
      <sheetName val="교각토공"/>
      <sheetName val="일단의 주택지"/>
      <sheetName val="NOTE ALL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[YES.XLS][YES.XLS]신표司/"/>
      <sheetName val="청 구"/>
      <sheetName val="산출근거1"/>
      <sheetName val="3_바닥판설계1"/>
      <sheetName val="Piping_Design_Data"/>
      <sheetName val="H_PILE수량"/>
      <sheetName val="7_1유효폭"/>
      <sheetName val="일위대가_집계표"/>
      <sheetName val="Ampecity_Data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설산1_나"/>
      <sheetName val="8_PILE__(돌출)"/>
      <sheetName val="플랜트_설치"/>
      <sheetName val="산재_안전"/>
      <sheetName val="노무비_경비"/>
      <sheetName val="소상_&quot;1&quot;"/>
      <sheetName val="5.전사투자계획종함안"/>
      <sheetName val="개요입력"/>
      <sheetName val="수량기준"/>
      <sheetName val="단가기준"/>
      <sheetName val="기성신청"/>
      <sheetName val="Macro(조도)"/>
      <sheetName val="남경"/>
      <sheetName val="¹è¼_x0000__x0000_Ā_x0000__x0005_"/>
      <sheetName val="경비산출"/>
      <sheetName val="TRE TABL_x0000_"/>
      <sheetName val="깨기"/>
      <sheetName val="아파ᵷħ⪄"/>
      <sheetName val="버스운행안姠"/>
      <sheetName val="버스운행안夸"/>
      <sheetName val="버스운행안哈"/>
      <sheetName val="버스운행안_x0005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임시급식ֿ_x0000_缀_x0000_"/>
      <sheetName val="잡비"/>
      <sheetName val="ASP"/>
      <sheetName val="CHIP_O"/>
      <sheetName val="FAB_O"/>
      <sheetName val="PKG_I"/>
      <sheetName val="FT_금액"/>
      <sheetName val="YIELD"/>
      <sheetName val="8공구 강재 수량"/>
      <sheetName val="구체"/>
      <sheetName val="단가표(전산)"/>
      <sheetName val="2219-SPOOL BOM"/>
      <sheetName val="골재丵〒"/>
      <sheetName val="내역총渀腷"/>
      <sheetName val="도급,하도급 예정금액"/>
      <sheetName val="집계표(건축전기)"/>
      <sheetName val="산출(전기)"/>
      <sheetName val="부대tu"/>
      <sheetName val="우수공,맨홀,집수정"/>
      <sheetName val="노임단가(08.01)"/>
      <sheetName val="경로당내역건축"/>
      <sheetName val="은평작업지시대장"/>
      <sheetName val="옥외배관기본공량"/>
      <sheetName val="FCU (2)"/>
      <sheetName val="장비분석"/>
      <sheetName val="적정심사"/>
      <sheetName val="3.2주형지지보"/>
      <sheetName val="x주형보 설계(3차로)"/>
      <sheetName val="9G࠯_x0015__x0000__x0000_"/>
      <sheetName val="94"/>
      <sheetName val="안전시설"/>
      <sheetName val="몰탈쐀/_x0000_"/>
      <sheetName val="분전반"/>
      <sheetName val="철거산출徸〒"/>
      <sheetName val="48산출"/>
      <sheetName val="(C)원내역"/>
      <sheetName val="관리비"/>
      <sheetName val="가공사"/>
      <sheetName val="잡비계산"/>
      <sheetName val="경사수로"/>
      <sheetName val="CABLE SIZE-1"/>
      <sheetName val="장비가동"/>
      <sheetName val="확정실적"/>
      <sheetName val="EVALUATE물량산출서"/>
      <sheetName val="스라브"/>
      <sheetName val="심사공종"/>
      <sheetName val="표지판현황"/>
      <sheetName val="화재 颮㍓씀넖ԯ"/>
      <sheetName val="절감계산"/>
      <sheetName val="ML"/>
      <sheetName val="ᰀ፜"/>
      <sheetName val="N炬≹"/>
      <sheetName val="투찰(하수)"/>
      <sheetName val="자재수량"/>
      <sheetName val="1._x005f_x005f_x005f_x0018_변전설비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몰탈단가"/>
      <sheetName val="전기일ꙭÀ_x0000_"/>
      <sheetName val="내역 (2)"/>
      <sheetName val="건축2"/>
      <sheetName val="inputdata"/>
      <sheetName val="³²¾ç½ÃÀÛµ¿ÀÚ105³ë65±_x0000__x0000__x0005__x0000_慀ȡ_x0000__x0000__x0000_"/>
      <sheetName val="단  가  垨4奜4睮⿩_x0005_"/>
      <sheetName val="정문내역"/>
      <sheetName val="¼ö¸ñ´헾⿨_x0005_"/>
      <sheetName val="평야부단가"/>
      <sheetName val="차도부수량집계표"/>
      <sheetName val="W-현원가"/>
      <sheetName val="부대토목"/>
      <sheetName val="배관내역"/>
      <sheetName val="토목공종세부"/>
      <sheetName val="견적회신"/>
      <sheetName val="1. 가로등 설비 공사(산출)"/>
      <sheetName val="REDUCER"/>
      <sheetName val="WE'T"/>
      <sheetName val="흄관기초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천방교접속"/>
      <sheetName val="No.2LAB Unit"/>
      <sheetName val="약ྀ︁"/>
      <sheetName val="돈암사업"/>
      <sheetName val="단면A-A(TR)"/>
      <sheetName val="변경비懸_x0013_颙"/>
      <sheetName val="변경비颙〒_x0005_"/>
      <sheetName val="일위집԰_x0000_"/>
      <sheetName val="변경비窨_x0013_竬"/>
      <sheetName val="시공계ⱂ"/>
      <sheetName val="12_xd8b7_⭎ጀ鮂"/>
      <sheetName val="12좷⭘ጀ鮂"/>
      <sheetName val="8. 안吐呜"/>
      <sheetName val="가압장(토목)"/>
      <sheetName val="전통건설"/>
      <sheetName val="기계공사"/>
      <sheetName val="남양시작동010313100%"/>
      <sheetName val="98비정기소모"/>
      <sheetName val="도급및 실행내역"/>
      <sheetName val="교대일반수량"/>
      <sheetName val="WO"/>
      <sheetName val="비용"/>
      <sheetName val="7.경제성결과"/>
      <sheetName val="관급원내역"/>
      <sheetName val="도담구내 개소별 명세"/>
      <sheetName val="대목"/>
      <sheetName val="06_BATCH "/>
      <sheetName val="기타"/>
      <sheetName val="combi(wall)"/>
      <sheetName val="부대공사"/>
      <sheetName val="b_sul"/>
      <sheetName val="ÀÏÀ§´ë헾】_x0005__x0000__x0000__x0000_"/>
      <sheetName val="옥내소화전계산서"/>
      <sheetName val="심사계산"/>
      <sheetName val="심사물량"/>
      <sheetName val="참고자료등록"/>
      <sheetName val="하자보수보증자료"/>
      <sheetName val="광양방향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횡분배정리(DB)"/>
      <sheetName val="방음벽기초-수량"/>
      <sheetName val="터널(토공)"/>
      <sheetName val="JUCK֕_x0000_缀"/>
      <sheetName val="가도䠀"/>
      <sheetName val="가도ԯ"/>
      <sheetName val="가도저"/>
      <sheetName val="´_x0005__x0000_"/>
      <sheetName val="토목변경"/>
      <sheetName val="제안서"/>
      <sheetName val="행정표준(1)"/>
      <sheetName val="행정표준(2)"/>
      <sheetName val="수량산출내역1115"/>
      <sheetName val="아파트저᝾"/>
      <sheetName val="아파트㾅"/>
      <sheetName val="환율change"/>
      <sheetName val="내역서 (1차)"/>
      <sheetName val="¿¹Á¤(3က"/>
      <sheetName val="SAMPLE"/>
      <sheetName val="외자배분"/>
      <sheetName val="외자내역"/>
      <sheetName val="무시"/>
      <sheetName val="電磁弁LIST"/>
      <sheetName val="PLG"/>
      <sheetName val="2공종별예산조서"/>
      <sheetName val="슬래브"/>
      <sheetName val="ÀÏÀ§´ë°¡Ç¥(_x0005__x0000_"/>
      <sheetName val="IBL-C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금액결헾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BID FORM"/>
      <sheetName val="Form of Bid"/>
      <sheetName val="이관문서목록표"/>
      <sheetName val="국내"/>
      <sheetName val="구천"/>
      <sheetName val="조작대(1연)"/>
      <sheetName val="member design"/>
      <sheetName val="soil bearing check"/>
      <sheetName val="3-4호기 내역서"/>
      <sheetName val="인원계획-미화"/>
      <sheetName val="평형공사비"/>
      <sheetName val="토공검토G"/>
      <sheetName val="미지급금"/>
      <sheetName val="도"/>
      <sheetName val="입찰결과(DATA_x0000_"/>
      <sheetName val="내역금액적용"/>
      <sheetName val="비목코드"/>
      <sheetName val="전선관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조도계산서_(도서)1"/>
      <sheetName val="3-1_CB1"/>
      <sheetName val="3_내역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효성CB_1P기초"/>
      <sheetName val="const_"/>
      <sheetName val="내역서_(2)"/>
      <sheetName val="220_(2)"/>
      <sheetName val="1공구_건정토건_토공"/>
      <sheetName val="3련_BOX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추천서"/>
      <sheetName val="변경ᛅ⾒_x0005_"/>
      <sheetName val="설계변경내역"/>
      <sheetName val="월별"/>
      <sheetName val="EQUIP LIST"/>
      <sheetName val="단가대조"/>
      <sheetName val="M5_S"/>
      <sheetName val="M6_S"/>
      <sheetName val="SRAM_CHIP"/>
      <sheetName val="SRAM_생산"/>
      <sheetName val="YLD"/>
      <sheetName val="라멘교일반수량"/>
      <sheetName val="기성내역(건축)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현지검측내역"/>
      <sheetName val="구주,중아,CIS"/>
      <sheetName val="EL90"/>
      <sheetName val="유첨_x0005__x0000_"/>
      <sheetName val="유첨헾】"/>
      <sheetName val="흄관수량"/>
      <sheetName val="YES-T"/>
      <sheetName val="주재료비"/>
      <sheetName val="설계요율"/>
      <sheetName val="4.전기"/>
      <sheetName val="N0_x0000_"/>
      <sheetName val="수정"/>
      <sheetName val="커튼월(pfg)"/>
      <sheetName val="견적의뢰"/>
      <sheetName val="LG제품"/>
      <sheetName val="Priorities"/>
      <sheetName val="재1"/>
      <sheetName val="관로토공"/>
      <sheetName val="우수관"/>
      <sheetName val="집수정단"/>
      <sheetName val="주공 갑지"/>
      <sheetName val="D.B"/>
      <sheetName val="PANEL 내역"/>
      <sheetName val="도장"/>
      <sheetName val="진행 DATA (2)"/>
      <sheetName val="외화계약"/>
      <sheetName val="J直_x0004__x0005_"/>
      <sheetName val="ༀༀ̀ఀЀ"/>
      <sheetName val="수량산출서 갑지"/>
      <sheetName val="손료기준-공사부구두문의"/>
      <sheetName val="펌프장수량䈀嵪ԯ_x0000_缀"/>
      <sheetName val="펌프장수량㔀቎԰_x0000_缀"/>
      <sheetName val="펌프장수량ԯ_x0000_缀_x0000__x0000_"/>
      <sheetName val="ꢭ፺"/>
      <sheetName val="5공철탑검토표"/>
      <sheetName val="4공철탑검토"/>
      <sheetName val="S0"/>
      <sheetName val="철탑공사"/>
      <sheetName val="각종양식"/>
      <sheetName val="Control Sheet"/>
      <sheetName val="돈"/>
      <sheetName val="공비대䠛"/>
      <sheetName val="General_Data"/>
      <sheetName val="sum1_(2)"/>
      <sheetName val="Site_Expenses"/>
      <sheetName val="제원_설계조건"/>
      <sheetName val="단가표_"/>
      <sheetName val="공사비_내역_(가)"/>
      <sheetName val="キ⩙"/>
      <sheetName val="FAB4생산"/>
      <sheetName val="HVAC"/>
      <sheetName val="Assumptions"/>
      <sheetName val="값"/>
      <sheetName val="---FAB#1업무일지---"/>
      <sheetName val="SANTOGO"/>
      <sheetName val="산출서집계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5.소모재료비"/>
      <sheetName val="전계가"/>
      <sheetName val="기성청구현황"/>
      <sheetName val="집"/>
      <sheetName val="실행내역 "/>
      <sheetName val="참조 (2)"/>
      <sheetName val="5"/>
      <sheetName val="사진대지"/>
      <sheetName val="1층"/>
      <sheetName val="코드일람표"/>
      <sheetName val="심의대상"/>
      <sheetName val="차선도색수량집계"/>
      <sheetName val="사전공헾"/>
      <sheetName val="사전공颙"/>
      <sheetName val="지선량"/>
      <sheetName val="당초토량산출서"/>
      <sheetName val="1~6 설계조건...."/>
      <sheetName val="공문(신)"/>
      <sheetName val="운동장 (2)"/>
      <sheetName val="품목단가"/>
      <sheetName val="48전력선_x0002__x0000_㣸"/>
      <sheetName val="관급자재대"/>
      <sheetName val="계정과목"/>
      <sheetName val="2000_11¿ù¼³餀㢘ԯ缀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1,2,3,4,5단위수량"/>
      <sheetName val="노임조서"/>
      <sheetName val="공사비예산서"/>
      <sheetName val="09년실적"/>
      <sheetName val="중사"/>
      <sheetName val="직접경비호표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DATA(광속)"/>
      <sheetName val="토목품셈"/>
      <sheetName val="의჉_x0000_쀀"/>
      <sheetName val="in"/>
      <sheetName val="식재일위"/>
      <sheetName val="검수고1-1층"/>
      <sheetName val="스포회원매출"/>
      <sheetName val="bm(CIcable)"/>
      <sheetName val="설치공사비"/>
      <sheetName val="자재집계 &amp; 총괄표"/>
      <sheetName val="가동비율"/>
      <sheetName val="3.상가"/>
      <sheetName val="mesc"/>
      <sheetName val="가설경비"/>
      <sheetName val="I.일위대가목차"/>
      <sheetName val="1공구내역서(1)"/>
      <sheetName val="종료분석"/>
      <sheetName val="000"/>
      <sheetName val="100"/>
      <sheetName val="4.  단락전류의 계산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CAL."/>
      <sheetName val="유화"/>
      <sheetName val="PumpSpec"/>
      <sheetName val="토공2"/>
      <sheetName val="토공대비"/>
      <sheetName val="대우단가(풍산)"/>
      <sheetName val="교통惨У԰_x0000_"/>
      <sheetName val="6.¾㉀ᩴ蛀"/>
      <sheetName val="48신설단가"/>
      <sheetName val="Steam-Sys"/>
      <sheetName val="한일양산"/>
      <sheetName val="Manual Valve List"/>
      <sheetName val="2-1. 대비"/>
      <sheetName val="조명시헾"/>
      <sheetName val="5.정산ﵠ"/>
      <sheetName val="교량data"/>
      <sheetName val="파일구성"/>
      <sheetName val="참고자료"/>
      <sheetName val="대창(장ԯ_x0000_"/>
      <sheetName val="산출서"/>
      <sheetName val="Paint,Fire-Proof,Insul(48)"/>
      <sheetName val="CABdata"/>
      <sheetName val="준공내역서(을)"/>
      <sheetName val="결과"/>
      <sheetName val="조직"/>
      <sheetName val="사업분석"/>
      <sheetName val="물량산출근거 수정 최종검토"/>
      <sheetName val="물량산출"/>
      <sheetName val="22단傠"/>
      <sheetName val="22단圬"/>
      <sheetName val="Result"/>
      <sheetName val="조명_x0000__x0000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원영국도내역"/>
      <sheetName val="재료할증"/>
      <sheetName val="수리결과"/>
      <sheetName val="외주비"/>
      <sheetName val="설계塸"/>
      <sheetName val="사업부구분코드"/>
      <sheetName val="A__KANG_HWP_HWP_DF98513_PROJE_2"/>
      <sheetName val="총투입계"/>
      <sheetName val="설비공사"/>
      <sheetName val="단위ה_x0000_"/>
      <sheetName val="1월--7월"/>
      <sheetName val="8월--12월"/>
      <sheetName val="시황"/>
      <sheetName val="정비손익"/>
      <sheetName val="LNG 1호선 운임"/>
      <sheetName val="96_x0005__x0000_ø"/>
      <sheetName val="Tenants"/>
      <sheetName val="VA橂⼸_x0005_"/>
      <sheetName val="천마갑지"/>
      <sheetName val="ES조서출력하기"/>
      <sheetName val="9.2.3 각 실별 조도계산(3단계)"/>
      <sheetName val="1._x0018_변︀ᇕ԰"/>
      <sheetName val="cost9702"/>
      <sheetName val="o현장경비"/>
      <sheetName val="OPG_x0005__x0000__x0000_"/>
      <sheetName val="PROJECT BRIEF(EX.NEW)"/>
      <sheetName val="검사조怀"/>
      <sheetName val="검사조ԯ"/>
      <sheetName val="검사조砀"/>
      <sheetName val="검사조⠀"/>
      <sheetName val="검사조瀀"/>
      <sheetName val="현장식당(1)"/>
      <sheetName val="우석문틀"/>
      <sheetName val="206 무장,정비 장비용량 산출"/>
      <sheetName val="노임 단가"/>
      <sheetName val="상행-교대(A1-A2)"/>
      <sheetName val="Picture"/>
      <sheetName val="암거 제원표-1단계"/>
      <sheetName val="총괄BOQ"/>
      <sheetName val="49-11g"/>
      <sheetName val="49-11H"/>
      <sheetName val="접지뀀Ῥ"/>
      <sheetName val="°¡·Îµî耀퓬縺"/>
      <sheetName val="°¡·Îµî⸀朋ԯ_x0000_缀_x0000_"/>
      <sheetName val="4.고용보험"/>
      <sheetName val="Nက_x0000_"/>
      <sheetName val="³ëÀ_x001f_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VA_x0000__x0000__x0005_"/>
      <sheetName val="(4-2)열관류값-2"/>
      <sheetName val="산정기준"/>
      <sheetName val="DATE2001"/>
      <sheetName val="좌측"/>
      <sheetName val="견적대비(1차) (2)"/>
      <sheetName val="내역서적용수량집계표(가로)"/>
      <sheetName val="1._x0018_변԰_x0000__x0000_"/>
      <sheetName val="1._x0018_변ԯ_x0000_缀"/>
      <sheetName val="DEVI."/>
      <sheetName val="U.C."/>
      <sheetName val="LOADS"/>
      <sheetName val="계측기"/>
      <sheetName val="토적계산서"/>
      <sheetName val="97"/>
      <sheetName val="L1"/>
      <sheetName val="RH-BEAM"/>
      <sheetName val="청주-교대(A1)"/>
      <sheetName val="pile bearing capa &amp; arrenge"/>
      <sheetName val="BEQ내역"/>
      <sheetName val="N¬_x0000_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폐토수익화_"/>
      <sheetName val="국산화"/>
      <sheetName val="ARS"/>
      <sheetName val="도로구조공사비"/>
      <sheetName val="도로토공공사비"/>
      <sheetName val="여수토공사비"/>
      <sheetName val="(포장)BOQ-실적공사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을지로철거"/>
      <sheetName val="7.수량산출"/>
      <sheetName val="6.수량계산"/>
      <sheetName val="KSTAR-M"/>
      <sheetName val="마산월령동골조물량변경"/>
      <sheetName val="자금청구서 19년 3월 -응암2구역 롯데.xlsm"/>
      <sheetName val="측량요율"/>
      <sheetName val="도봉2지구"/>
      <sheetName val="규격"/>
      <sheetName val="수종"/>
      <sheetName val="Parts"/>
      <sheetName val="Menu A"/>
      <sheetName val="맨홀공 수량집계표"/>
      <sheetName val="구분"/>
      <sheetName val="1.산출근거"/>
      <sheetName val="S鮲"/>
      <sheetName val="일_x0007__x0006__x0003__x0004__x0007_"/>
      <sheetName val="_x0000__x0005__x0000__x0004__x0000__x0008__x0000__x0005__x0000__x0008_"/>
      <sheetName val="불변현금흐름표"/>
      <sheetName val="기타유틸리티설비"/>
      <sheetName val="노무산_x0000__x0000_"/>
      <sheetName val="직원투입계획"/>
      <sheetName val="N閞㋁"/>
      <sheetName val="##내역서##"/>
      <sheetName val="삭제금지단가"/>
      <sheetName val="°ø±¸¼Õ·_x0000_"/>
      <sheetName val="Piping Cost"/>
      <sheetName val="대비2"/>
      <sheetName val="OVERALL CURVE"/>
      <sheetName val="별표집계"/>
      <sheetName val="Set"/>
      <sheetName val="__"/>
      <sheetName val="차단기 BACK DATA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10_Ã¶丵⾥"/>
      <sheetName val="10_Ã¶堨û丵⽏"/>
      <sheetName val="Á¶µµ°è»ê¼­_(堨û丵⽏"/>
      <sheetName val="Á¶µµ°è»ê¼­_(헾⼵"/>
      <sheetName val="N︀軕"/>
      <sheetName val="b_balju-단가단가단가"/>
      <sheetName val="A공구"/>
      <sheetName val="자재co"/>
      <sheetName val="산출-설비"/>
      <sheetName val="&lt;--"/>
      <sheetName val="2000,9월墠:䟣"/>
      <sheetName val="BOX1"/>
      <sheetName val="예산조서-신_x0000__x0000__x0005_"/>
      <sheetName val="2.노무비명欐_x0016_歜_x0016_丵⽃"/>
      <sheetName val="2.노무비명烨$橂⽲_x0005__x0000_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일위(기존)"/>
      <sheetName val="차단용량계산서"/>
      <sheetName val="일대-1"/>
      <sheetName val="중질쓰레기"/>
      <sheetName val="Tool"/>
      <sheetName val="교사기준면적(중)"/>
      <sheetName val="메뉴"/>
      <sheetName val="Æ¯º°±³擀睈"/>
      <sheetName val="단위량"/>
      <sheetName val="재료집계표2"/>
      <sheetName val="토적집계표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2_노무비명세서(수직보垰7埼"/>
      <sheetName val="2_노무비명세서(수직보"/>
      <sheetName val="2_노무비명세서(수직보丵⿰"/>
      <sheetName val="시점부교대"/>
      <sheetName val="내역서(사업소)"/>
      <sheetName val="유역면적"/>
      <sheetName val="시멘트,모래"/>
      <sheetName val="수안보-纈!헾『"/>
      <sheetName val="수안보-丵〒_x0005__x0000_"/>
      <sheetName val="수안보-橂】_x0005__x0000_"/>
      <sheetName val="부재치수입력"/>
      <sheetName val="Key assumption"/>
      <sheetName val="방음벽기초"/>
      <sheetName val="LCS-SEAT"/>
      <sheetName val="장비단가"/>
      <sheetName val="보차도경계석수량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[YES.XLS][YES.XLS][YES.XLS]/_x0000_"/>
      <sheetName val="[YES.XLS][YES.XLS]/_x0000_"/>
      <sheetName val="[YES.XLS]/_x0000_"/>
      <sheetName val="예산M2"/>
      <sheetName val="2.수량산출"/>
      <sheetName val="t-h HA THE"/>
      <sheetName val="제-_x0005__x0000_"/>
      <sheetName val="항목별사⣓䒢뀠"/>
      <sheetName val="#1환기구수량산출근거"/>
      <sheetName val="I.설계헾】"/>
      <sheetName val="자재단가׃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코드관리"/>
      <sheetName val="포장공사"/>
      <sheetName val="현장일반사항"/>
      <sheetName val="용집"/>
      <sheetName val="재료집_x0000_"/>
      <sheetName val="8. 안_x0010_"/>
      <sheetName val="철거산䈀㡪ԯ"/>
      <sheetName val="철거산_x0000__x0000_Ԁ"/>
      <sheetName val="일반동력(380V)"/>
      <sheetName val="예산조서"/>
      <sheetName val="수량산출(1)"/>
      <sheetName val="역공종"/>
      <sheetName val="수량산출(2공구)"/>
      <sheetName val="수량산출 (3공구)"/>
      <sheetName val="산출금액내역"/>
      <sheetName val="48신설일위대가"/>
      <sheetName val="철거일위대가"/>
      <sheetName val="수량산출(본전화)"/>
      <sheetName val="거래처등록"/>
      <sheetName val="유류대관리"/>
      <sheetName val="내역변"/>
      <sheetName val="¹°·㑈"/>
      <sheetName val="수량산출(비굴착)"/>
      <sheetName val="가정급수관"/>
      <sheetName val="4-2.전기관급자재(수배전반)내역서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금액결醐"/>
      <sheetName val="12년06월28일 패케이지반및분전반정산서"/>
      <sheetName val="Book1"/>
      <sheetName val="98발주"/>
      <sheetName val="공무2과"/>
      <sheetName val="물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울산자동제어"/>
      <sheetName val="배수관공"/>
      <sheetName val="호남2"/>
      <sheetName val="exec"/>
      <sheetName val="정류기"/>
      <sheetName val="말뚝설계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당초수문"/>
      <sheetName val="일"/>
      <sheetName val="IPS0823"/>
      <sheetName val="PIPE내역(FCN)"/>
      <sheetName val="STEAM"/>
      <sheetName val="AIR"/>
      <sheetName val="항목별사㦬⊄㰀"/>
      <sheetName val="관䈀"/>
      <sheetName val="목동1절주_bh01"/>
      <sheetName val="2공구하도䴃ᝎ䀁踢"/>
      <sheetName val="2공구하도԰_x0000__x0000__x0000_"/>
      <sheetName val="2공구하도_x0000__x0000_砀㞃"/>
      <sheetName val="2공구하도Ⰰ뱆_x0001_冧"/>
      <sheetName val="손익차9월2"/>
      <sheetName val="설계명세서 (장비)"/>
      <sheetName val="J直_x0000__x0000_"/>
      <sheetName val="010101"/>
      <sheetName val="수주추정"/>
      <sheetName val="대전21토목내역서"/>
      <sheetName val="TNC(1안)"/>
      <sheetName val="설비2차"/>
      <sheetName val="3"/>
      <sheetName val="Á¤»ê¼¼ºÎ¹°·®1Â÷º헾⾌_x0005__x0000_"/>
      <sheetName val="ÃÑÁý°ø_x0000_Ԁ"/>
      <sheetName val="정보(MCC)"/>
      <sheetName val="판매46"/>
      <sheetName val="특수조명기구 단가조사서"/>
      <sheetName val="상수도토공_x0005__x0000_"/>
      <sheetName val="설직재0_x0000_"/>
      <sheetName val="설직재餀㒘"/>
      <sheetName val="설정"/>
      <sheetName val="평당자료"/>
      <sheetName val="예산조서-총ԯ"/>
      <sheetName val="예산조서-총頀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4.포장집계"/>
      <sheetName val="건축설비"/>
      <sheetName val="검토"/>
      <sheetName val="역T형교대栄⿇_x0000__x0000_庨_x0000_"/>
      <sheetName val="역T형교대栄⿇_x0000__x0000__x0000_"/>
      <sheetName val="골조물량"/>
      <sheetName val="MATRLDATA"/>
      <sheetName val="견적집계표"/>
      <sheetName val="물량 산출 통신 맨홀"/>
      <sheetName val="Á¤»ê¼¼ºÎ¹°·®1_x0000__x0000__x0005__x0000_큀ɞ_x0000__x0000_"/>
      <sheetName val="B×a"/>
      <sheetName val="MORTAR생산및타설(1;3)"/>
      <sheetName val="동원인钘C떰"/>
      <sheetName val="사각맨䠓"/>
      <sheetName val="이음개소"/>
      <sheetName val="2007일_x0000__x0000_"/>
      <sheetName val="5.모델링"/>
      <sheetName val="¿ø°¡"/>
      <sheetName val="기별"/>
      <sheetName val="제일"/>
      <sheetName val="수지예산"/>
      <sheetName val="conclusion"/>
      <sheetName val="comparables"/>
      <sheetName val="Deduction"/>
      <sheetName val="other"/>
      <sheetName val="123"/>
      <sheetName val="공사비내역 p1"/>
      <sheetName val="일위대가표(DEEP)"/>
      <sheetName val="예산내역서(총괄)"/>
      <sheetName val="공제대산출"/>
      <sheetName val="1000 DB구축 부표"/>
      <sheetName val="일위대가(4층원격)"/>
      <sheetName val="PILE"/>
      <sheetName val="목록표"/>
      <sheetName val="전체공사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보온 회사분"/>
      <sheetName val="신청서"/>
      <sheetName val="금액내_x0005__x0000_"/>
      <sheetName val="BQ List"/>
      <sheetName val="간접총괄"/>
      <sheetName val="실행단가철(ems코드적용)"/>
      <sheetName val="몰탈콘크리트"/>
      <sheetName val="철근집계"/>
      <sheetName val="TEST1"/>
      <sheetName val="기계내역서"/>
      <sheetName val="PVC 판"/>
      <sheetName val="Corrib Haz"/>
      <sheetName val="F_D SEC. PROP"/>
      <sheetName val="Equipment"/>
      <sheetName val="6.OUTPUT"/>
      <sheetName val="CWP"/>
      <sheetName val="우수맨홀토공단위수량"/>
      <sheetName val="교통표지"/>
      <sheetName val="B1(반포1차)"/>
      <sheetName val="경영혁신본부"/>
      <sheetName val="ÁÖÇ_x0005_"/>
      <sheetName val="직공悲"/>
      <sheetName val="기본⦆԰_x0000_"/>
      <sheetName val="LD쀀"/>
      <sheetName val="제노임"/>
      <sheetName val="소방일위 "/>
      <sheetName val="TOTAL인원"/>
      <sheetName val="일별 투입 현황(형틀,철근)"/>
      <sheetName val="현장설က"/>
      <sheetName val="RESOURCE"/>
      <sheetName val="콘크리트타설집계표"/>
      <sheetName val="견적서갑지연속"/>
      <sheetName val="LH3 동양시스템"/>
      <sheetName val="노무비(DB)"/>
      <sheetName val="교량현황"/>
      <sheetName val="시운전연료비"/>
      <sheetName val="전신환매도洸"/>
      <sheetName val="전신환매도永"/>
      <sheetName val="전신환매도欸"/>
      <sheetName val="960318-1"/>
      <sheetName val="sum"/>
      <sheetName val="재료집계표"/>
      <sheetName val="평균물량산출서"/>
      <sheetName val="22전선(P)"/>
      <sheetName val="22전선(L)"/>
      <sheetName val="22전선(R)"/>
      <sheetName val="2004상반기"/>
      <sheetName val="조정율"/>
      <sheetName val="관정비교"/>
      <sheetName val="단위중기"/>
      <sheetName val="부안변전"/>
      <sheetName val="외"/>
      <sheetName val="역T형교대舨&quot;헾⾪_x0005__x0000_"/>
      <sheetName val="배출수지B"/>
      <sheetName val="99차량"/>
      <sheetName val="부분별수량산출(조합기초)"/>
      <sheetName val="기계단가"/>
      <sheetName val="산근1,2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49단_x0005_"/>
      <sheetName val="49단煀"/>
      <sheetName val="J__LOTUS_9605P_BB_C_BD_OUT_YE_2"/>
      <sheetName val="재료비내역서"/>
      <sheetName val="1.2.1 마루높이결정"/>
      <sheetName val="검사조堀"/>
      <sheetName val="철근집계표"/>
      <sheetName val="여주,이천(명세)"/>
      <sheetName val="Nª_x0000_"/>
      <sheetName val="점검_x0000__x0000_"/>
      <sheetName val="4.말뚝설계"/>
      <sheetName val="Ⅱ1-0타"/>
      <sheetName val="POOM_MOTO2"/>
      <sheetName val="SLAB&quot;1_x0000_"/>
      <sheetName val="각사별공사비분개 "/>
      <sheetName val="통계연보"/>
      <sheetName val="3련 B梯"/>
      <sheetName val="R.C RAHMEN 해석"/>
      <sheetName val="본체 설 계"/>
      <sheetName val="목공사품의서"/>
      <sheetName val="esc(건축)"/>
      <sheetName val="옥룡잡비"/>
      <sheetName val="AILC00þ"/>
      <sheetName val="º¯°æ»çÀX"/>
      <sheetName val="계장 품셈표"/>
      <sheetName val="도급처리스트"/>
      <sheetName val="수량산출(계측제어)"/>
      <sheetName val="6-4.1일위대가목록"/>
      <sheetName val="강재 수량"/>
      <sheetName val="신설개소별 총집계표(동해-배전)"/>
      <sheetName val="안평역사 총집계"/>
      <sheetName val="수량집계 (2)"/>
      <sheetName val="갑지(_x0000__x0000_Ԁ"/>
      <sheetName val="목동1절주.bh0"/>
      <sheetName val="General DaS_x0000_"/>
      <sheetName val="2006기계䈌ᅪ԰_x0000_缀"/>
      <sheetName val="하도급선정의뢰وᨢ셈ˎꚈÝ衐"/>
      <sheetName val="4-7.중앙전기실(노임단가)"/>
      <sheetName val="하도급선정의뢰桑〒_x0005__x0000__x0000__x0000_"/>
      <sheetName val="갑지(0"/>
      <sheetName val="갑지("/>
      <sheetName val="단ူ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교통_x0005_"/>
      <sheetName val="임시급식ֿ"/>
      <sheetName val="철거산"/>
      <sheetName val="JUCK֕"/>
      <sheetName val="´_x0005_"/>
      <sheetName val="DS-최종"/>
      <sheetName val="기별수량산출서"/>
      <sheetName val="1.관로"/>
      <sheetName val="ꠀ᪘"/>
      <sheetName val="rate"/>
      <sheetName val="소ࠅ▋頀"/>
      <sheetName val="시행후면적"/>
      <sheetName val="일반수량산출"/>
      <sheetName val="¿¹Á¤(3_x0000_"/>
      <sheetName val="¿¹Á¤(3洀"/>
      <sheetName val="단가최종"/>
      <sheetName val="Propo萘Ä헾"/>
      <sheetName val="Propo砨Ä硬"/>
      <sheetName val="설명서_"/>
      <sheetName val="IMPEADENCE_MAP_취수장"/>
      <sheetName val="형식별_개략공사비"/>
      <sheetName val="design_load"/>
      <sheetName val="[YES.XLS][YES.XLS]X__9701A_OU_2"/>
      <sheetName val="3F"/>
      <sheetName val="J__LOTUS_9605P_BB_C_BD_OUT_YE_3"/>
      <sheetName val="1.건축마감"/>
      <sheetName val="철골산출서"/>
      <sheetName val="__192_168_0_210_LOTUS_9605P_B_2"/>
      <sheetName val="공사기초자료"/>
      <sheetName val="회사기초자료"/>
      <sheetName val="근로자자료입력"/>
      <sheetName val="04030801"/>
      <sheetName val="집수정수량총집계"/>
      <sheetName val="배수장토목공사비"/>
      <sheetName val="1차네트공정"/>
      <sheetName val="±◨̭벬"/>
      <sheetName val="FOB발"/>
      <sheetName val="말고개터넑조명전압강하"/>
      <sheetName val="목공(안채)"/>
      <sheetName val="간접재료비산출표-27-30"/>
      <sheetName val="RM목표&amp;실적"/>
      <sheetName val="경율산정.XLS"/>
      <sheetName val="토공A1"/>
      <sheetName val="빙100장비사양"/>
      <sheetName val="위치�ᢘ"/>
      <sheetName val="대가"/>
      <sheetName val="단위?ὗ␀"/>
      <sheetName val="?"/>
      <sheetName val="실頀▀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설치 일위대가(46~԰"/>
      <sheetName val="8. _x0005_"/>
      <sheetName val="REACTION芨.헾⿁_x0005_"/>
      <sheetName val="³²¾ç½ÃÀÛµ¿ÀÚ105³ë65±"/>
      <sheetName val="하도급선정의뢰唈_x001f_ᛅ⾠_x0005_"/>
      <sheetName val="하도급선정의뢰ᛅ⼝_x0005_"/>
      <sheetName val="공사별 가중치0"/>
      <sheetName val="12?ጀ鮂"/>
      <sheetName val="역T형교대栄⿇"/>
      <sheetName val="2.노무비명세서(수직보_x0005_"/>
      <sheetName val="48전력선_x0002_"/>
      <sheetName val="펌프장수량ԯ"/>
      <sheetName val="펌프장수량䈀嵪ԯ"/>
      <sheetName val="펌프장수량㔀቎԰"/>
      <sheetName val="96_x0005_"/>
      <sheetName val="고창터널(딈㩧0"/>
      <sheetName val="고창터널(딊㩧0"/>
      <sheetName val="의჉"/>
      <sheetName val="Á¤»ê¼¼ºÎ¹°·®1Â÷º헾⾌_x0005_"/>
      <sheetName val="ÃÑÁý°ø"/>
      <sheetName val="상수도토공_x0005_"/>
      <sheetName val="VA"/>
      <sheetName val="ࠀ᎚"/>
      <sheetName val="INTRO.(X)"/>
      <sheetName val="crude.SLAB RE-bar"/>
      <sheetName val="신호등"/>
      <sheetName val="미관등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¹°·_x0000_"/>
      <sheetName val="BI_x0000__x0000_Ԁ_x0000_"/>
      <sheetName val="BI_x0000_Ԁ_x0000_"/>
      <sheetName val="장비계산"/>
      <sheetName val="제-벰ŕ"/>
      <sheetName val="제-ᩈۈ"/>
      <sheetName val="제-䰈ࣿ"/>
      <sheetName val="제-稐ࣞ"/>
      <sheetName val="master"/>
      <sheetName val="fs"/>
      <sheetName val="Identity"/>
      <sheetName val="Price Level"/>
      <sheetName val="Location"/>
      <sheetName val="Comment"/>
      <sheetName val="Physical"/>
      <sheetName val="지급보증금74"/>
      <sheetName val="도급b_balju"/>
      <sheetName val="건물현황"/>
      <sheetName val="재무가정"/>
      <sheetName val="전도품의"/>
      <sheetName val="N᠀旸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BOM"/>
      <sheetName val="부재리스트"/>
      <sheetName val="조도계산"/>
      <sheetName val="업무분장"/>
      <sheetName val="내역서(건축)"/>
      <sheetName val="ÃÑ³_x0000__x0000_Ԁ_x0000_䀀"/>
      <sheetName val="ÃÑ³_x0000__x0000_Ԁ_x0000__x0000_"/>
      <sheetName val="토량산출쀀"/>
      <sheetName val="토량산출䀀"/>
      <sheetName val="종합기︀"/>
      <sheetName val="Discount Group"/>
      <sheetName val="3.1주형보(수직)"/>
      <sheetName val="_____pc_________D__Min_pro____2"/>
      <sheetName val="견적을"/>
      <sheetName val="°¡¿ÁÁ¶¸í³»⽄ʓ㪀ᘖ"/>
      <sheetName val="°¡¿ÁÁ¶¸í³»_x0000__x0000__x0005__x0000_"/>
      <sheetName val="º¹±¸·®»êÁ¤ ¹×׃⾅_x0000__x0000_䎸_x0000__x0000__x0000_姀_x001c__x0000__x0000_"/>
      <sheetName val="º¹±¸·®»êÁ¤ ¹×׃⾅_x0000__x0000_ᯐ_x0000__x0000__x0000_姀_x001c__x0000__x0000_"/>
      <sheetName val="Á¤Ⴛêº¹±¸·®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Shee_x0000__x0000_ࠀ"/>
      <sheetName val="Shee簀ᮐ_x0002_"/>
      <sheetName val="기초견적가"/>
      <sheetName val="단가비교표 _계측제어_"/>
      <sheetName val="cp-e1"/>
      <sheetName val="표지1"/>
      <sheetName val="***********************00"/>
      <sheetName val="ELEC"/>
      <sheetName val="Code-&gt;No"/>
      <sheetName val="sc0314 Index"/>
      <sheetName val="원가&amp;하도급원가"/>
      <sheetName val="수안보-_x0000__x0000_嘠_x0000_"/>
      <sheetName val="총괄수량집계"/>
      <sheetName val="자재구매"/>
      <sheetName val="9GNG¬_x0000_"/>
      <sheetName val="약廛袘"/>
      <sheetName val="9GNG肬쿟"/>
      <sheetName val="48단가"/>
      <sheetName val="RFP009"/>
      <sheetName val="RFP007"/>
      <sheetName val="SPC노임(5월)"/>
      <sheetName val="정산ISSUE(T)"/>
      <sheetName val="VST재료산출"/>
      <sheetName val="산1~6"/>
      <sheetName val="설계예산2"/>
      <sheetName val="항목코드"/>
      <sheetName val="하수급견적대韨"/>
      <sheetName val="98'자재"/>
      <sheetName val="DB@Acess"/>
      <sheetName val="FC-101"/>
      <sheetName val="일대목차"/>
      <sheetName val="48단"/>
      <sheetName val="일 위 대 가 표"/>
      <sheetName val="산출1"/>
      <sheetName val="회사명"/>
      <sheetName val="물질수지(2011)"/>
      <sheetName val="내역서-전기"/>
      <sheetName val="P1(좌,우)"/>
      <sheetName val="6PILE _x0000__x0000_⩈_x0000__x0000_"/>
      <sheetName val="단가 산출서(산근#1~#102)"/>
      <sheetName val="ÀÏ¹Ýו_x0000_缀_x0000_"/>
      <sheetName val="¿ø°¡-֩"/>
    </sheetNames>
    <definedNames>
      <definedName name="Macro13"/>
      <definedName name="Macro6"/>
    </definedNames>
    <sheetDataSet>
      <sheetData sheetId="0">
        <row r="21">
          <cell r="H21">
            <v>0</v>
          </cell>
        </row>
      </sheetData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>
        <row r="22">
          <cell r="F22">
            <v>148</v>
          </cell>
        </row>
      </sheetData>
      <sheetData sheetId="6">
        <row r="22">
          <cell r="F22">
            <v>148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/>
      <sheetData sheetId="884"/>
      <sheetData sheetId="885"/>
      <sheetData sheetId="886"/>
      <sheetData sheetId="887"/>
      <sheetData sheetId="888" refreshError="1"/>
      <sheetData sheetId="889" refreshError="1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/>
      <sheetData sheetId="906"/>
      <sheetData sheetId="907"/>
      <sheetData sheetId="908"/>
      <sheetData sheetId="909"/>
      <sheetData sheetId="910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/>
      <sheetData sheetId="182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/>
      <sheetData sheetId="2677" refreshError="1"/>
      <sheetData sheetId="2678" refreshError="1"/>
      <sheetData sheetId="2679" refreshError="1"/>
      <sheetData sheetId="2680"/>
      <sheetData sheetId="268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/>
      <sheetData sheetId="3496" refreshError="1"/>
      <sheetData sheetId="3497" refreshError="1"/>
      <sheetData sheetId="3498" refreshError="1"/>
      <sheetData sheetId="3499"/>
      <sheetData sheetId="3500" refreshError="1"/>
      <sheetData sheetId="3501" refreshError="1"/>
      <sheetData sheetId="3502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/>
      <sheetData sheetId="3916"/>
      <sheetData sheetId="3917"/>
      <sheetData sheetId="3918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/>
      <sheetData sheetId="4044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/>
      <sheetData sheetId="4059"/>
      <sheetData sheetId="4060"/>
      <sheetData sheetId="4061"/>
      <sheetData sheetId="4062"/>
      <sheetData sheetId="4063"/>
      <sheetData sheetId="4064" refreshError="1"/>
      <sheetData sheetId="4065" refreshError="1"/>
      <sheetData sheetId="4066"/>
      <sheetData sheetId="4067" refreshError="1"/>
      <sheetData sheetId="4068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/>
      <sheetData sheetId="4409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/>
      <sheetData sheetId="4676"/>
      <sheetData sheetId="4677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/>
      <sheetData sheetId="5339"/>
      <sheetData sheetId="5340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/>
      <sheetData sheetId="5390"/>
      <sheetData sheetId="5391" refreshError="1"/>
      <sheetData sheetId="5392" refreshError="1"/>
      <sheetData sheetId="5393" refreshError="1"/>
      <sheetData sheetId="5394" refreshError="1"/>
      <sheetData sheetId="5395"/>
      <sheetData sheetId="5396" refreshError="1"/>
      <sheetData sheetId="5397"/>
      <sheetData sheetId="5398" refreshError="1"/>
      <sheetData sheetId="5399" refreshError="1"/>
      <sheetData sheetId="5400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/>
      <sheetData sheetId="5421" refreshError="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 refreshError="1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/>
      <sheetData sheetId="5539"/>
      <sheetData sheetId="5540"/>
      <sheetData sheetId="554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/>
      <sheetData sheetId="5552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등"/>
      <sheetName val="우성교간선"/>
      <sheetName val="공내역"/>
      <sheetName val="일위집계표"/>
      <sheetName val="사통"/>
      <sheetName val="노임단가"/>
    </sheetNames>
    <sheetDataSet>
      <sheetData sheetId="0" refreshError="1">
        <row r="5">
          <cell r="B5" t="str">
            <v>GV 5.5㎟</v>
          </cell>
        </row>
        <row r="37">
          <cell r="L37" t="str">
            <v>내선전공</v>
          </cell>
          <cell r="M37" t="str">
            <v>보통인부</v>
          </cell>
          <cell r="N37" t="str">
            <v>특별인부</v>
          </cell>
          <cell r="O37" t="str">
            <v>저압케이블전공</v>
          </cell>
          <cell r="P37" t="str">
            <v>특고압케이블전공</v>
          </cell>
          <cell r="Q37" t="str">
            <v>고압케이블전공</v>
          </cell>
          <cell r="R37" t="str">
            <v>배전전공</v>
          </cell>
          <cell r="S37" t="str">
            <v>플랜트전공</v>
          </cell>
          <cell r="T37" t="str">
            <v>비계공</v>
          </cell>
          <cell r="U37" t="str">
            <v>기계설치공</v>
          </cell>
          <cell r="V37" t="str">
            <v>통신기사1급</v>
          </cell>
          <cell r="W37" t="str">
            <v>통신케이블공</v>
          </cell>
          <cell r="X37" t="str">
            <v>통신내선공</v>
          </cell>
          <cell r="Y37" t="str">
            <v>통신설비공</v>
          </cell>
          <cell r="Z37" t="str">
            <v>무선안테나공</v>
          </cell>
        </row>
        <row r="38">
          <cell r="L38">
            <v>96</v>
          </cell>
          <cell r="M38">
            <v>137</v>
          </cell>
          <cell r="N38">
            <v>0</v>
          </cell>
          <cell r="O38">
            <v>286</v>
          </cell>
          <cell r="P38">
            <v>0</v>
          </cell>
          <cell r="Q38">
            <v>0</v>
          </cell>
          <cell r="R38">
            <v>52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,재료"/>
      <sheetName val="가로등"/>
      <sheetName val="노임,재료비"/>
    </sheetNames>
    <sheetDataSet>
      <sheetData sheetId="0">
        <row r="5">
          <cell r="E5">
            <v>1300</v>
          </cell>
        </row>
      </sheetData>
      <sheetData sheetId="1" refreshError="1"/>
      <sheetData sheetId="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목차"/>
      <sheetName val="간지"/>
      <sheetName val="Sheet1"/>
      <sheetName val="어연양수장"/>
      <sheetName val="어연99"/>
      <sheetName val="도천양수장"/>
      <sheetName val="도천99"/>
      <sheetName val="진입물량"/>
      <sheetName val="진입99"/>
      <sheetName val="공감비"/>
      <sheetName val="수원부대"/>
      <sheetName val="수원부대99"/>
      <sheetName val="간선99"/>
      <sheetName val="간선재료"/>
      <sheetName val="지선99"/>
      <sheetName val="지선재료"/>
      <sheetName val="평야부대"/>
      <sheetName val="평야부대99"/>
      <sheetName val="총괄표"/>
      <sheetName val="잡지출"/>
      <sheetName val="지급품99"/>
      <sheetName val="자재내역"/>
      <sheetName val="관리비"/>
      <sheetName val="수지예산99"/>
      <sheetName val="년도별공사비내역"/>
      <sheetName val="공정내역"/>
      <sheetName val="용지매수"/>
      <sheetName val="공정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/>
      <sheetData sheetId="25"/>
      <sheetData sheetId="26" refreshError="1"/>
      <sheetData sheetId="27"/>
      <sheetData sheetId="28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표지세로"/>
      <sheetName val="석천공사비총괄"/>
      <sheetName val=""/>
      <sheetName val="준공정산"/>
      <sheetName val="수량산출"/>
      <sheetName val="내역"/>
      <sheetName val="가설공사비"/>
      <sheetName val="도로구조공사비"/>
      <sheetName val="도로토공공사비"/>
      <sheetName val="여수토공사비"/>
      <sheetName val="기계공사"/>
      <sheetName val="96보완계획7.12"/>
      <sheetName val="Sheet1"/>
      <sheetName val="산수배수"/>
      <sheetName val="내역서"/>
      <sheetName val="장비종합부표"/>
      <sheetName val="집계표_식재"/>
      <sheetName val="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F5">
            <v>0.16</v>
          </cell>
        </row>
        <row r="7">
          <cell r="F7">
            <v>0.05</v>
          </cell>
        </row>
        <row r="8">
          <cell r="F8">
            <v>3.6999999999999998E-2</v>
          </cell>
        </row>
        <row r="9">
          <cell r="E9">
            <v>1.8100000000000002E-2</v>
          </cell>
        </row>
        <row r="10">
          <cell r="E10">
            <v>6.4999999999999997E-3</v>
          </cell>
        </row>
        <row r="16">
          <cell r="F16">
            <v>3294000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평야부물량"/>
      <sheetName val="평야공사비"/>
      <sheetName val="수원물량"/>
      <sheetName val="진입도로공사비"/>
      <sheetName val="공사비예비관리공감측설산출내역"/>
      <sheetName val="수원공공사비"/>
      <sheetName val="부대공사"/>
      <sheetName val="시험비산출내역"/>
      <sheetName val="중기운반산출"/>
      <sheetName val="총괄표"/>
      <sheetName val="요율"/>
      <sheetName val="자재대"/>
      <sheetName val="수지예산"/>
      <sheetName val="잡지출산출내역"/>
      <sheetName val="Sheet2"/>
      <sheetName val="표지"/>
      <sheetName val="건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0">
          <cell r="M20">
            <v>4.3400000000000001E-2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계획 (도청) (3)"/>
      <sheetName val="시행계획 (도청) (2)"/>
      <sheetName val="심사서(도청)"/>
      <sheetName val="시행계획 (도청)"/>
      <sheetName val="보상 (도청)"/>
      <sheetName val="계획보완공사비중감 (도청)"/>
      <sheetName val="Sheet1 (2)"/>
      <sheetName val="설계서갑지"/>
      <sheetName val="사업개요"/>
      <sheetName val="경력"/>
      <sheetName val="설계변경의견서"/>
      <sheetName val="사업수지예산서"/>
      <sheetName val="년도별"/>
      <sheetName val="부대비"/>
      <sheetName val="부대비율"/>
      <sheetName val="보상"/>
      <sheetName val="보상비"/>
      <sheetName val="잡지출"/>
      <sheetName val="계획보완공사비중감 (도급)"/>
      <sheetName val="공사비증감조서"/>
      <sheetName val="(수량이동조서)"/>
      <sheetName val="총괄"/>
      <sheetName val="총괄(토목)"/>
      <sheetName val="총괄(토목1)"/>
      <sheetName val="명세(토목1)"/>
      <sheetName val="총괄(토목2)"/>
      <sheetName val="명세(토목2)"/>
      <sheetName val="총괄(기계)"/>
      <sheetName val="명세(기계)"/>
      <sheetName val="명세(3)"/>
      <sheetName val="관급자재대"/>
      <sheetName val="전기표지"/>
      <sheetName val="전기의견서"/>
      <sheetName val="전기총괄표"/>
      <sheetName val="전기산명호 변경내역"/>
      <sheetName val="전기일반공사노무비"/>
      <sheetName val="전기수량이동조서"/>
      <sheetName val="자재단가 "/>
      <sheetName val="준공조서"/>
      <sheetName val="공사준공계"/>
      <sheetName val="준공검사보고서"/>
      <sheetName val="노무,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촐괄"/>
      <sheetName val="총공비"/>
      <sheetName val="총재집"/>
      <sheetName val="재료집계표"/>
      <sheetName val="토적계산서"/>
      <sheetName val="재료계산서"/>
      <sheetName val="재료계산서02"/>
      <sheetName val="산출근거"/>
      <sheetName val="Sheet5"/>
      <sheetName val="Sheet4"/>
      <sheetName val="Sheet2"/>
      <sheetName val="최초설계"/>
      <sheetName val="배수장토목공사비"/>
    </sheetNames>
    <sheetDataSet>
      <sheetData sheetId="0"/>
      <sheetData sheetId="1" refreshError="1"/>
      <sheetData sheetId="2"/>
      <sheetData sheetId="3" refreshError="1">
        <row r="8">
          <cell r="P8">
            <v>312.58</v>
          </cell>
        </row>
        <row r="9">
          <cell r="P9">
            <v>742.36</v>
          </cell>
        </row>
        <row r="10">
          <cell r="P10">
            <v>222.07999999999998</v>
          </cell>
        </row>
        <row r="11">
          <cell r="P11">
            <v>14.66</v>
          </cell>
        </row>
        <row r="17">
          <cell r="P17">
            <v>0</v>
          </cell>
        </row>
        <row r="18">
          <cell r="P18">
            <v>14.809999999999999</v>
          </cell>
        </row>
        <row r="19">
          <cell r="P19">
            <v>684.43000000000006</v>
          </cell>
        </row>
        <row r="20">
          <cell r="P20">
            <v>869.18</v>
          </cell>
        </row>
        <row r="21">
          <cell r="P21">
            <v>122.5</v>
          </cell>
        </row>
        <row r="23">
          <cell r="P23">
            <v>87.84</v>
          </cell>
        </row>
        <row r="25">
          <cell r="P25">
            <v>21.73</v>
          </cell>
        </row>
        <row r="27">
          <cell r="P27">
            <v>886.08999999999992</v>
          </cell>
        </row>
        <row r="33">
          <cell r="P33">
            <v>74.75</v>
          </cell>
        </row>
        <row r="34">
          <cell r="P34">
            <v>54.2</v>
          </cell>
        </row>
        <row r="35">
          <cell r="P35">
            <v>9.52</v>
          </cell>
        </row>
        <row r="36">
          <cell r="P36">
            <v>20.8</v>
          </cell>
        </row>
        <row r="37">
          <cell r="P37">
            <v>2.4669999999999996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 수량 집계표"/>
      <sheetName val="교각 수량 집계"/>
      <sheetName val="교각 자재 집계표"/>
      <sheetName val="교각 자재 집계"/>
      <sheetName val="T12(P36)"/>
      <sheetName val="T13(P37,38)"/>
      <sheetName val="T13(P39,63~67)"/>
      <sheetName val="T13(P68~72,78)"/>
      <sheetName val="T14(P40)"/>
      <sheetName val="T15(P41)"/>
      <sheetName val="T16(P42)"/>
      <sheetName val="T17(P43)"/>
      <sheetName val="T18(P44)"/>
      <sheetName val="T19(P46,49,50)"/>
      <sheetName val="T20(P47)"/>
      <sheetName val="T21(P48)"/>
      <sheetName val="T22(P51)"/>
      <sheetName val="T23(P53)"/>
      <sheetName val="T24(P54)"/>
      <sheetName val="T25(P55)"/>
      <sheetName val="T26(P56)"/>
      <sheetName val="T27(P73)"/>
      <sheetName val="T27(P74)"/>
      <sheetName val="T27(P75)"/>
      <sheetName val="T27(P76)"/>
      <sheetName val="T27(P77)"/>
      <sheetName val="T28(P58)"/>
      <sheetName val="T28(P59)"/>
      <sheetName val="T29(P57)"/>
      <sheetName val="T29(P60)"/>
      <sheetName val="T30(P79)"/>
      <sheetName val="T31(P45)"/>
      <sheetName val="T32(P52)"/>
      <sheetName val="T34(P61)"/>
      <sheetName val="T35(P62)"/>
      <sheetName val="Sheet3"/>
      <sheetName val="표준사이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96">
          <cell r="I96">
            <v>30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공정현황(기계)"/>
      <sheetName val="재료비"/>
      <sheetName val="공통단가"/>
      <sheetName val="2000양배"/>
      <sheetName val="운반비"/>
      <sheetName val="2000,9월 일위"/>
      <sheetName val="#REF"/>
      <sheetName val="조경일람"/>
      <sheetName val="단가일람"/>
      <sheetName val="공사비총괄표"/>
      <sheetName val="자재단가"/>
      <sheetName val="배수문"/>
      <sheetName val="Sheet1"/>
      <sheetName val="사통"/>
      <sheetName val="단가"/>
      <sheetName val="-----"/>
      <sheetName val="음성TMTC"/>
      <sheetName val="용성지구"/>
      <sheetName val="문백지구"/>
      <sheetName val="생극지구"/>
      <sheetName val="청안지구"/>
      <sheetName val="이곡지구"/>
      <sheetName val="추평지구"/>
      <sheetName val="가곡지구"/>
      <sheetName val="석화지구"/>
      <sheetName val="서평지구"/>
      <sheetName val="년도말기성"/>
      <sheetName val="공정현황"/>
      <sheetName val="봉남지구"/>
      <sheetName val="청하지구"/>
      <sheetName val="수량산출"/>
      <sheetName val="보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입찰안"/>
      <sheetName val="요율"/>
      <sheetName val="DATA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13차"/>
      <sheetName val="재료값"/>
      <sheetName val="실행철강하도"/>
      <sheetName val="사  업  비  수  지  예  산  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DAT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장토목공사비"/>
    </sheetNames>
    <sheetDataSet>
      <sheetData sheetId="0" refreshError="1">
        <row r="190">
          <cell r="I190">
            <v>32148172</v>
          </cell>
          <cell r="K190">
            <v>25222311</v>
          </cell>
          <cell r="M190">
            <v>9534515</v>
          </cell>
        </row>
      </sheetData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설계개요"/>
      <sheetName val="배수장토목공사비"/>
      <sheetName val="공사비명세서"/>
      <sheetName val="요율"/>
      <sheetName val="표지세로"/>
      <sheetName val="도면명"/>
      <sheetName val="재료값"/>
      <sheetName val="Sheet1"/>
      <sheetName val="Sheet1 (2)"/>
      <sheetName val="대창(함평)"/>
      <sheetName val="대창(장성)"/>
      <sheetName val="대창(함평)-창열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가설공사비"/>
      <sheetName val="도로구조공사비"/>
      <sheetName val="도로토공공사비"/>
      <sheetName val="여수토공사비"/>
      <sheetName val="해평견적"/>
      <sheetName val="실행대비"/>
      <sheetName val="자재단가"/>
      <sheetName val="노임단가"/>
      <sheetName val="실행"/>
      <sheetName val="공량산출서"/>
      <sheetName val="수량-양식"/>
      <sheetName val="화재 탐지 설비"/>
      <sheetName val="원가계산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순공사비산출서"/>
      <sheetName val="물가대비표"/>
      <sheetName val="수량계산서"/>
      <sheetName val="SW개발단계및공정별"/>
      <sheetName val="SW개발단계및공정_등급"/>
      <sheetName val="SW개발단계_직접인건비 산출"/>
      <sheetName val="직접경비 산출서"/>
      <sheetName val="도면"/>
      <sheetName val="시중노임단가"/>
      <sheetName val="Sheet4"/>
      <sheetName val="Sheet3"/>
      <sheetName val="Sheet2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E3">
            <v>5.5E-2</v>
          </cell>
        </row>
        <row r="9">
          <cell r="E9">
            <v>6.7999999999999996E-3</v>
          </cell>
        </row>
        <row r="151">
          <cell r="B151">
            <v>206698</v>
          </cell>
        </row>
        <row r="152">
          <cell r="B152">
            <v>165245</v>
          </cell>
        </row>
        <row r="153">
          <cell r="B153">
            <v>130898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계산서"/>
      <sheetName val="설계개요"/>
      <sheetName val="취수탑"/>
      <sheetName val="콘밸브"/>
      <sheetName val="총괄표"/>
      <sheetName val="Sheet2"/>
      <sheetName val="Sheet3"/>
      <sheetName val="재료값"/>
      <sheetName val="배수장공사비"/>
      <sheetName val="간지"/>
      <sheetName val="Sheet1"/>
      <sheetName val="간지 (세)"/>
      <sheetName val="요율"/>
      <sheetName val="단가표"/>
      <sheetName val="DATE"/>
      <sheetName val="내역서1999.8최종"/>
      <sheetName val="기초입력 DATA"/>
      <sheetName val="개인별조서"/>
      <sheetName val="내역"/>
      <sheetName val="우수받이"/>
      <sheetName val="성곡지"/>
      <sheetName val="조건"/>
      <sheetName val="전기"/>
      <sheetName val="전차선로 물량표"/>
      <sheetName val="한강운반비"/>
      <sheetName val="#REF"/>
      <sheetName val="자재"/>
      <sheetName val="진주방향"/>
      <sheetName val="공사요율"/>
      <sheetName val="집계표"/>
      <sheetName val="주방환기"/>
      <sheetName val="가스"/>
      <sheetName val="수량산출"/>
      <sheetName val="토지조서"/>
      <sheetName val="원가계산서"/>
      <sheetName val="내역서"/>
      <sheetName val="신고조서"/>
      <sheetName val="실행철강하도"/>
      <sheetName val="노임단가"/>
      <sheetName val="공사요율산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재료값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토공단위당"/>
      <sheetName val="취수탑"/>
      <sheetName val="DATE"/>
      <sheetName val="데이타"/>
      <sheetName val="변수값"/>
      <sheetName val="중기상차"/>
      <sheetName val="AS복구"/>
      <sheetName val="중기터파기"/>
      <sheetName val="수자재단위당"/>
      <sheetName val="Sheet2"/>
      <sheetName val="L"/>
      <sheetName val="G"/>
      <sheetName val="자료입력"/>
      <sheetName val="J"/>
      <sheetName val="C-F"/>
      <sheetName val="B"/>
      <sheetName val="기계경비(10)"/>
      <sheetName val="Z"/>
      <sheetName val="A"/>
      <sheetName val="N"/>
      <sheetName val="I"/>
      <sheetName val="H"/>
      <sheetName val="실적공사비10하"/>
      <sheetName val="M"/>
      <sheetName val="2"/>
      <sheetName val="K"/>
      <sheetName val="가공비"/>
      <sheetName val="COPING-1"/>
      <sheetName val="역T형교대-2수량"/>
      <sheetName val="보상"/>
      <sheetName val="계산서(곡선부)"/>
      <sheetName val="-치수표(곡선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2000전체분"/>
      <sheetName val="공내역"/>
      <sheetName val="내역"/>
      <sheetName val="간지"/>
      <sheetName val="Sheet1"/>
      <sheetName val="간지 (세)"/>
      <sheetName val="요율"/>
      <sheetName val="단가산출서"/>
      <sheetName val="단가산출서 (2)"/>
      <sheetName val="보고서"/>
      <sheetName val="DATE"/>
      <sheetName val="교각1"/>
      <sheetName val="일위대가"/>
      <sheetName val="자재일람"/>
      <sheetName val="#REF"/>
      <sheetName val="설계내역서"/>
      <sheetName val="공사요율산출표"/>
      <sheetName val="작성"/>
      <sheetName val="도면명"/>
      <sheetName val="조정3월13일료일새벽"/>
      <sheetName val="자재단가비교표"/>
      <sheetName val="진주방향"/>
      <sheetName val="MOTOR"/>
      <sheetName val="공사비예비관리공감측설산출내역"/>
      <sheetName val="Macro1"/>
      <sheetName val="측량요율"/>
      <sheetName val="자재대"/>
      <sheetName val="200"/>
      <sheetName val="현장경비"/>
      <sheetName val="동원인원"/>
      <sheetName val="92 황산양수장"/>
      <sheetName val="제진기"/>
      <sheetName val="물가대비표"/>
      <sheetName val="국공유지및사유지"/>
      <sheetName val="입찰견적보고서"/>
      <sheetName val="직접인건비"/>
      <sheetName val="직접경비"/>
      <sheetName val="업무량"/>
      <sheetName val="3.하중산정4.지지력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약품공급2"/>
      <sheetName val="계약내역서"/>
      <sheetName val="내역서종합"/>
      <sheetName val="계화총괄"/>
      <sheetName val="공통"/>
      <sheetName val="데이타"/>
      <sheetName val="가설공사비"/>
      <sheetName val="도로구조공사비"/>
      <sheetName val="도로토공공사비"/>
      <sheetName val="여수토공사비"/>
      <sheetName val="신.분"/>
      <sheetName val="공량산출서"/>
      <sheetName val="단가"/>
      <sheetName val="단가일람"/>
      <sheetName val="조경일람"/>
      <sheetName val="집계표"/>
      <sheetName val="취수탑"/>
      <sheetName val="A 견적"/>
      <sheetName val="구조물집계"/>
      <sheetName val="토공집계"/>
      <sheetName val="전차선로 물량표"/>
      <sheetName val="한강운반비"/>
      <sheetName val="자재"/>
      <sheetName val="공통(20-91)"/>
      <sheetName val="구천"/>
      <sheetName val="실행대비"/>
      <sheetName val="재료값"/>
      <sheetName val="물가시세"/>
      <sheetName val="노임단가"/>
      <sheetName val="건축내역"/>
      <sheetName val="설계개요"/>
      <sheetName val="노임"/>
      <sheetName val="접속도수량집계표"/>
      <sheetName val="날개벽"/>
      <sheetName val="전기"/>
      <sheetName val="증감내역서"/>
      <sheetName val="프랜트면허"/>
      <sheetName val="총괄내역서"/>
      <sheetName val="LD"/>
      <sheetName val="아파트기별"/>
      <sheetName val="공리일"/>
      <sheetName val="남양시작동자105노65기1.3화1.2"/>
      <sheetName val="정보화구축"/>
      <sheetName val="하남내역"/>
      <sheetName val="산출내역"/>
      <sheetName val="계산서(곡선부)"/>
      <sheetName val="-치수표(곡선부)"/>
      <sheetName val="입찰안"/>
      <sheetName val="pier(각형)"/>
      <sheetName val="총괄표"/>
      <sheetName val="계정"/>
      <sheetName val="VXXXXX"/>
      <sheetName val="중기손료"/>
      <sheetName val="토지이용면적 (2)"/>
      <sheetName val="갑지"/>
      <sheetName val="원가data"/>
      <sheetName val="내역갑지"/>
      <sheetName val="공사비명세서"/>
      <sheetName val="ABUT수량-A1"/>
      <sheetName val="설계예산서"/>
      <sheetName val="용수량(생활용수)"/>
      <sheetName val="배수장토목공사비"/>
      <sheetName val="토목"/>
      <sheetName val="중기사용료"/>
      <sheetName val="포장재료집계표"/>
      <sheetName val="터파기및재료"/>
      <sheetName val="각형맨홀"/>
      <sheetName val="단위수량"/>
      <sheetName val="접지수량"/>
      <sheetName val="2000양배"/>
      <sheetName val="공통단가"/>
      <sheetName val="운반비"/>
      <sheetName val="내역서"/>
      <sheetName val="중사"/>
      <sheetName val="변수값"/>
      <sheetName val="중기상차"/>
      <sheetName val="AS복구"/>
      <sheetName val="중기터파기"/>
      <sheetName val="공사요율"/>
      <sheetName val="장척총괄"/>
      <sheetName val="Sheet1 (2)"/>
      <sheetName val="총공비"/>
      <sheetName val="3련 BOX"/>
      <sheetName val="범례표"/>
      <sheetName val="공사비총괄표"/>
      <sheetName val="별표집계"/>
      <sheetName val="공구"/>
      <sheetName val="암거(내역)"/>
      <sheetName val="식재인부"/>
      <sheetName val="원가계산서"/>
      <sheetName val="DATA"/>
      <sheetName val="표지"/>
      <sheetName val="중기목록표"/>
      <sheetName val="직종단가"/>
      <sheetName val="개요"/>
      <sheetName val="현장관리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날개벽수량표"/>
      <sheetName val="98수문일위"/>
      <sheetName val="G-IL"/>
      <sheetName val="BU"/>
      <sheetName val="IL"/>
      <sheetName val="EQ-R1"/>
      <sheetName val="공사개요"/>
      <sheetName val="위치조서"/>
      <sheetName val="부가세별도"/>
      <sheetName val="Sheet2"/>
      <sheetName val="산출금액내역"/>
      <sheetName val="단가 (2)"/>
      <sheetName val="관접합및부설"/>
      <sheetName val="입력"/>
      <sheetName val="시중노임"/>
      <sheetName val="토목검측서"/>
      <sheetName val="을"/>
      <sheetName val="앉음벽 (2)"/>
      <sheetName val="명세"/>
      <sheetName val="단산"/>
      <sheetName val="일대"/>
      <sheetName val="약품설비"/>
      <sheetName val="상호참고자료"/>
      <sheetName val="발주처자료입력"/>
      <sheetName val="회사기본자료"/>
      <sheetName val="하자보증자료"/>
      <sheetName val="기술자관련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기초입력 DATA"/>
      <sheetName val="철거산출근거"/>
      <sheetName val="청천내"/>
      <sheetName val="확약서"/>
      <sheetName val="중강당 내역"/>
      <sheetName val="총괄표"/>
      <sheetName val="설계명세서"/>
      <sheetName val="노임"/>
      <sheetName val="기본단가표"/>
      <sheetName val="원가계산서 "/>
      <sheetName val="전선 및 전선관"/>
      <sheetName val="Sheet1"/>
      <sheetName val="수량-가로등"/>
      <sheetName val="견적단가"/>
      <sheetName val="단가 (2)"/>
      <sheetName val="단가대비"/>
      <sheetName val="기자재비"/>
      <sheetName val="총괄내역서"/>
      <sheetName val="2-1. 경관조명 내역총괄표"/>
      <sheetName val="데이타"/>
      <sheetName val="단가"/>
      <sheetName val="공량산출서"/>
      <sheetName val="2011공임"/>
      <sheetName val="기중"/>
      <sheetName val="1"/>
      <sheetName val="직재"/>
      <sheetName val="설계내역서"/>
      <sheetName val="DATE"/>
      <sheetName val="전동기"/>
      <sheetName val="2.1 전선굵기"/>
      <sheetName val="조명시설"/>
      <sheetName val="실행대비"/>
      <sheetName val="단가조사-2"/>
      <sheetName val="내역"/>
      <sheetName val="노임단가"/>
      <sheetName val="물집"/>
      <sheetName val="분전반계산서(석관)"/>
      <sheetName val="가시설단위수량"/>
      <sheetName val="SORCE1"/>
      <sheetName val="단위수량"/>
      <sheetName val="소방"/>
      <sheetName val="SAM"/>
      <sheetName val="총 원가계산"/>
      <sheetName val="대조표(0108)"/>
      <sheetName val="전기"/>
      <sheetName val="공사원가계산서 "/>
      <sheetName val="입력"/>
      <sheetName val="데리네이타현황"/>
      <sheetName val="자재단가_사급"/>
      <sheetName val="중기적산목록"/>
      <sheetName val="식재수량표"/>
    </sheetNames>
    <sheetDataSet>
      <sheetData sheetId="0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1" refreshError="1"/>
      <sheetData sheetId="2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3" refreshError="1">
        <row r="5">
          <cell r="C5" t="str">
            <v>주포터널외 3개소 전력설비 보수공사</v>
          </cell>
        </row>
      </sheetData>
      <sheetData sheetId="4"/>
      <sheetData sheetId="5" refreshError="1">
        <row r="25">
          <cell r="E25">
            <v>1.6160000000000001</v>
          </cell>
        </row>
      </sheetData>
      <sheetData sheetId="6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내역서"/>
      <sheetName val="관급자재"/>
      <sheetName val="제경비산출서"/>
      <sheetName val="갑지.을지"/>
      <sheetName val="변경제경비산출서"/>
      <sheetName val="안전관리비"/>
      <sheetName val="도움말"/>
      <sheetName val="변경제경비율"/>
      <sheetName val="변경화면"/>
      <sheetName val="내역서종합"/>
      <sheetName val="증감표"/>
      <sheetName val="변경표지"/>
      <sheetName val="실행코드"/>
      <sheetName val="요율"/>
      <sheetName val="청천내"/>
      <sheetName val="건축내역"/>
      <sheetName val="공내역"/>
      <sheetName val="인건-측정"/>
      <sheetName val="DATA-UPS"/>
    </sheetNames>
    <sheetDataSet>
      <sheetData sheetId="0">
        <row r="4">
          <cell r="E4" t="str">
            <v>국도29호선 만경대교 보수공사 실시설계용역</v>
          </cell>
        </row>
        <row r="6">
          <cell r="E6" t="str">
            <v>만경대교 보수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98NS-N"/>
      <sheetName val="청천내"/>
      <sheetName val="공내역"/>
      <sheetName val="평가데이터"/>
      <sheetName val="기초자료입력"/>
      <sheetName val="설계내역서"/>
      <sheetName val="노임단가"/>
      <sheetName val="초기화면"/>
      <sheetName val="관급자재"/>
      <sheetName val="내역서"/>
      <sheetName val="결재판(삭제하지말아주세요)"/>
      <sheetName val="내역"/>
      <sheetName val="요율"/>
      <sheetName val="자재대"/>
      <sheetName val="설계예산서"/>
      <sheetName val="70%"/>
      <sheetName val="공사기본내용입력"/>
      <sheetName val="DATE"/>
      <sheetName val="기계경비일람"/>
      <sheetName val="#REF"/>
      <sheetName val="조경"/>
      <sheetName val="취수탑"/>
      <sheetName val="용역비내역-진짜"/>
      <sheetName val="직재"/>
      <sheetName val="2공구하도급내역서"/>
      <sheetName val="1공구 건정토건 철콘"/>
      <sheetName val="현장경비"/>
      <sheetName val="토목공사"/>
      <sheetName val="구천천동"/>
      <sheetName val="98수문일위"/>
      <sheetName val="계산서(곡선부)"/>
      <sheetName val="-치수표(곡선부)"/>
      <sheetName val="L_RPTB02_01"/>
      <sheetName val="토적집계표"/>
      <sheetName val="제출전체재노경"/>
      <sheetName val="간지"/>
      <sheetName val="공사요율"/>
      <sheetName val="원가계산서 "/>
      <sheetName val="3.공통공사대비"/>
      <sheetName val="단가일람"/>
      <sheetName val="평내중"/>
      <sheetName val="총괄내역"/>
      <sheetName val="공구"/>
      <sheetName val="포장재료집계표"/>
      <sheetName val="Sheet1"/>
      <sheetName val="03전반노무비"/>
      <sheetName val="각형맨홀"/>
      <sheetName val="수로현황"/>
      <sheetName val="측량요율"/>
      <sheetName val="제진기"/>
      <sheetName val="직접경비"/>
      <sheetName val="직접인건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2000년1차"/>
      <sheetName val="가설공사비"/>
      <sheetName val="도로구조공사비"/>
      <sheetName val="도로토공공사비"/>
      <sheetName val="여수토공사비"/>
      <sheetName val="유수전환공사"/>
      <sheetName val="수원역(전체분)설계서"/>
      <sheetName val="계양가시설"/>
      <sheetName val="실행대비"/>
      <sheetName val="106C0300"/>
      <sheetName val="200"/>
      <sheetName val="수토공단위당"/>
      <sheetName val="1.하수종말처리장"/>
      <sheetName val="99노임기준"/>
      <sheetName val="일위대가"/>
      <sheetName val="공통"/>
      <sheetName val="08전반노무비"/>
      <sheetName val="데이타"/>
      <sheetName val="업무량"/>
      <sheetName val="식재인부"/>
      <sheetName val="대치판정"/>
      <sheetName val="단가산출서"/>
      <sheetName val="전기"/>
      <sheetName val="건축명"/>
      <sheetName val="기계명"/>
      <sheetName val="전기명"/>
      <sheetName val="토목명"/>
      <sheetName val="하수급견적대비"/>
      <sheetName val="부표총괄"/>
      <sheetName val="광산내역"/>
      <sheetName val="관접합및부설"/>
      <sheetName val="단가"/>
      <sheetName val="군남내역서"/>
      <sheetName val="일위"/>
      <sheetName val="중강당 내역"/>
      <sheetName val="총괄표"/>
      <sheetName val="N賃率-職"/>
      <sheetName val="설계개요"/>
      <sheetName val="로선구조"/>
      <sheetName val="자료"/>
      <sheetName val="단가목록"/>
      <sheetName val="청하배수"/>
      <sheetName val="사  업  비  수  지  예  산  서"/>
      <sheetName val="2000전체분"/>
      <sheetName val="공사명입력"/>
      <sheetName val="근로자자료입력"/>
      <sheetName val="참고자료"/>
      <sheetName val="집계표"/>
      <sheetName val="공사현황"/>
      <sheetName val="설비"/>
      <sheetName val="간지 (세)"/>
      <sheetName val="산수배수"/>
      <sheetName val="내역서1"/>
      <sheetName val="날개벽"/>
      <sheetName val="동원인원"/>
      <sheetName val="노단"/>
      <sheetName val="단산"/>
      <sheetName val="명세"/>
      <sheetName val="일대"/>
      <sheetName val="공사품의서"/>
      <sheetName val="4.중기단가산출"/>
      <sheetName val="1.물가시세표"/>
      <sheetName val="공사비"/>
      <sheetName val="ABUT수량-A1"/>
      <sheetName val="노임단가 (2)"/>
      <sheetName val="도면명"/>
      <sheetName val="조명시설"/>
      <sheetName val="8.식재일위"/>
      <sheetName val="B시설가격"/>
      <sheetName val="database"/>
      <sheetName val="약품공급2"/>
      <sheetName val="단가 (2)"/>
      <sheetName val="밸브설치"/>
      <sheetName val="2003상반기노임기준"/>
      <sheetName val="실행철강하도"/>
      <sheetName val="2공구산출내역"/>
      <sheetName val="수목데이타"/>
      <sheetName val="DATA"/>
      <sheetName val="산출내역"/>
      <sheetName val="단"/>
      <sheetName val="변수값"/>
      <sheetName val="중기상차"/>
      <sheetName val="AS복구"/>
      <sheetName val="중기터파기"/>
      <sheetName val="의왕실행"/>
      <sheetName val="퇴직금(울산천상)"/>
      <sheetName val="계정분류방법"/>
      <sheetName val="Main"/>
      <sheetName val="중기조종사 단위단가"/>
      <sheetName val="화전입력"/>
      <sheetName val="AS포장복구 "/>
      <sheetName val="입찰안"/>
      <sheetName val="원본(갑지)"/>
      <sheetName val="H-PILE수량집계"/>
      <sheetName val="제경비"/>
      <sheetName val="목차"/>
      <sheetName val="원가계산"/>
      <sheetName val="범례표"/>
      <sheetName val="2000시행총괄"/>
      <sheetName val="이름정의"/>
      <sheetName val="일위대가표"/>
      <sheetName val="계약내역서"/>
      <sheetName val="내역서종합"/>
      <sheetName val="공사비예비관리공감측설산출내역"/>
      <sheetName val="원가+내역"/>
      <sheetName val="서울대규장각(가시설흙막이)"/>
      <sheetName val="단가산출서 (2)"/>
      <sheetName val="6호기"/>
      <sheetName val="실행내역서"/>
      <sheetName val="설계명세서"/>
      <sheetName val="자료입력"/>
      <sheetName val="설계산출표지"/>
      <sheetName val="99총공사내역서"/>
      <sheetName val="인건비 "/>
      <sheetName val="프랜트면허"/>
      <sheetName val="을"/>
      <sheetName val="VII-2현장경비"/>
      <sheetName val="Ⅴ-2.공종별내역"/>
      <sheetName val="자재단가비교표"/>
      <sheetName val="참조"/>
      <sheetName val="01후반노무비"/>
      <sheetName val="수량산출"/>
      <sheetName val="개거산출내역"/>
      <sheetName val="공량산출서"/>
      <sheetName val="도급예산내역서봉투"/>
      <sheetName val="공사원가계산서"/>
      <sheetName val="도급예산내역서총괄표"/>
      <sheetName val="을부담운반비"/>
      <sheetName val="운반비산출"/>
      <sheetName val="공사요율산출표"/>
      <sheetName val="준검 내역서"/>
      <sheetName val="소야공정계획표"/>
      <sheetName val="보안등"/>
      <sheetName val="화산경계"/>
      <sheetName val="(당평)자재"/>
      <sheetName val="당초명세(평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전기일위대가"/>
      <sheetName val="기계경비_시간당_"/>
      <sheetName val="설계예산서"/>
      <sheetName val="경산"/>
      <sheetName val="평가데이터"/>
      <sheetName val="설명"/>
      <sheetName val="청천내"/>
      <sheetName val="구천"/>
      <sheetName val="2공구하도급내역서"/>
      <sheetName val="내역"/>
      <sheetName val="현장경비"/>
      <sheetName val="DATA1"/>
      <sheetName val="CABLE SIZE-1"/>
      <sheetName val="견적대비"/>
      <sheetName val="전선 및 전선관"/>
      <sheetName val="총괄내역서"/>
      <sheetName val="연결임시"/>
      <sheetName val="일반공사"/>
      <sheetName val="#REF"/>
      <sheetName val="현장경상비"/>
      <sheetName val="일위대가 "/>
      <sheetName val="프랜트면허"/>
      <sheetName val="데이타"/>
      <sheetName val="수량산출"/>
      <sheetName val="물가대비표"/>
      <sheetName val="허용전류-IEC DATA"/>
      <sheetName val="MCC제원"/>
      <sheetName val="DATA"/>
      <sheetName val="동원인원"/>
      <sheetName val="용역비내역-진짜"/>
      <sheetName val="102역사"/>
      <sheetName val="기초입력 DATA"/>
      <sheetName val="2.고용보험료산출근거"/>
      <sheetName val="물량산출"/>
      <sheetName val="2회내역"/>
      <sheetName val="1회갑지"/>
      <sheetName val="방배동내역(리라)"/>
      <sheetName val="건축공사집계표"/>
      <sheetName val="방배동내역 (총괄)"/>
      <sheetName val="부대공사총괄"/>
      <sheetName val="예산내~1"/>
      <sheetName val="Sheet1"/>
      <sheetName val="노무비"/>
      <sheetName val="DATE"/>
      <sheetName val="요율"/>
      <sheetName val="자재대"/>
      <sheetName val="서울대규장각(가시설흙막이)"/>
      <sheetName val="하수급견적대비"/>
      <sheetName val="기초자료입력"/>
      <sheetName val="수주추정"/>
      <sheetName val="아파트 내역"/>
      <sheetName val="집계표"/>
      <sheetName val="전기"/>
      <sheetName val="Baby일위대가"/>
      <sheetName val="준공정산"/>
      <sheetName val="산출1-수변전"/>
      <sheetName val="일위"/>
      <sheetName val="공사개요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본자료"/>
      <sheetName val="노무비지급명세"/>
      <sheetName val="내역(토목)"/>
      <sheetName val="설계내역서"/>
      <sheetName val="수량집계"/>
      <sheetName val="총괄집계표"/>
      <sheetName val="변수값"/>
      <sheetName val="해평견적"/>
      <sheetName val="설계산출기초"/>
      <sheetName val="전동기 특성표"/>
      <sheetName val="케이블단면적"/>
      <sheetName val="Sheet2"/>
      <sheetName val="공사관리대장"/>
      <sheetName val="1차 내역서"/>
      <sheetName val="Mc1"/>
      <sheetName val="일위대가목록"/>
      <sheetName val="내역서1"/>
      <sheetName val="계정"/>
      <sheetName val="03전반노무비"/>
      <sheetName val="계양가시설"/>
      <sheetName val="토목내역"/>
      <sheetName val="설계명세서"/>
      <sheetName val="2000년1차"/>
      <sheetName val="중기상차"/>
      <sheetName val="AS복구"/>
      <sheetName val="중기터파기"/>
      <sheetName val="설계명세"/>
      <sheetName val="품셈 "/>
      <sheetName val="PAINT"/>
      <sheetName val="방화도료"/>
      <sheetName val="자재단가"/>
      <sheetName val="간접"/>
      <sheetName val="원가계산서 "/>
      <sheetName val="효성CB 1P기초"/>
      <sheetName val="견적단가"/>
      <sheetName val="노임단가"/>
      <sheetName val="순공사비"/>
      <sheetName val="70%"/>
      <sheetName val="04노무비"/>
      <sheetName val="DATA98"/>
      <sheetName val="배수공"/>
      <sheetName val="부대공"/>
      <sheetName val="식재인부"/>
      <sheetName val="업무처리전"/>
      <sheetName val="Sheet5"/>
      <sheetName val="조경내역서"/>
      <sheetName val="단가"/>
      <sheetName val="단가산출"/>
      <sheetName val="99총공사내역서"/>
      <sheetName val="토공"/>
      <sheetName val="포장공"/>
      <sheetName val="초기화면"/>
      <sheetName val="관급자재"/>
      <sheetName val="작성"/>
      <sheetName val="공사비_NDE"/>
      <sheetName val="계림(함평)"/>
      <sheetName val="계림(장성)"/>
      <sheetName val="단면가정"/>
      <sheetName val="설계조건"/>
      <sheetName val="투찰가"/>
      <sheetName val="Total"/>
      <sheetName val="가격조사서"/>
      <sheetName val="고유코드_설계"/>
      <sheetName val="단면 (2)"/>
      <sheetName val="TYPE A"/>
      <sheetName val="참조"/>
      <sheetName val="L_RPTB02_01"/>
      <sheetName val="VII-2현장경비"/>
      <sheetName val="Ⅴ-2.공종별내역"/>
      <sheetName val="단가산출서"/>
      <sheetName val="Sheet2 (2)"/>
      <sheetName val="FOB발"/>
      <sheetName val="BID"/>
      <sheetName val="공구"/>
      <sheetName val="내역(신례)"/>
      <sheetName val="설계서"/>
      <sheetName val="단가 (2)"/>
      <sheetName val="C1.공사개요"/>
      <sheetName val="40총괄"/>
      <sheetName val="40집계"/>
      <sheetName val="인건비"/>
      <sheetName val="총괄"/>
      <sheetName val="2003 일위대가"/>
      <sheetName val="Y-WORK"/>
      <sheetName val="출자한도"/>
      <sheetName val="1공구계약서"/>
      <sheetName val="대상공사(조달청)"/>
      <sheetName val="자료(통합)"/>
      <sheetName val="예산M11A"/>
      <sheetName val="공사착공계"/>
      <sheetName val="현장대리인위임장"/>
      <sheetName val="예산내역서"/>
      <sheetName val="노무"/>
      <sheetName val="토공사(흙막이)"/>
      <sheetName val="실행견적"/>
      <sheetName val="토목"/>
      <sheetName val="EP0618"/>
      <sheetName val="ELECTRIC"/>
      <sheetName val="TITLE"/>
      <sheetName val="WORK"/>
      <sheetName val="터파기및재료"/>
      <sheetName val="양수장(기계)"/>
      <sheetName val="토목공사"/>
      <sheetName val="명세서"/>
      <sheetName val="상촌터널실행"/>
      <sheetName val="저압_허용전류요약"/>
      <sheetName val="숫자변환"/>
      <sheetName val="배관내역"/>
      <sheetName val="서대문대장"/>
      <sheetName val="중강당 내역"/>
      <sheetName val="총괄표"/>
      <sheetName val="직재"/>
      <sheetName val="조경"/>
      <sheetName val="FB25JN"/>
      <sheetName val="일집"/>
      <sheetName val="투자비"/>
      <sheetName val="조성원가DATA"/>
      <sheetName val="사업비"/>
      <sheetName val="내역(원안-대안)"/>
      <sheetName val="실행대비"/>
      <sheetName val="직접경비"/>
      <sheetName val="직접인건비"/>
      <sheetName val="내역총괄"/>
      <sheetName val="수배전반"/>
      <sheetName val="일위대가목차"/>
      <sheetName val="단가사정"/>
      <sheetName val="공사비집계"/>
      <sheetName val="부하(성남)"/>
      <sheetName val="부하계산서"/>
      <sheetName val="보조부문비배부"/>
      <sheetName val="갑지"/>
      <sheetName val="기본DATA"/>
      <sheetName val="사통"/>
      <sheetName val="공사기본내용입력"/>
      <sheetName val="평내중"/>
      <sheetName val="총괄내역"/>
      <sheetName val="총계"/>
      <sheetName val="준검 내역서"/>
      <sheetName val="금액내역서"/>
      <sheetName val="주방환기"/>
      <sheetName val="내역서적용수량"/>
      <sheetName val="입력"/>
      <sheetName val="변압기 및 발전기 용량"/>
      <sheetName val="을지"/>
      <sheetName val="ENE-CAL 1"/>
      <sheetName val="공사현황"/>
      <sheetName val="N賃率-職"/>
      <sheetName val="견적을지"/>
      <sheetName val="공사비"/>
      <sheetName val="심사물량"/>
      <sheetName val="심사계산"/>
      <sheetName val="Macro(전선)"/>
      <sheetName val="제6.1장_부하용량계산서-1"/>
      <sheetName val="1.1 부하집계표"/>
      <sheetName val="공사원가계산서 "/>
      <sheetName val="CABLE-DATA "/>
      <sheetName val="정산서 "/>
      <sheetName val="공통비(전체)"/>
      <sheetName val="원형1호맨홀토공수량"/>
      <sheetName val="S0"/>
      <sheetName val="도급"/>
      <sheetName val="원가+내역"/>
      <sheetName val="6-2. 기계경비산출"/>
      <sheetName val="7.단가비교표"/>
      <sheetName val="노무비 근거"/>
      <sheetName val="5-2.일위대가"/>
      <sheetName val="현장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 갑  지 "/>
      <sheetName val="조건"/>
      <sheetName val="금액"/>
      <sheetName val="계약현황"/>
      <sheetName val="부동산"/>
      <sheetName val="직원"/>
      <sheetName val="세대별"/>
      <sheetName val="R&amp;D"/>
      <sheetName val="1구간내역서"/>
      <sheetName val="Macro1"/>
      <sheetName val="단가및재료비"/>
      <sheetName val="매채조회"/>
      <sheetName val="시산표"/>
      <sheetName val="본사공가현황"/>
      <sheetName val="일위_파일"/>
      <sheetName val="산출2-기기동력"/>
      <sheetName val="3.공통공사대비"/>
      <sheetName val="전체공내역서"/>
      <sheetName val="예산내역"/>
      <sheetName val="매입세"/>
      <sheetName val="방배동내역_(총괄)"/>
      <sheetName val="단가조사서"/>
      <sheetName val="이름정의"/>
      <sheetName val="A"/>
      <sheetName val="배수장토목공사비"/>
      <sheetName val="설계명세서(선로)"/>
      <sheetName val="공사비예산서(토목분)"/>
      <sheetName val="현황산출서"/>
      <sheetName val="식재"/>
      <sheetName val="시설물"/>
      <sheetName val="식재출력용"/>
      <sheetName val="유지관리"/>
      <sheetName val="견적"/>
      <sheetName val="옹벽기초자료"/>
      <sheetName val="단가조사"/>
      <sheetName val="예상"/>
      <sheetName val="106C0300"/>
      <sheetName val="대비"/>
      <sheetName val="분석"/>
      <sheetName val="제잡비"/>
      <sheetName val="적점"/>
      <sheetName val="8노임율표"/>
      <sheetName val="중(토)"/>
      <sheetName val="집계(일반)"/>
      <sheetName val="세금자료"/>
      <sheetName val="입력변수"/>
      <sheetName val="업체명"/>
      <sheetName val="관리"/>
      <sheetName val="산출2-전력"/>
      <sheetName val="산출3-동력"/>
      <sheetName val="산출4-전등"/>
      <sheetName val="산출9-TRAY"/>
      <sheetName val="database"/>
      <sheetName val="시공자검사조서"/>
      <sheetName val="2순기"/>
      <sheetName val="소요자재"/>
      <sheetName val="한강운반비"/>
      <sheetName val="자료입력"/>
      <sheetName val="예산명세서"/>
      <sheetName val="간접비"/>
      <sheetName val="경영상태"/>
      <sheetName val="D-3109"/>
      <sheetName val="장비집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서(본관)"/>
      <sheetName val="건축내역"/>
      <sheetName val="퇴직금(울산천상)"/>
      <sheetName val="Sheet1 (2)"/>
      <sheetName val="노 무 비"/>
      <sheetName val="우수공"/>
      <sheetName val="5. 차단기 용량계산"/>
      <sheetName val="6.3 전력간선 굵기"/>
      <sheetName val="1.2 부하계산서"/>
      <sheetName val="6. Cable(설명)-IEC"/>
      <sheetName val="MW-S"/>
      <sheetName val="빙장비사양"/>
      <sheetName val="장비사양"/>
      <sheetName val="산출내역(K2)"/>
      <sheetName val="2공구산출내역"/>
      <sheetName val="공통가설"/>
      <sheetName val="상호참고자료"/>
      <sheetName val="발주처자료입력"/>
      <sheetName val="회사기본자료"/>
      <sheetName val="하자보증자료"/>
      <sheetName val="기술자관련자료"/>
      <sheetName val="계산서(곡선부)"/>
      <sheetName val="포장재료집계표"/>
      <sheetName val="을"/>
      <sheetName val="A 견적"/>
      <sheetName val="전기내역1"/>
      <sheetName val="정부노임단가"/>
      <sheetName val="입력표"/>
      <sheetName val="가로등제어반 설치공사(수량)"/>
      <sheetName val="제조노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표지"/>
      <sheetName val="제출전체재노경"/>
      <sheetName val="CABLE"/>
      <sheetName val="CABLE_DATA "/>
      <sheetName val="12.유량계 규격 산정"/>
      <sheetName val="4.  단락전류의 계산"/>
      <sheetName val="1.2 저압설비 부하계산서"/>
      <sheetName val="1.3 고압설비 부하계산서"/>
      <sheetName val="환율"/>
      <sheetName val="A-4"/>
      <sheetName val="대치판정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운정"/>
      <sheetName val="1.공사원가계산서"/>
      <sheetName val="2.공정별예산조서"/>
      <sheetName val="3.일위대가"/>
      <sheetName val="가설공사비"/>
      <sheetName val="4.관급자재조서"/>
      <sheetName val="5.운반비산출"/>
      <sheetName val="운반비산출"/>
      <sheetName val="6.통신감리비"/>
      <sheetName val="소방감리비"/>
      <sheetName val="1-1일위산출"/>
      <sheetName val="2-1공량산출"/>
      <sheetName val="3-1수량계산"/>
      <sheetName val="4-1수량집계"/>
      <sheetName val="5-1자재단가"/>
      <sheetName val="노임단가"/>
    </sheetNames>
    <sheetDataSet>
      <sheetData sheetId="0" refreshError="1"/>
      <sheetData sheetId="1">
        <row r="4">
          <cell r="B4" t="str">
            <v>호표</v>
          </cell>
          <cell r="C4" t="str">
            <v>공  사  종  류</v>
          </cell>
          <cell r="D4" t="str">
            <v>규        격</v>
          </cell>
          <cell r="E4" t="str">
            <v>단 위</v>
          </cell>
          <cell r="F4" t="str">
            <v>전화설비</v>
          </cell>
          <cell r="G4" t="str">
            <v>TV공시청설비</v>
          </cell>
          <cell r="H4" t="str">
            <v>비디오폰설비</v>
          </cell>
          <cell r="I4" t="str">
            <v>방송설비</v>
          </cell>
          <cell r="J4" t="str">
            <v>CCTV 설비</v>
          </cell>
          <cell r="K4" t="str">
            <v>행선안내설비</v>
          </cell>
          <cell r="L4" t="str">
            <v>A.F.C 설비</v>
          </cell>
          <cell r="M4" t="str">
            <v>자동화재탐지설비</v>
          </cell>
          <cell r="N4" t="str">
            <v>계</v>
          </cell>
        </row>
        <row r="5">
          <cell r="B5">
            <v>1</v>
          </cell>
          <cell r="C5" t="str">
            <v>통신케이블 신설</v>
          </cell>
          <cell r="D5" t="str">
            <v xml:space="preserve"> CPEV 5P/0.65</v>
          </cell>
          <cell r="E5" t="str">
            <v>m</v>
          </cell>
          <cell r="F5">
            <v>185.4</v>
          </cell>
          <cell r="N5">
            <v>185.4</v>
          </cell>
        </row>
        <row r="6">
          <cell r="B6">
            <v>2</v>
          </cell>
          <cell r="C6" t="str">
            <v>통신케이블 신설</v>
          </cell>
          <cell r="D6" t="str">
            <v xml:space="preserve"> CPEV 10P/0.65</v>
          </cell>
          <cell r="E6" t="str">
            <v>m</v>
          </cell>
          <cell r="F6">
            <v>62</v>
          </cell>
          <cell r="I6">
            <v>13.4</v>
          </cell>
          <cell r="N6">
            <v>75.400000000000006</v>
          </cell>
        </row>
        <row r="7">
          <cell r="B7">
            <v>4</v>
          </cell>
          <cell r="C7" t="str">
            <v>통신케이블 신설</v>
          </cell>
          <cell r="D7" t="str">
            <v xml:space="preserve"> CPEV 20P/0.65</v>
          </cell>
          <cell r="E7" t="str">
            <v>m</v>
          </cell>
          <cell r="F7">
            <v>32.799999999999997</v>
          </cell>
          <cell r="N7">
            <v>32.799999999999997</v>
          </cell>
        </row>
        <row r="8">
          <cell r="B8">
            <v>5</v>
          </cell>
          <cell r="C8" t="str">
            <v>제어케이블 신설</v>
          </cell>
          <cell r="D8" t="str">
            <v xml:space="preserve"> CVV-SB 4C/1.25㎟</v>
          </cell>
          <cell r="E8" t="str">
            <v>m</v>
          </cell>
          <cell r="I8">
            <v>13.4</v>
          </cell>
          <cell r="L8">
            <v>126</v>
          </cell>
          <cell r="N8">
            <v>139.4</v>
          </cell>
        </row>
        <row r="9">
          <cell r="B9">
            <v>6</v>
          </cell>
          <cell r="C9" t="str">
            <v>제어케이블 신설</v>
          </cell>
          <cell r="D9" t="str">
            <v xml:space="preserve"> CVV-S 24C/1.25㎟</v>
          </cell>
          <cell r="E9" t="str">
            <v>m</v>
          </cell>
          <cell r="K9">
            <v>1652</v>
          </cell>
          <cell r="N9">
            <v>1652</v>
          </cell>
        </row>
        <row r="10">
          <cell r="B10">
            <v>7</v>
          </cell>
          <cell r="C10" t="str">
            <v>동축케이블 신설</v>
          </cell>
          <cell r="D10" t="str">
            <v xml:space="preserve"> ECX 5C-2V</v>
          </cell>
          <cell r="E10" t="str">
            <v>m</v>
          </cell>
          <cell r="G10">
            <v>102.7</v>
          </cell>
          <cell r="H10">
            <v>176</v>
          </cell>
          <cell r="J10">
            <v>2361</v>
          </cell>
          <cell r="N10">
            <v>2639.7</v>
          </cell>
        </row>
        <row r="11">
          <cell r="B11">
            <v>8</v>
          </cell>
          <cell r="C11" t="str">
            <v>동축케이블 신설</v>
          </cell>
          <cell r="D11" t="str">
            <v xml:space="preserve"> ECX 7C-2V</v>
          </cell>
          <cell r="E11" t="str">
            <v>m</v>
          </cell>
          <cell r="G11">
            <v>155.6</v>
          </cell>
          <cell r="N11">
            <v>155.6</v>
          </cell>
        </row>
        <row r="12">
          <cell r="B12">
            <v>10</v>
          </cell>
          <cell r="C12" t="str">
            <v>전선 신설</v>
          </cell>
          <cell r="D12" t="str">
            <v xml:space="preserve"> HIV 1.2mm</v>
          </cell>
          <cell r="E12" t="str">
            <v>m</v>
          </cell>
          <cell r="M12">
            <v>2303.6</v>
          </cell>
          <cell r="N12">
            <v>2303.6</v>
          </cell>
        </row>
        <row r="13">
          <cell r="B13" t="str">
            <v>10-1</v>
          </cell>
          <cell r="C13" t="str">
            <v>전선 신설</v>
          </cell>
          <cell r="D13" t="str">
            <v xml:space="preserve"> HIV 1.6mm</v>
          </cell>
          <cell r="E13" t="str">
            <v>m</v>
          </cell>
          <cell r="I13">
            <v>2173.8000000000002</v>
          </cell>
          <cell r="M13">
            <v>2290.5</v>
          </cell>
          <cell r="N13">
            <v>4464.3</v>
          </cell>
        </row>
        <row r="14">
          <cell r="B14" t="str">
            <v>10-2</v>
          </cell>
          <cell r="C14" t="str">
            <v>전선 신설</v>
          </cell>
          <cell r="D14" t="str">
            <v xml:space="preserve"> HIV 2.0mm</v>
          </cell>
          <cell r="E14" t="str">
            <v>m</v>
          </cell>
          <cell r="M14">
            <v>945.1</v>
          </cell>
          <cell r="N14">
            <v>945.1</v>
          </cell>
        </row>
        <row r="15">
          <cell r="B15" t="str">
            <v>10-3</v>
          </cell>
          <cell r="C15" t="str">
            <v>내열전선 신설</v>
          </cell>
          <cell r="D15" t="str">
            <v xml:space="preserve"> FR-3 2.0mm/3C</v>
          </cell>
          <cell r="E15" t="str">
            <v>m</v>
          </cell>
          <cell r="I15">
            <v>36.5</v>
          </cell>
          <cell r="N15">
            <v>36.5</v>
          </cell>
        </row>
        <row r="16">
          <cell r="B16">
            <v>11</v>
          </cell>
          <cell r="C16" t="str">
            <v>마이크선 신설</v>
          </cell>
          <cell r="D16" t="str">
            <v xml:space="preserve"> MW 3100</v>
          </cell>
          <cell r="E16" t="str">
            <v>m</v>
          </cell>
          <cell r="I16">
            <v>995.8</v>
          </cell>
          <cell r="N16">
            <v>995.8</v>
          </cell>
        </row>
        <row r="17">
          <cell r="B17">
            <v>12</v>
          </cell>
          <cell r="C17" t="str">
            <v>국내케이블 신설</v>
          </cell>
          <cell r="D17" t="str">
            <v xml:space="preserve"> SH 5P(2개연 10P)</v>
          </cell>
          <cell r="E17" t="str">
            <v>m</v>
          </cell>
          <cell r="L17">
            <v>36</v>
          </cell>
          <cell r="N17">
            <v>36</v>
          </cell>
        </row>
        <row r="18">
          <cell r="B18">
            <v>13</v>
          </cell>
          <cell r="C18" t="str">
            <v>전화선 신설</v>
          </cell>
          <cell r="D18" t="str">
            <v xml:space="preserve"> TIV 0.8mm/2C</v>
          </cell>
          <cell r="E18" t="str">
            <v>m</v>
          </cell>
          <cell r="F18">
            <v>495.2</v>
          </cell>
          <cell r="N18">
            <v>495.2</v>
          </cell>
        </row>
        <row r="19">
          <cell r="B19">
            <v>14</v>
          </cell>
          <cell r="C19" t="str">
            <v>접지선 신설</v>
          </cell>
          <cell r="D19" t="str">
            <v xml:space="preserve"> GV 5.5㎟</v>
          </cell>
          <cell r="E19" t="str">
            <v>m</v>
          </cell>
          <cell r="F19">
            <v>170.9</v>
          </cell>
          <cell r="I19">
            <v>42</v>
          </cell>
          <cell r="J19">
            <v>57.4</v>
          </cell>
          <cell r="K19">
            <v>47.4</v>
          </cell>
          <cell r="L19">
            <v>126</v>
          </cell>
          <cell r="N19">
            <v>443.7</v>
          </cell>
        </row>
        <row r="20">
          <cell r="B20">
            <v>16</v>
          </cell>
          <cell r="C20" t="str">
            <v>접지선 신설</v>
          </cell>
          <cell r="D20" t="str">
            <v xml:space="preserve"> GV 22㎟</v>
          </cell>
          <cell r="E20" t="str">
            <v>m</v>
          </cell>
          <cell r="F20">
            <v>185.4</v>
          </cell>
          <cell r="N20">
            <v>185.4</v>
          </cell>
        </row>
        <row r="21">
          <cell r="B21">
            <v>17</v>
          </cell>
          <cell r="C21" t="str">
            <v>접지선 신설</v>
          </cell>
          <cell r="D21" t="str">
            <v xml:space="preserve"> GV 38㎟</v>
          </cell>
          <cell r="E21" t="str">
            <v>m</v>
          </cell>
          <cell r="F21">
            <v>185.4</v>
          </cell>
          <cell r="L21">
            <v>55.2</v>
          </cell>
          <cell r="N21">
            <v>240.60000000000002</v>
          </cell>
        </row>
        <row r="22">
          <cell r="B22">
            <v>18</v>
          </cell>
          <cell r="C22" t="str">
            <v>전원선 신설</v>
          </cell>
          <cell r="D22" t="str">
            <v xml:space="preserve"> CV 2C/5.5㎟</v>
          </cell>
          <cell r="E22" t="str">
            <v>m</v>
          </cell>
          <cell r="H22">
            <v>101.9</v>
          </cell>
          <cell r="J22">
            <v>706.1</v>
          </cell>
          <cell r="K22">
            <v>699.4</v>
          </cell>
          <cell r="L22">
            <v>167</v>
          </cell>
          <cell r="N22">
            <v>1674.4</v>
          </cell>
        </row>
        <row r="23">
          <cell r="B23">
            <v>19</v>
          </cell>
          <cell r="C23" t="str">
            <v>전원선 신설</v>
          </cell>
          <cell r="D23" t="str">
            <v xml:space="preserve"> CV 2C/14㎟</v>
          </cell>
          <cell r="E23" t="str">
            <v>m</v>
          </cell>
          <cell r="K23">
            <v>163.80000000000001</v>
          </cell>
          <cell r="N23">
            <v>163.80000000000001</v>
          </cell>
        </row>
        <row r="24">
          <cell r="B24">
            <v>20</v>
          </cell>
          <cell r="C24" t="str">
            <v>후강전선관 신설</v>
          </cell>
          <cell r="D24" t="str">
            <v xml:space="preserve"> 16C (매입)</v>
          </cell>
          <cell r="E24" t="str">
            <v>m</v>
          </cell>
          <cell r="F24">
            <v>570.6</v>
          </cell>
          <cell r="G24">
            <v>242.3</v>
          </cell>
          <cell r="H24">
            <v>98.9</v>
          </cell>
          <cell r="I24">
            <v>205.4</v>
          </cell>
          <cell r="J24">
            <v>80.2</v>
          </cell>
          <cell r="K24">
            <v>43.5</v>
          </cell>
          <cell r="L24">
            <v>36</v>
          </cell>
          <cell r="M24">
            <v>209.4</v>
          </cell>
          <cell r="N24">
            <v>1486.3000000000002</v>
          </cell>
        </row>
        <row r="25">
          <cell r="B25">
            <v>21</v>
          </cell>
          <cell r="C25" t="str">
            <v>후강전선관 신설</v>
          </cell>
          <cell r="D25" t="str">
            <v xml:space="preserve"> 22C (매입)</v>
          </cell>
          <cell r="E25" t="str">
            <v>m</v>
          </cell>
          <cell r="F25">
            <v>56.8</v>
          </cell>
          <cell r="H25">
            <v>98.9</v>
          </cell>
          <cell r="I25">
            <v>13.4</v>
          </cell>
          <cell r="J25">
            <v>140.30000000000001</v>
          </cell>
          <cell r="L25">
            <v>159</v>
          </cell>
          <cell r="M25">
            <v>2.4</v>
          </cell>
          <cell r="N25">
            <v>470.79999999999995</v>
          </cell>
        </row>
        <row r="26">
          <cell r="B26">
            <v>22</v>
          </cell>
          <cell r="C26" t="str">
            <v>후강전선관 신설</v>
          </cell>
          <cell r="D26" t="str">
            <v xml:space="preserve"> 28C (매입)</v>
          </cell>
          <cell r="E26" t="str">
            <v>m</v>
          </cell>
          <cell r="F26">
            <v>43.1</v>
          </cell>
          <cell r="I26">
            <v>13.4</v>
          </cell>
          <cell r="J26">
            <v>113.6</v>
          </cell>
          <cell r="L26">
            <v>75</v>
          </cell>
          <cell r="M26">
            <v>20.100000000000001</v>
          </cell>
          <cell r="N26">
            <v>265.2</v>
          </cell>
        </row>
        <row r="27">
          <cell r="B27">
            <v>23</v>
          </cell>
          <cell r="C27" t="str">
            <v>후강전선관 신설</v>
          </cell>
          <cell r="D27" t="str">
            <v xml:space="preserve"> 36C (매입)</v>
          </cell>
          <cell r="E27" t="str">
            <v>m</v>
          </cell>
          <cell r="K27">
            <v>24.5</v>
          </cell>
          <cell r="L27">
            <v>7.8</v>
          </cell>
          <cell r="M27">
            <v>15.7</v>
          </cell>
          <cell r="N27">
            <v>48</v>
          </cell>
        </row>
        <row r="28">
          <cell r="B28">
            <v>24</v>
          </cell>
          <cell r="C28" t="str">
            <v>후강전선관 신설</v>
          </cell>
          <cell r="D28" t="str">
            <v xml:space="preserve"> 54C (매입)</v>
          </cell>
          <cell r="E28" t="str">
            <v>m</v>
          </cell>
          <cell r="K28">
            <v>53.4</v>
          </cell>
          <cell r="N28">
            <v>53.4</v>
          </cell>
        </row>
        <row r="29">
          <cell r="B29">
            <v>25</v>
          </cell>
          <cell r="C29" t="str">
            <v>후강전선관 신설</v>
          </cell>
          <cell r="D29" t="str">
            <v xml:space="preserve"> 16C (천정노출)</v>
          </cell>
          <cell r="E29" t="str">
            <v>m</v>
          </cell>
          <cell r="I29">
            <v>239.1</v>
          </cell>
          <cell r="J29">
            <v>432.7</v>
          </cell>
          <cell r="M29">
            <v>756.2</v>
          </cell>
          <cell r="N29">
            <v>1428</v>
          </cell>
        </row>
        <row r="30">
          <cell r="B30">
            <v>26</v>
          </cell>
          <cell r="C30" t="str">
            <v>후강전선관 신설</v>
          </cell>
          <cell r="D30" t="str">
            <v xml:space="preserve"> 22C (천정노출)</v>
          </cell>
          <cell r="E30" t="str">
            <v>m</v>
          </cell>
          <cell r="J30">
            <v>119.9</v>
          </cell>
          <cell r="K30">
            <v>126.5</v>
          </cell>
          <cell r="M30">
            <v>3.6</v>
          </cell>
          <cell r="N30">
            <v>250</v>
          </cell>
        </row>
        <row r="31">
          <cell r="B31">
            <v>27</v>
          </cell>
          <cell r="C31" t="str">
            <v>후강전선관 신설</v>
          </cell>
          <cell r="D31" t="str">
            <v xml:space="preserve"> 28C (천정노출)</v>
          </cell>
          <cell r="E31" t="str">
            <v>m</v>
          </cell>
          <cell r="F31">
            <v>78.8</v>
          </cell>
          <cell r="K31">
            <v>140.19999999999999</v>
          </cell>
          <cell r="M31">
            <v>50.4</v>
          </cell>
          <cell r="N31">
            <v>269.39999999999998</v>
          </cell>
        </row>
        <row r="32">
          <cell r="B32">
            <v>28</v>
          </cell>
          <cell r="C32" t="str">
            <v>후강전선관 신설</v>
          </cell>
          <cell r="D32" t="str">
            <v xml:space="preserve"> 36C (천정노출)</v>
          </cell>
          <cell r="E32" t="str">
            <v>m</v>
          </cell>
          <cell r="F32">
            <v>78.8</v>
          </cell>
          <cell r="L32">
            <v>33.5</v>
          </cell>
          <cell r="M32">
            <v>52.4</v>
          </cell>
          <cell r="N32">
            <v>164.7</v>
          </cell>
        </row>
        <row r="33">
          <cell r="B33">
            <v>29</v>
          </cell>
          <cell r="C33" t="str">
            <v>후강전선관 신설</v>
          </cell>
          <cell r="D33" t="str">
            <v xml:space="preserve"> 54C (천정노출)</v>
          </cell>
          <cell r="E33" t="str">
            <v>m</v>
          </cell>
          <cell r="F33">
            <v>78.8</v>
          </cell>
          <cell r="K33">
            <v>261.10000000000002</v>
          </cell>
          <cell r="N33">
            <v>339.90000000000003</v>
          </cell>
        </row>
        <row r="34">
          <cell r="B34">
            <v>30</v>
          </cell>
          <cell r="C34" t="str">
            <v>후강전선관 신설</v>
          </cell>
          <cell r="D34" t="str">
            <v xml:space="preserve"> 16C (철강조노출)</v>
          </cell>
          <cell r="E34" t="str">
            <v>m</v>
          </cell>
          <cell r="I34">
            <v>885.6</v>
          </cell>
          <cell r="J34">
            <v>260</v>
          </cell>
          <cell r="N34">
            <v>1145.5999999999999</v>
          </cell>
        </row>
        <row r="35">
          <cell r="B35">
            <v>31</v>
          </cell>
          <cell r="C35" t="str">
            <v>후강전선관 신설</v>
          </cell>
          <cell r="D35" t="str">
            <v xml:space="preserve"> 22C (철강조노출)</v>
          </cell>
          <cell r="E35" t="str">
            <v>m</v>
          </cell>
          <cell r="J35">
            <v>366</v>
          </cell>
          <cell r="M35">
            <v>50.4</v>
          </cell>
          <cell r="N35">
            <v>416.4</v>
          </cell>
        </row>
        <row r="36">
          <cell r="B36">
            <v>32</v>
          </cell>
          <cell r="C36" t="str">
            <v>후강전선관 신설</v>
          </cell>
          <cell r="D36" t="str">
            <v xml:space="preserve"> 28C (철강조노출)</v>
          </cell>
          <cell r="E36" t="str">
            <v>m</v>
          </cell>
          <cell r="K36">
            <v>184</v>
          </cell>
          <cell r="N36">
            <v>184</v>
          </cell>
        </row>
        <row r="37">
          <cell r="B37">
            <v>33</v>
          </cell>
          <cell r="C37" t="str">
            <v>후강전선관 신설</v>
          </cell>
          <cell r="D37" t="str">
            <v xml:space="preserve"> 54C (철강조노출)</v>
          </cell>
          <cell r="E37" t="str">
            <v>m</v>
          </cell>
          <cell r="K37">
            <v>170</v>
          </cell>
          <cell r="N37">
            <v>170</v>
          </cell>
        </row>
        <row r="38">
          <cell r="B38">
            <v>34</v>
          </cell>
          <cell r="C38" t="str">
            <v>HI-PVC 전선관부설</v>
          </cell>
          <cell r="D38" t="str">
            <v xml:space="preserve"> HI-PVC 54㎜(매입)</v>
          </cell>
          <cell r="E38" t="str">
            <v>m</v>
          </cell>
          <cell r="F38">
            <v>52</v>
          </cell>
          <cell r="N38">
            <v>52</v>
          </cell>
        </row>
        <row r="39">
          <cell r="B39" t="str">
            <v>34-1</v>
          </cell>
          <cell r="C39" t="str">
            <v>HI-PVC 전선관부설</v>
          </cell>
          <cell r="D39" t="str">
            <v xml:space="preserve"> HI-PVC 36㎜(매입)</v>
          </cell>
          <cell r="E39" t="str">
            <v>m</v>
          </cell>
          <cell r="F39">
            <v>52</v>
          </cell>
          <cell r="N39">
            <v>52</v>
          </cell>
        </row>
        <row r="40">
          <cell r="B40" t="str">
            <v>34-2</v>
          </cell>
          <cell r="C40" t="str">
            <v>HI-PVC 전선관부설</v>
          </cell>
          <cell r="D40" t="str">
            <v xml:space="preserve"> HI-PVC 28㎜(매입)</v>
          </cell>
          <cell r="E40" t="str">
            <v>m</v>
          </cell>
          <cell r="F40">
            <v>52</v>
          </cell>
          <cell r="N40">
            <v>52</v>
          </cell>
        </row>
        <row r="41">
          <cell r="B41">
            <v>35</v>
          </cell>
          <cell r="C41" t="str">
            <v>후렉시블 전선관 신설</v>
          </cell>
          <cell r="D41" t="str">
            <v xml:space="preserve"> 16C (천정노출)</v>
          </cell>
          <cell r="E41" t="str">
            <v>m</v>
          </cell>
          <cell r="I41">
            <v>103</v>
          </cell>
          <cell r="J41">
            <v>53.7</v>
          </cell>
          <cell r="M41">
            <v>40.200000000000003</v>
          </cell>
          <cell r="N41">
            <v>196.89999999999998</v>
          </cell>
        </row>
        <row r="42">
          <cell r="B42">
            <v>36</v>
          </cell>
          <cell r="C42" t="str">
            <v>후렉시블 전선관 신설</v>
          </cell>
          <cell r="D42" t="str">
            <v xml:space="preserve"> 22C (천정노출)</v>
          </cell>
          <cell r="E42" t="str">
            <v>m</v>
          </cell>
          <cell r="J42">
            <v>10.8</v>
          </cell>
          <cell r="N42">
            <v>10.8</v>
          </cell>
        </row>
        <row r="43">
          <cell r="B43">
            <v>37</v>
          </cell>
          <cell r="C43" t="str">
            <v>후렉시블 전선관 신설</v>
          </cell>
          <cell r="D43" t="str">
            <v xml:space="preserve"> 28C (천정노출)</v>
          </cell>
          <cell r="E43" t="str">
            <v>m</v>
          </cell>
          <cell r="K43">
            <v>24</v>
          </cell>
          <cell r="N43">
            <v>24</v>
          </cell>
        </row>
        <row r="44">
          <cell r="B44">
            <v>38</v>
          </cell>
          <cell r="C44" t="str">
            <v>후렉시블 전선관 신설</v>
          </cell>
          <cell r="D44" t="str">
            <v xml:space="preserve"> 36C (천정노출)</v>
          </cell>
          <cell r="E44" t="str">
            <v>m</v>
          </cell>
          <cell r="K44">
            <v>24</v>
          </cell>
          <cell r="N44">
            <v>24</v>
          </cell>
        </row>
        <row r="45">
          <cell r="B45">
            <v>39</v>
          </cell>
          <cell r="C45" t="str">
            <v>노말밴드 신설</v>
          </cell>
          <cell r="D45" t="str">
            <v xml:space="preserve"> 28㎜ (ST)</v>
          </cell>
          <cell r="E45" t="str">
            <v>m</v>
          </cell>
          <cell r="F45">
            <v>10</v>
          </cell>
          <cell r="J45">
            <v>8</v>
          </cell>
          <cell r="K45">
            <v>24</v>
          </cell>
          <cell r="L45">
            <v>6</v>
          </cell>
          <cell r="M45">
            <v>6</v>
          </cell>
          <cell r="N45">
            <v>54</v>
          </cell>
        </row>
        <row r="46">
          <cell r="B46">
            <v>40</v>
          </cell>
          <cell r="C46" t="str">
            <v>노말밴드 신설</v>
          </cell>
          <cell r="D46" t="str">
            <v xml:space="preserve"> 36㎜ (ST)</v>
          </cell>
          <cell r="E46" t="str">
            <v>m</v>
          </cell>
          <cell r="F46">
            <v>6</v>
          </cell>
          <cell r="K46">
            <v>26</v>
          </cell>
          <cell r="L46">
            <v>6</v>
          </cell>
          <cell r="M46">
            <v>6</v>
          </cell>
          <cell r="N46">
            <v>44</v>
          </cell>
        </row>
        <row r="47">
          <cell r="B47">
            <v>42</v>
          </cell>
          <cell r="C47" t="str">
            <v>노말밴드 신설</v>
          </cell>
          <cell r="D47" t="str">
            <v xml:space="preserve"> 54㎜ (ST)</v>
          </cell>
          <cell r="E47" t="str">
            <v>m</v>
          </cell>
          <cell r="F47">
            <v>6</v>
          </cell>
          <cell r="K47">
            <v>34</v>
          </cell>
          <cell r="N47">
            <v>40</v>
          </cell>
        </row>
        <row r="48">
          <cell r="B48">
            <v>45</v>
          </cell>
          <cell r="C48" t="str">
            <v>C형 찬넬 신설</v>
          </cell>
          <cell r="D48" t="str">
            <v xml:space="preserve"> 300x42x42x2.6t</v>
          </cell>
          <cell r="E48" t="str">
            <v>개소</v>
          </cell>
          <cell r="J48">
            <v>27</v>
          </cell>
          <cell r="N48">
            <v>27</v>
          </cell>
        </row>
        <row r="49">
          <cell r="B49">
            <v>46</v>
          </cell>
          <cell r="C49" t="str">
            <v>C형 찬넬 신설</v>
          </cell>
          <cell r="D49" t="str">
            <v xml:space="preserve"> 400x42x42x2.6t</v>
          </cell>
          <cell r="E49" t="str">
            <v>개소</v>
          </cell>
          <cell r="J49">
            <v>60</v>
          </cell>
          <cell r="N49">
            <v>60</v>
          </cell>
        </row>
        <row r="50">
          <cell r="B50" t="str">
            <v>46-1</v>
          </cell>
          <cell r="C50" t="str">
            <v>C형 찬넬 신설</v>
          </cell>
          <cell r="D50" t="str">
            <v xml:space="preserve"> 400x42x42x2.6t(2단)</v>
          </cell>
          <cell r="E50" t="str">
            <v>개소</v>
          </cell>
          <cell r="J50">
            <v>60</v>
          </cell>
          <cell r="K50">
            <v>20</v>
          </cell>
          <cell r="N50">
            <v>80</v>
          </cell>
        </row>
        <row r="51">
          <cell r="B51">
            <v>47</v>
          </cell>
          <cell r="C51" t="str">
            <v>C형 찬넬 신설</v>
          </cell>
          <cell r="D51" t="str">
            <v xml:space="preserve"> 500x42x42x2.6t(2단)</v>
          </cell>
          <cell r="E51" t="str">
            <v>개소</v>
          </cell>
          <cell r="F51">
            <v>90</v>
          </cell>
          <cell r="N51">
            <v>90</v>
          </cell>
        </row>
        <row r="52">
          <cell r="B52" t="str">
            <v>47-1</v>
          </cell>
          <cell r="C52" t="str">
            <v>C형 찬넬 신설</v>
          </cell>
          <cell r="D52" t="str">
            <v xml:space="preserve"> 500x42x42x2.6t(1단)</v>
          </cell>
          <cell r="E52" t="str">
            <v>개소</v>
          </cell>
          <cell r="K52">
            <v>20</v>
          </cell>
          <cell r="N52">
            <v>20</v>
          </cell>
        </row>
        <row r="53">
          <cell r="B53" t="str">
            <v>47-2</v>
          </cell>
          <cell r="C53" t="str">
            <v>파이프 지지행거</v>
          </cell>
          <cell r="D53" t="str">
            <v xml:space="preserve"> 36C</v>
          </cell>
          <cell r="E53" t="str">
            <v>개소</v>
          </cell>
          <cell r="L53">
            <v>29</v>
          </cell>
          <cell r="N53">
            <v>29</v>
          </cell>
        </row>
        <row r="54">
          <cell r="B54" t="str">
            <v>47-3</v>
          </cell>
          <cell r="C54" t="str">
            <v>케이블 덕트</v>
          </cell>
          <cell r="D54" t="str">
            <v xml:space="preserve"> 300x100x1t</v>
          </cell>
          <cell r="E54" t="str">
            <v>m</v>
          </cell>
          <cell r="L54">
            <v>11</v>
          </cell>
          <cell r="N54">
            <v>11</v>
          </cell>
        </row>
        <row r="55">
          <cell r="B55">
            <v>48</v>
          </cell>
          <cell r="C55" t="str">
            <v>OUTLET BOX 설치</v>
          </cell>
          <cell r="D55" t="str">
            <v xml:space="preserve"> 중형 4각 54㎜</v>
          </cell>
          <cell r="E55" t="str">
            <v>개</v>
          </cell>
          <cell r="F55">
            <v>40</v>
          </cell>
          <cell r="G55">
            <v>15</v>
          </cell>
          <cell r="H55">
            <v>6</v>
          </cell>
          <cell r="M55">
            <v>12</v>
          </cell>
          <cell r="N55">
            <v>73</v>
          </cell>
        </row>
        <row r="56">
          <cell r="B56" t="str">
            <v>48-1</v>
          </cell>
          <cell r="C56" t="str">
            <v>OUTLET BOX 설치</v>
          </cell>
          <cell r="D56" t="str">
            <v xml:space="preserve"> 중형 8각 54㎜</v>
          </cell>
          <cell r="E56" t="str">
            <v>개</v>
          </cell>
          <cell r="M56">
            <v>55</v>
          </cell>
          <cell r="N56">
            <v>55</v>
          </cell>
        </row>
        <row r="57">
          <cell r="B57">
            <v>49</v>
          </cell>
          <cell r="C57" t="str">
            <v>BOX COVER 설치</v>
          </cell>
          <cell r="D57" t="str">
            <v xml:space="preserve"> 평커버 4각</v>
          </cell>
          <cell r="E57" t="str">
            <v>개</v>
          </cell>
          <cell r="F57">
            <v>9</v>
          </cell>
          <cell r="M57">
            <v>25</v>
          </cell>
          <cell r="N57">
            <v>34</v>
          </cell>
        </row>
        <row r="58">
          <cell r="B58" t="str">
            <v>49-1</v>
          </cell>
          <cell r="C58" t="str">
            <v>BOX COVER 설치</v>
          </cell>
          <cell r="D58" t="str">
            <v xml:space="preserve"> 평커버 8각</v>
          </cell>
          <cell r="E58" t="str">
            <v>개</v>
          </cell>
          <cell r="M58">
            <v>55</v>
          </cell>
          <cell r="N58">
            <v>55</v>
          </cell>
        </row>
        <row r="59">
          <cell r="B59">
            <v>50</v>
          </cell>
          <cell r="C59" t="str">
            <v>PULL BOX 설치(천정형)</v>
          </cell>
          <cell r="D59" t="str">
            <v xml:space="preserve"> 100x100x100</v>
          </cell>
          <cell r="E59" t="str">
            <v>개</v>
          </cell>
          <cell r="J59">
            <v>6</v>
          </cell>
          <cell r="M59">
            <v>5</v>
          </cell>
          <cell r="N59">
            <v>11</v>
          </cell>
        </row>
        <row r="60">
          <cell r="B60">
            <v>51</v>
          </cell>
          <cell r="C60" t="str">
            <v>PULL BOX 설치(천정형)</v>
          </cell>
          <cell r="D60" t="str">
            <v xml:space="preserve"> 200x200x100</v>
          </cell>
          <cell r="E60" t="str">
            <v>개</v>
          </cell>
          <cell r="I60">
            <v>2</v>
          </cell>
          <cell r="J60">
            <v>3</v>
          </cell>
          <cell r="K60">
            <v>4</v>
          </cell>
          <cell r="M60">
            <v>3</v>
          </cell>
          <cell r="N60">
            <v>12</v>
          </cell>
        </row>
        <row r="61">
          <cell r="B61" t="str">
            <v>51-1</v>
          </cell>
          <cell r="C61" t="str">
            <v>PULL BOX 설치(천정형)</v>
          </cell>
          <cell r="D61" t="str">
            <v xml:space="preserve"> 200x200x200</v>
          </cell>
          <cell r="E61" t="str">
            <v>개</v>
          </cell>
          <cell r="M61">
            <v>1</v>
          </cell>
          <cell r="N61">
            <v>1</v>
          </cell>
        </row>
        <row r="62">
          <cell r="B62">
            <v>52</v>
          </cell>
          <cell r="C62" t="str">
            <v>PULL BOX 설치(천정형)</v>
          </cell>
          <cell r="D62" t="str">
            <v xml:space="preserve"> 300x300x200</v>
          </cell>
          <cell r="E62" t="str">
            <v>개</v>
          </cell>
          <cell r="J62">
            <v>2</v>
          </cell>
          <cell r="K62">
            <v>2</v>
          </cell>
          <cell r="N62">
            <v>4</v>
          </cell>
        </row>
        <row r="63">
          <cell r="B63">
            <v>53</v>
          </cell>
          <cell r="C63" t="str">
            <v>PULL BOX 설치(천정형)</v>
          </cell>
          <cell r="D63" t="str">
            <v xml:space="preserve"> 400x400x200</v>
          </cell>
          <cell r="E63" t="str">
            <v>개</v>
          </cell>
          <cell r="K63">
            <v>3</v>
          </cell>
          <cell r="N63">
            <v>3</v>
          </cell>
        </row>
        <row r="64">
          <cell r="B64">
            <v>54</v>
          </cell>
          <cell r="C64" t="str">
            <v>PULL BOX 설치(벽부형)</v>
          </cell>
          <cell r="D64" t="str">
            <v xml:space="preserve"> 500x500x200</v>
          </cell>
          <cell r="E64" t="str">
            <v>개</v>
          </cell>
          <cell r="F64">
            <v>2</v>
          </cell>
          <cell r="K64">
            <v>1</v>
          </cell>
          <cell r="N64">
            <v>3</v>
          </cell>
        </row>
        <row r="65">
          <cell r="B65">
            <v>55</v>
          </cell>
          <cell r="C65" t="str">
            <v>단자반 신설</v>
          </cell>
          <cell r="D65" t="str">
            <v xml:space="preserve"> TB 10P(SUS)</v>
          </cell>
          <cell r="E65" t="str">
            <v>개</v>
          </cell>
          <cell r="F65">
            <v>4</v>
          </cell>
          <cell r="N65">
            <v>4</v>
          </cell>
        </row>
        <row r="66">
          <cell r="B66">
            <v>56</v>
          </cell>
          <cell r="C66" t="str">
            <v>단자반 신설</v>
          </cell>
          <cell r="D66" t="str">
            <v xml:space="preserve"> TB 20P(SUS)</v>
          </cell>
          <cell r="E66" t="str">
            <v>개</v>
          </cell>
          <cell r="F66">
            <v>1</v>
          </cell>
          <cell r="N66">
            <v>1</v>
          </cell>
        </row>
        <row r="67">
          <cell r="B67">
            <v>58</v>
          </cell>
          <cell r="C67" t="str">
            <v>단자반 신설</v>
          </cell>
          <cell r="D67" t="str">
            <v xml:space="preserve"> TB 40P(SUS)</v>
          </cell>
          <cell r="E67" t="str">
            <v>개</v>
          </cell>
          <cell r="N67">
            <v>0</v>
          </cell>
        </row>
        <row r="68">
          <cell r="B68">
            <v>59</v>
          </cell>
          <cell r="C68" t="str">
            <v>접지시험단자반 설치</v>
          </cell>
          <cell r="D68" t="str">
            <v xml:space="preserve"> 5CCT</v>
          </cell>
          <cell r="E68" t="str">
            <v>개</v>
          </cell>
          <cell r="F68">
            <v>1</v>
          </cell>
          <cell r="N68">
            <v>1</v>
          </cell>
        </row>
        <row r="69">
          <cell r="B69">
            <v>60</v>
          </cell>
          <cell r="C69" t="str">
            <v>지중도체 신설</v>
          </cell>
          <cell r="D69" t="str">
            <v xml:space="preserve"> 3Ω이하</v>
          </cell>
          <cell r="E69" t="str">
            <v>개소</v>
          </cell>
          <cell r="F69">
            <v>1</v>
          </cell>
          <cell r="N69">
            <v>1</v>
          </cell>
        </row>
        <row r="70">
          <cell r="B70">
            <v>61</v>
          </cell>
          <cell r="C70" t="str">
            <v>지중도체 신설</v>
          </cell>
          <cell r="D70" t="str">
            <v xml:space="preserve"> 20Ω이하</v>
          </cell>
          <cell r="E70" t="str">
            <v>개소</v>
          </cell>
          <cell r="F70">
            <v>1</v>
          </cell>
          <cell r="N70">
            <v>1</v>
          </cell>
        </row>
        <row r="71">
          <cell r="B71">
            <v>62</v>
          </cell>
          <cell r="C71" t="str">
            <v>전화 콘센트 설치</v>
          </cell>
          <cell r="D71" t="str">
            <v xml:space="preserve"> 4P용</v>
          </cell>
          <cell r="E71" t="str">
            <v>개</v>
          </cell>
          <cell r="F71">
            <v>31</v>
          </cell>
          <cell r="N71">
            <v>31</v>
          </cell>
        </row>
        <row r="72">
          <cell r="B72">
            <v>63</v>
          </cell>
          <cell r="C72" t="str">
            <v>KEY PHONE 설치</v>
          </cell>
          <cell r="D72" t="str">
            <v xml:space="preserve"> 자장치</v>
          </cell>
          <cell r="E72" t="str">
            <v>대</v>
          </cell>
          <cell r="F72">
            <v>3</v>
          </cell>
          <cell r="N72">
            <v>3</v>
          </cell>
        </row>
        <row r="73">
          <cell r="B73">
            <v>64</v>
          </cell>
          <cell r="C73" t="str">
            <v>KEY PHONE 설치</v>
          </cell>
          <cell r="D73" t="str">
            <v xml:space="preserve"> 모장치</v>
          </cell>
          <cell r="E73" t="str">
            <v>대</v>
          </cell>
          <cell r="F73">
            <v>1</v>
          </cell>
          <cell r="N73">
            <v>1</v>
          </cell>
        </row>
        <row r="74">
          <cell r="B74">
            <v>65</v>
          </cell>
          <cell r="C74" t="str">
            <v>MIC JACK 설치</v>
          </cell>
          <cell r="D74" t="str">
            <v xml:space="preserve"> 1 CH</v>
          </cell>
          <cell r="E74" t="str">
            <v>대</v>
          </cell>
          <cell r="I74">
            <v>4</v>
          </cell>
          <cell r="N74">
            <v>4</v>
          </cell>
        </row>
        <row r="75">
          <cell r="B75">
            <v>66</v>
          </cell>
          <cell r="C75" t="str">
            <v>스 피 커</v>
          </cell>
          <cell r="D75" t="str">
            <v xml:space="preserve"> 천정형 (3W)</v>
          </cell>
          <cell r="E75" t="str">
            <v>개</v>
          </cell>
          <cell r="I75">
            <v>36</v>
          </cell>
          <cell r="N75">
            <v>36</v>
          </cell>
        </row>
        <row r="76">
          <cell r="B76">
            <v>67</v>
          </cell>
          <cell r="C76" t="str">
            <v>스 피 커</v>
          </cell>
          <cell r="D76" t="str">
            <v xml:space="preserve"> 벽부형 (3W)</v>
          </cell>
          <cell r="E76" t="str">
            <v>개</v>
          </cell>
          <cell r="I76">
            <v>1</v>
          </cell>
          <cell r="N76">
            <v>1</v>
          </cell>
        </row>
        <row r="77">
          <cell r="B77">
            <v>68</v>
          </cell>
          <cell r="C77" t="str">
            <v>스 피 커</v>
          </cell>
          <cell r="D77" t="str">
            <v xml:space="preserve"> HORN형 (10W)</v>
          </cell>
          <cell r="E77" t="str">
            <v>개</v>
          </cell>
          <cell r="I77">
            <v>44</v>
          </cell>
          <cell r="N77">
            <v>44</v>
          </cell>
        </row>
        <row r="78">
          <cell r="B78">
            <v>69</v>
          </cell>
          <cell r="C78" t="str">
            <v>방송 AMP RACK신설</v>
          </cell>
          <cell r="D78" t="str">
            <v xml:space="preserve"> 720W</v>
          </cell>
          <cell r="E78" t="str">
            <v>대</v>
          </cell>
          <cell r="I78">
            <v>3</v>
          </cell>
          <cell r="N78">
            <v>3</v>
          </cell>
        </row>
        <row r="79">
          <cell r="B79">
            <v>70</v>
          </cell>
          <cell r="C79" t="str">
            <v>매표소방송장치</v>
          </cell>
          <cell r="D79" t="str">
            <v xml:space="preserve"> 20W(SP,MIC포함)</v>
          </cell>
          <cell r="E79" t="str">
            <v>대</v>
          </cell>
          <cell r="I79">
            <v>1</v>
          </cell>
          <cell r="N79">
            <v>1</v>
          </cell>
        </row>
        <row r="80">
          <cell r="B80">
            <v>71</v>
          </cell>
          <cell r="C80" t="str">
            <v>A T T</v>
          </cell>
          <cell r="D80" t="str">
            <v xml:space="preserve"> 3단</v>
          </cell>
          <cell r="E80" t="str">
            <v>개</v>
          </cell>
          <cell r="I80">
            <v>17</v>
          </cell>
          <cell r="N80">
            <v>17</v>
          </cell>
        </row>
        <row r="81">
          <cell r="B81">
            <v>72</v>
          </cell>
          <cell r="C81" t="str">
            <v>TV 수구설치</v>
          </cell>
          <cell r="D81" t="str">
            <v xml:space="preserve"> 75Ω (직렬형)</v>
          </cell>
          <cell r="E81" t="str">
            <v>개</v>
          </cell>
          <cell r="G81">
            <v>10</v>
          </cell>
          <cell r="N81">
            <v>10</v>
          </cell>
        </row>
        <row r="82">
          <cell r="B82">
            <v>73</v>
          </cell>
          <cell r="C82" t="str">
            <v>TV 수구설치</v>
          </cell>
          <cell r="D82" t="str">
            <v xml:space="preserve"> 75Ω (종단형)</v>
          </cell>
          <cell r="E82" t="str">
            <v>개</v>
          </cell>
          <cell r="G82">
            <v>5</v>
          </cell>
          <cell r="N82">
            <v>5</v>
          </cell>
        </row>
        <row r="83">
          <cell r="B83">
            <v>74</v>
          </cell>
          <cell r="C83" t="str">
            <v>TV기기함 신설</v>
          </cell>
          <cell r="D83" t="str">
            <v xml:space="preserve"> 2 분배기</v>
          </cell>
          <cell r="E83" t="str">
            <v>개</v>
          </cell>
          <cell r="G83">
            <v>3</v>
          </cell>
          <cell r="N83">
            <v>3</v>
          </cell>
        </row>
        <row r="84">
          <cell r="B84">
            <v>76</v>
          </cell>
          <cell r="C84" t="str">
            <v>TV공시청안테나신설</v>
          </cell>
          <cell r="D84" t="str">
            <v xml:space="preserve"> U/V(H/L CH) MIXERx2</v>
          </cell>
          <cell r="E84" t="str">
            <v>기</v>
          </cell>
          <cell r="G84">
            <v>1</v>
          </cell>
          <cell r="N84">
            <v>1</v>
          </cell>
        </row>
        <row r="85">
          <cell r="B85">
            <v>78</v>
          </cell>
          <cell r="C85" t="str">
            <v>VIDEO PHONE 설치</v>
          </cell>
          <cell r="D85" t="str">
            <v xml:space="preserve"> 칼라비디오폰</v>
          </cell>
          <cell r="E85" t="str">
            <v>대</v>
          </cell>
          <cell r="H85">
            <v>6</v>
          </cell>
          <cell r="N85">
            <v>6</v>
          </cell>
        </row>
        <row r="86">
          <cell r="B86">
            <v>79</v>
          </cell>
          <cell r="C86" t="str">
            <v>CCTV CAMERA 설치(승강장)</v>
          </cell>
          <cell r="D86" t="str">
            <v xml:space="preserve"> 고정형 16㎜</v>
          </cell>
          <cell r="E86" t="str">
            <v>대</v>
          </cell>
          <cell r="J86">
            <v>8</v>
          </cell>
          <cell r="N86">
            <v>8</v>
          </cell>
        </row>
        <row r="87">
          <cell r="B87" t="str">
            <v>79-1</v>
          </cell>
          <cell r="C87" t="str">
            <v>CCTV CAMERA 설치(대합실)</v>
          </cell>
          <cell r="D87" t="str">
            <v xml:space="preserve"> 고정형 16㎜</v>
          </cell>
          <cell r="E87" t="str">
            <v>대</v>
          </cell>
          <cell r="J87">
            <v>7</v>
          </cell>
          <cell r="N87">
            <v>7</v>
          </cell>
        </row>
        <row r="88">
          <cell r="B88">
            <v>80</v>
          </cell>
          <cell r="C88" t="str">
            <v>CCTV MONITOR 설치</v>
          </cell>
          <cell r="D88" t="str">
            <v xml:space="preserve"> 20"</v>
          </cell>
          <cell r="E88" t="str">
            <v>대</v>
          </cell>
          <cell r="J88">
            <v>8</v>
          </cell>
          <cell r="N88">
            <v>8</v>
          </cell>
        </row>
        <row r="89">
          <cell r="B89">
            <v>81</v>
          </cell>
          <cell r="C89" t="str">
            <v>CCTV 장비 설치</v>
          </cell>
          <cell r="D89" t="str">
            <v xml:space="preserve"> 4 MONITOR RACK형</v>
          </cell>
          <cell r="E89" t="str">
            <v>대</v>
          </cell>
          <cell r="J89">
            <v>1</v>
          </cell>
          <cell r="N89">
            <v>1</v>
          </cell>
        </row>
        <row r="90">
          <cell r="B90">
            <v>83</v>
          </cell>
          <cell r="C90" t="str">
            <v>감지기 신설</v>
          </cell>
          <cell r="D90" t="str">
            <v xml:space="preserve"> 차동식</v>
          </cell>
          <cell r="E90" t="str">
            <v>개</v>
          </cell>
          <cell r="M90">
            <v>26</v>
          </cell>
          <cell r="N90">
            <v>26</v>
          </cell>
        </row>
        <row r="91">
          <cell r="B91">
            <v>84</v>
          </cell>
          <cell r="C91" t="str">
            <v>감지기 신설</v>
          </cell>
          <cell r="D91" t="str">
            <v xml:space="preserve"> 정온식</v>
          </cell>
          <cell r="E91" t="str">
            <v>개</v>
          </cell>
          <cell r="M91">
            <v>1</v>
          </cell>
          <cell r="N91">
            <v>1</v>
          </cell>
        </row>
        <row r="92">
          <cell r="B92">
            <v>85</v>
          </cell>
          <cell r="C92" t="str">
            <v>감지기 신설</v>
          </cell>
          <cell r="D92" t="str">
            <v xml:space="preserve"> 연기식</v>
          </cell>
          <cell r="E92" t="str">
            <v>개</v>
          </cell>
          <cell r="M92">
            <v>21</v>
          </cell>
          <cell r="N92">
            <v>21</v>
          </cell>
        </row>
        <row r="93">
          <cell r="B93">
            <v>86</v>
          </cell>
          <cell r="C93" t="str">
            <v>방폭형 감지기</v>
          </cell>
          <cell r="D93" t="str">
            <v xml:space="preserve"> 정온식 방폭형</v>
          </cell>
          <cell r="E93" t="str">
            <v>개</v>
          </cell>
          <cell r="M93">
            <v>1</v>
          </cell>
          <cell r="N93">
            <v>1</v>
          </cell>
        </row>
        <row r="94">
          <cell r="B94">
            <v>87</v>
          </cell>
          <cell r="C94" t="str">
            <v>통로 유도등</v>
          </cell>
          <cell r="D94" t="str">
            <v xml:space="preserve"> 소형(10W)</v>
          </cell>
          <cell r="E94" t="str">
            <v>개</v>
          </cell>
          <cell r="M94">
            <v>6</v>
          </cell>
          <cell r="N94">
            <v>6</v>
          </cell>
        </row>
        <row r="95">
          <cell r="B95">
            <v>88</v>
          </cell>
          <cell r="C95" t="str">
            <v>피난구 유도등 설치</v>
          </cell>
          <cell r="D95" t="str">
            <v xml:space="preserve"> 대형(40W)</v>
          </cell>
          <cell r="E95" t="str">
            <v>개</v>
          </cell>
          <cell r="M95">
            <v>14</v>
          </cell>
          <cell r="N95">
            <v>14</v>
          </cell>
        </row>
        <row r="96">
          <cell r="B96">
            <v>89</v>
          </cell>
          <cell r="C96" t="str">
            <v>자탐 수신기</v>
          </cell>
          <cell r="D96" t="str">
            <v xml:space="preserve"> P형 1급 25CCT</v>
          </cell>
          <cell r="E96" t="str">
            <v>대</v>
          </cell>
          <cell r="M96">
            <v>1</v>
          </cell>
          <cell r="N96">
            <v>1</v>
          </cell>
        </row>
        <row r="97">
          <cell r="B97">
            <v>90</v>
          </cell>
          <cell r="C97" t="str">
            <v>발신기(P형 1급) 설치</v>
          </cell>
          <cell r="D97" t="str">
            <v xml:space="preserve"> 옥내소화전 내장형</v>
          </cell>
          <cell r="E97" t="str">
            <v>대</v>
          </cell>
          <cell r="M97">
            <v>6</v>
          </cell>
          <cell r="N97">
            <v>6</v>
          </cell>
        </row>
        <row r="98">
          <cell r="B98">
            <v>91</v>
          </cell>
          <cell r="C98" t="str">
            <v>홀 신설</v>
          </cell>
          <cell r="D98" t="str">
            <v xml:space="preserve"> 수공 1호</v>
          </cell>
          <cell r="E98" t="str">
            <v>기</v>
          </cell>
          <cell r="F98">
            <v>1</v>
          </cell>
          <cell r="N98">
            <v>1</v>
          </cell>
        </row>
        <row r="99">
          <cell r="B99">
            <v>92</v>
          </cell>
          <cell r="C99" t="str">
            <v>홀 신설</v>
          </cell>
          <cell r="D99" t="str">
            <v xml:space="preserve"> 수공 3호</v>
          </cell>
          <cell r="E99" t="str">
            <v>기</v>
          </cell>
          <cell r="F99">
            <v>1</v>
          </cell>
          <cell r="N99">
            <v>1</v>
          </cell>
        </row>
        <row r="100">
          <cell r="B100">
            <v>97</v>
          </cell>
          <cell r="C100" t="str">
            <v>CABLE TRAY 설치</v>
          </cell>
          <cell r="D100" t="str">
            <v xml:space="preserve"> 500x150</v>
          </cell>
          <cell r="E100" t="str">
            <v>m</v>
          </cell>
          <cell r="F100">
            <v>14.4</v>
          </cell>
          <cell r="N100">
            <v>14.4</v>
          </cell>
        </row>
        <row r="101">
          <cell r="B101">
            <v>98</v>
          </cell>
          <cell r="C101" t="str">
            <v>KT 인입관로 신설</v>
          </cell>
          <cell r="D101" t="str">
            <v xml:space="preserve"> 1/2(1.2+0.4)x0.8</v>
          </cell>
          <cell r="E101" t="str">
            <v>m</v>
          </cell>
          <cell r="F101">
            <v>52</v>
          </cell>
          <cell r="N101">
            <v>52</v>
          </cell>
        </row>
        <row r="102">
          <cell r="B102" t="str">
            <v>58-1</v>
          </cell>
          <cell r="C102" t="str">
            <v>방송단자함</v>
          </cell>
          <cell r="D102" t="str">
            <v xml:space="preserve"> 10P</v>
          </cell>
          <cell r="E102" t="str">
            <v>개</v>
          </cell>
          <cell r="I102">
            <v>2</v>
          </cell>
          <cell r="N102">
            <v>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노임"/>
      <sheetName val="Total"/>
      <sheetName val="평가데이터"/>
      <sheetName val="토사(PE)"/>
      <sheetName val="조도계산서 (도서)"/>
      <sheetName val="CTEMCOST"/>
      <sheetName val="기계경비(시간당)"/>
      <sheetName val="램머"/>
      <sheetName val="관로부문"/>
      <sheetName val="단가조사"/>
      <sheetName val="자재단가"/>
      <sheetName val="공량산출서"/>
      <sheetName val="관로토공"/>
      <sheetName val="관급_File"/>
      <sheetName val="1호인버트수량"/>
      <sheetName val="DATE"/>
      <sheetName val="내역서01"/>
      <sheetName val="내역"/>
      <sheetName val="2000년1차"/>
      <sheetName val="2000전체분"/>
      <sheetName val="Customer Databas"/>
      <sheetName val="임대견적서"/>
      <sheetName val="교사기준면적(초등)"/>
      <sheetName val="토목공사일반"/>
      <sheetName val="당사"/>
      <sheetName val="22신설수량"/>
      <sheetName val="견적의뢰"/>
      <sheetName val="설계명세서"/>
      <sheetName val="일위목록"/>
      <sheetName val="공종"/>
      <sheetName val="계수시트"/>
      <sheetName val="투찰금액"/>
      <sheetName val="효성CB 1P기초"/>
      <sheetName val="옥외외등집계표"/>
      <sheetName val="관급총괄"/>
      <sheetName val="총괄집계표"/>
      <sheetName val="#REF"/>
      <sheetName val="성곽내역서"/>
      <sheetName val="내역서"/>
      <sheetName val="부하계산서"/>
      <sheetName val="공사개요"/>
      <sheetName val="전력구구조물산근"/>
      <sheetName val="자재"/>
      <sheetName val="data"/>
      <sheetName val="단가"/>
      <sheetName val="Y-WORK"/>
      <sheetName val="조명율표"/>
      <sheetName val="프랜트면허"/>
      <sheetName val="수량산출"/>
      <sheetName val="설명"/>
      <sheetName val="단가산출"/>
      <sheetName val="홍보비디오"/>
      <sheetName val="내역서2안"/>
      <sheetName val="직노"/>
      <sheetName val="내역(토목)"/>
      <sheetName val="일위대가 "/>
      <sheetName val="내역서관로"/>
      <sheetName val="내역서설비"/>
      <sheetName val="내역서케이블"/>
      <sheetName val="6.관급자재조서"/>
      <sheetName val="일위대가"/>
      <sheetName val="공통가설"/>
      <sheetName val="본사공가현황"/>
      <sheetName val="단"/>
      <sheetName val="도급내역"/>
      <sheetName val="공사비산출서"/>
      <sheetName val="재료"/>
      <sheetName val="작성"/>
      <sheetName val="전선 및 전선관"/>
      <sheetName val="Baby일위대가"/>
      <sheetName val="기둥(원형)"/>
      <sheetName val="부하(성남)"/>
      <sheetName val="일산실행내역"/>
      <sheetName val="시행예산"/>
      <sheetName val="공종구간"/>
      <sheetName val="공종목록표"/>
      <sheetName val="기본자료입력"/>
      <sheetName val="데이타"/>
      <sheetName val="21301동"/>
      <sheetName val="오수토공"/>
      <sheetName val="구천"/>
      <sheetName val="원가계산서"/>
      <sheetName val="요율"/>
      <sheetName val="자재대"/>
      <sheetName val="도급기성"/>
      <sheetName val="기계경비"/>
      <sheetName val="경산"/>
      <sheetName val="01"/>
      <sheetName val="경상"/>
      <sheetName val="가설"/>
      <sheetName val="상호참고자료"/>
      <sheetName val="관급자재"/>
      <sheetName val="변경관급자재"/>
      <sheetName val="예산조서"/>
      <sheetName val="물품구매"/>
      <sheetName val="공정집계"/>
      <sheetName val="9.운반비산출"/>
      <sheetName val="wall"/>
      <sheetName val="단가비교표"/>
      <sheetName val="파일의이용"/>
      <sheetName val="XL4Poppy"/>
      <sheetName val="예비"/>
      <sheetName val="정부노임단가"/>
      <sheetName val="원가+내역"/>
      <sheetName val="2.고용보험료산출근거"/>
      <sheetName val="한일양산"/>
      <sheetName val="제경비"/>
      <sheetName val="원가계산"/>
      <sheetName val="목차"/>
      <sheetName val="인건비"/>
      <sheetName val="G.R300경비"/>
      <sheetName val="수량집계"/>
      <sheetName val="총괄내역서"/>
      <sheetName val="빌딩 안내"/>
      <sheetName val="조명시설"/>
      <sheetName val="Sheet2"/>
      <sheetName val="공사원가계산서"/>
      <sheetName val="49"/>
      <sheetName val="기초입력 DATA"/>
      <sheetName val="입적6-10"/>
      <sheetName val="전기"/>
      <sheetName val="도로구조공사비"/>
      <sheetName val="도로토공공사비"/>
      <sheetName val="여수토공사비"/>
      <sheetName val="참조"/>
      <sheetName val="투찰가"/>
      <sheetName val="투찰내역"/>
      <sheetName val="노임단가"/>
      <sheetName val=""/>
      <sheetName val="청천내"/>
      <sheetName val="단위수량"/>
      <sheetName val="한전일위"/>
      <sheetName val="노무비"/>
      <sheetName val="총괄표"/>
      <sheetName val="단가설계"/>
      <sheetName val="1-최종안"/>
      <sheetName val="사업분석-분양가결정"/>
      <sheetName val="부대공"/>
      <sheetName val="포장공"/>
      <sheetName val="토공"/>
      <sheetName val="판매시설"/>
      <sheetName val="주민복지관"/>
      <sheetName val="지하주차장"/>
      <sheetName val="실행간접비용"/>
      <sheetName val="단가 및 재료비"/>
      <sheetName val="중기사용료산출근거"/>
      <sheetName val="단위단가"/>
      <sheetName val="도급"/>
      <sheetName val="010101"/>
      <sheetName val="토사_PE_"/>
      <sheetName val="관급자재내역서"/>
      <sheetName val="설계예산내역서"/>
      <sheetName val="일 위 대 가 표"/>
      <sheetName val="기계경비_시간당_"/>
      <sheetName val="여과지동"/>
      <sheetName val="기초자료"/>
      <sheetName val="2009년설계(안)"/>
      <sheetName val="1.토공집계"/>
      <sheetName val="구조물공집계"/>
      <sheetName val="Sheet1"/>
      <sheetName val="설계예산서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재노경"/>
      <sheetName val="출력X"/>
      <sheetName val="실행기초"/>
      <sheetName val="건축"/>
      <sheetName val="약품공급2"/>
      <sheetName val="VII-2현장경비"/>
      <sheetName val="Ⅴ-2.공종별내역"/>
      <sheetName val="은평작업지시대장"/>
      <sheetName val="수안보-MBR1"/>
      <sheetName val="수주추정"/>
      <sheetName val="순공사비"/>
      <sheetName val="말뚝물량"/>
      <sheetName val="하조서"/>
      <sheetName val="설계내역서"/>
      <sheetName val="구조물철거타공정이월"/>
      <sheetName val="2-5. 예산조서"/>
      <sheetName val="9GNG운반"/>
      <sheetName val="값"/>
      <sheetName val="기본단가"/>
      <sheetName val="인건비단가"/>
      <sheetName val="총괄"/>
      <sheetName val="database"/>
      <sheetName val="품셈TABLE"/>
      <sheetName val="재정비직인"/>
      <sheetName val="재정비내역"/>
      <sheetName val="지적고시내역"/>
      <sheetName val="노무비 근거"/>
      <sheetName val="연결관연장산출"/>
      <sheetName val="노임(1차)"/>
      <sheetName val="우수관로집계"/>
      <sheetName val="1.변압기용량"/>
      <sheetName val="투자비"/>
      <sheetName val="조성원가DATA"/>
      <sheetName val="사업비"/>
      <sheetName val="시설물"/>
      <sheetName val="식재출력용"/>
      <sheetName val="유지관리"/>
      <sheetName val="가시설단위수량"/>
      <sheetName val="SORCE1"/>
      <sheetName val="가로등내역서"/>
      <sheetName val="증감대비"/>
      <sheetName val="인제내역"/>
      <sheetName val="실행견적"/>
      <sheetName val="적현로"/>
      <sheetName val="소비자가"/>
      <sheetName val="대가표(품셈)"/>
      <sheetName val="계림(함평)"/>
      <sheetName val="계림(장성)"/>
      <sheetName val="익산-"/>
      <sheetName val="Sheet5"/>
      <sheetName val="준검 내역서"/>
      <sheetName val="주요자재단가"/>
      <sheetName val="일(4)"/>
      <sheetName val="사업수지"/>
      <sheetName val="Sheet3"/>
      <sheetName val="30신설일위대가"/>
      <sheetName val="일위대가표"/>
      <sheetName val="표지"/>
      <sheetName val="공정표"/>
      <sheetName val="기본자료"/>
      <sheetName val="인건-측정"/>
      <sheetName val="유림골조"/>
      <sheetName val="차도조도계산"/>
      <sheetName val="갑지"/>
      <sheetName val="집계표"/>
      <sheetName val="GI-LIST"/>
      <sheetName val="공정코드"/>
      <sheetName val="물가자료"/>
      <sheetName val="Sheet9"/>
      <sheetName val="Sheet14"/>
      <sheetName val="Sheet13"/>
      <sheetName val="Sheet10"/>
      <sheetName val="전기자료"/>
      <sheetName val="허용전류"/>
      <sheetName val="MCC"/>
      <sheetName val="터파기및재료"/>
      <sheetName val="연결임시"/>
      <sheetName val="2-1. 경관조명 내역총괄표"/>
      <sheetName val="예산내역서"/>
      <sheetName val="관접합및부설"/>
      <sheetName val="기초단가"/>
      <sheetName val="(C)원내역"/>
      <sheetName val="관급단가"/>
      <sheetName val="굴착현장"/>
      <sheetName val="연장(직관)"/>
      <sheetName val="설비"/>
      <sheetName val="1"/>
      <sheetName val="견적단가"/>
      <sheetName val="을지"/>
      <sheetName val="산출금액내역"/>
      <sheetName val="대가 (보완)"/>
      <sheetName val="Macro1"/>
      <sheetName val="c_balju"/>
      <sheetName val=" 견적서"/>
      <sheetName val="손익분석"/>
      <sheetName val="갑지1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일위대가목차"/>
      <sheetName val="을"/>
      <sheetName val="일위(열차무선)"/>
      <sheetName val="대구-교대(A1)"/>
      <sheetName val="OPGW기별"/>
      <sheetName val="N賃率-職"/>
      <sheetName val="물집"/>
      <sheetName val="5지구단위"/>
      <sheetName val="교차로(1) "/>
      <sheetName val="공종단가"/>
      <sheetName val="설비원가"/>
      <sheetName val="도급내역5+800"/>
      <sheetName val="도급금액"/>
      <sheetName val="배수공"/>
      <sheetName val="단면치수"/>
      <sheetName val="전통건설"/>
      <sheetName val="현장관리비"/>
      <sheetName val="설비(제출)"/>
      <sheetName val="터널조도"/>
      <sheetName val="서대문대장"/>
      <sheetName val="설계내역(2000)"/>
      <sheetName val="산근"/>
      <sheetName val="공사비_NDE"/>
      <sheetName val="코드표"/>
      <sheetName val="자재코드"/>
      <sheetName val="배관표"/>
      <sheetName val="단가대비표"/>
      <sheetName val="부대집계"/>
      <sheetName val="소방"/>
      <sheetName val="전기공사일위대가"/>
      <sheetName val="Macro(차단기)"/>
      <sheetName val="원가 계산"/>
      <sheetName val="샤워실위생"/>
      <sheetName val="조경"/>
      <sheetName val="기자재비"/>
      <sheetName val="대전-교대(A1-A2)"/>
      <sheetName val="70%"/>
      <sheetName val="기계공사물량집계"/>
      <sheetName val="국내총괄"/>
      <sheetName val="토공사"/>
      <sheetName val="제경비율"/>
      <sheetName val="변경내역서"/>
      <sheetName val="방식총괄"/>
      <sheetName val="우수관로터파기고"/>
      <sheetName val="4차공사"/>
      <sheetName val="기성내역서표지"/>
      <sheetName val="변경내역서간지"/>
      <sheetName val="남양시작동010313100%"/>
      <sheetName val="대비"/>
      <sheetName val="실행철강하도"/>
      <sheetName val="Hauptdaten"/>
      <sheetName val="DATA1"/>
      <sheetName val="용역비내역-진짜"/>
      <sheetName val="단가표"/>
      <sheetName val="설계예시"/>
      <sheetName val="신영교차로"/>
      <sheetName val="2공구산출내역"/>
      <sheetName val="I一般比"/>
      <sheetName val="산출"/>
      <sheetName val="분전함신설"/>
      <sheetName val="접지1종"/>
      <sheetName val="전기일위대가"/>
      <sheetName val="표층포설및다짐"/>
      <sheetName val="말뚝지지력산정"/>
      <sheetName val="철거산출근거"/>
      <sheetName val="03전반노무비"/>
      <sheetName val="별표 "/>
      <sheetName val="[자재물량.XLS][자재물량.XLS][자재물량.XLS]["/>
      <sheetName val="[자재물량.XLS][자재물량.XLS][자재물량.XLS]\"/>
      <sheetName val="[자재물량.XLS][자재물량.XLS]\\유기한1\c\MA"/>
      <sheetName val="[자재물량.XLS]\\유기한1\c\MAYBE\자재물량.X"/>
      <sheetName val="개요"/>
      <sheetName val="건축내역"/>
      <sheetName val="설계내역2"/>
      <sheetName val="기본단가표"/>
      <sheetName val="견적대비"/>
      <sheetName val="협력업체"/>
      <sheetName val="내역서1999.8최종"/>
      <sheetName val="골조시행"/>
      <sheetName val="실행대비"/>
      <sheetName val="기계공사"/>
      <sheetName val="공사명입력"/>
      <sheetName val="근로자자료입력"/>
      <sheetName val="참고자료"/>
      <sheetName val="견적가"/>
      <sheetName val="동원인원"/>
      <sheetName val="공리일"/>
      <sheetName val="양식"/>
      <sheetName val="간선계산"/>
      <sheetName val="단가 (2)"/>
      <sheetName val="Inst."/>
      <sheetName val="공토공단위당"/>
      <sheetName val="건축일"/>
      <sheetName val="SG"/>
      <sheetName val="설치자재"/>
      <sheetName val="출자한도"/>
      <sheetName val="건축내역서"/>
      <sheetName val="설비내역서"/>
      <sheetName val="전기내역서"/>
      <sheetName val="1차 내역서"/>
      <sheetName val="직재"/>
      <sheetName val="재집"/>
      <sheetName val="지급자재내역서"/>
      <sheetName val="주소"/>
      <sheetName val="현장경비"/>
      <sheetName val="시설물일위"/>
      <sheetName val="가로등"/>
      <sheetName val="백룡교차로"/>
      <sheetName val="산정교차로"/>
      <sheetName val="잡비계산"/>
      <sheetName val="중기"/>
      <sheetName val="몰탈콘크리트"/>
      <sheetName val="철근집계"/>
      <sheetName val="초기화면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"/>
      <sheetName val="남평내역"/>
      <sheetName val="옥산내역"/>
      <sheetName val="제진기"/>
      <sheetName val="일위대가"/>
      <sheetName val="제진기일위대가"/>
      <sheetName val="스크린"/>
      <sheetName val="남평수문3x2"/>
      <sheetName val="물량산출표3x2"/>
      <sheetName val="옥산수문2x1.5"/>
      <sheetName val="물량산출표2x1.5"/>
      <sheetName val="자재단가"/>
      <sheetName val="수문일위 "/>
      <sheetName val="설계개요"/>
      <sheetName val="총괄 (2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1호구조물"/>
      <sheetName val="일위대가"/>
      <sheetName val="일위대가단가표"/>
      <sheetName val="노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연결임시"/>
      <sheetName val="내역"/>
      <sheetName val="초류종자살포"/>
      <sheetName val="Sheet4"/>
      <sheetName val="남평내역"/>
      <sheetName val="내역서"/>
      <sheetName val="구천"/>
      <sheetName val="계약서"/>
      <sheetName val="중기사용료"/>
      <sheetName val="적용노임"/>
      <sheetName val="일반자재"/>
      <sheetName val="#REF"/>
      <sheetName val="노임이"/>
      <sheetName val="1.취수장"/>
      <sheetName val="2000청천-덕평발주포장1"/>
      <sheetName val="노무비단가"/>
      <sheetName val="설계예산서"/>
      <sheetName val="산출근거"/>
      <sheetName val="청천내"/>
      <sheetName val="총괄"/>
      <sheetName val="토사(PE)"/>
      <sheetName val="TOTAL_BOQ"/>
      <sheetName val="노임단가"/>
      <sheetName val="(당평)자재"/>
      <sheetName val="당초명세(평)"/>
      <sheetName val="2003상반기노임기준"/>
      <sheetName val="2원료가나다."/>
      <sheetName val="99노임기준"/>
      <sheetName val="평가내역"/>
      <sheetName val="집계표"/>
      <sheetName val="별표 "/>
      <sheetName val="97노임단가"/>
      <sheetName val="입력란"/>
      <sheetName val="S.중기사용료"/>
      <sheetName val="밸브설치"/>
      <sheetName val="DATA"/>
      <sheetName val="단가산출내역(노임부분수정)"/>
      <sheetName val="자재운반단가(일람)표"/>
      <sheetName val="사통"/>
      <sheetName val="물가대비표"/>
      <sheetName val="물집"/>
      <sheetName val="단가표"/>
      <sheetName val="기계"/>
      <sheetName val="정화조"/>
      <sheetName val="조경"/>
      <sheetName val="토목"/>
      <sheetName val="일위대가표"/>
      <sheetName val="단가"/>
      <sheetName val="주공 갑지"/>
      <sheetName val="직공→간접비포함"/>
      <sheetName val="구역화물"/>
      <sheetName val="단위목록"/>
      <sheetName val="일위대가목록"/>
      <sheetName val="자재단가"/>
      <sheetName val="토공(우물통,기타) "/>
      <sheetName val="공토공단위당"/>
      <sheetName val="경산"/>
      <sheetName val="분개내역서 (2000년도 )"/>
      <sheetName val="공사비총괄표"/>
      <sheetName val="터파기및재료"/>
      <sheetName val="기계경비(시간당)"/>
      <sheetName val="램머"/>
      <sheetName val="중기조종사 단위단가"/>
      <sheetName val="연부97-1"/>
      <sheetName val="갑지1"/>
      <sheetName val="단가일람"/>
      <sheetName val="조경일람"/>
      <sheetName val="전장품(관리용)"/>
      <sheetName val="견적을지"/>
      <sheetName val="기본일위"/>
      <sheetName val="초기화면"/>
      <sheetName val="건축"/>
      <sheetName val="DATE"/>
      <sheetName val="기본단가표"/>
      <sheetName val="날개벽수량표"/>
      <sheetName val="관현간선입력"/>
      <sheetName val="입상내역"/>
      <sheetName val="횡배수관단위수량"/>
      <sheetName val="G.R300경비"/>
      <sheetName val="중기가격"/>
      <sheetName val="재료"/>
      <sheetName val="직노"/>
      <sheetName val="실행내역"/>
      <sheetName val="예산내역서"/>
      <sheetName val="파이프류"/>
      <sheetName val="토공총"/>
      <sheetName val="양수장내역"/>
      <sheetName val="양수장"/>
      <sheetName val="설계명세서"/>
      <sheetName val="지급자재"/>
      <sheetName val="실행대비"/>
      <sheetName val="계화총괄"/>
      <sheetName val="계화배수(3대)"/>
      <sheetName val="국산화"/>
      <sheetName val="국공유지및사유지"/>
      <sheetName val="재료값"/>
      <sheetName val="설직재-1"/>
      <sheetName val="관급자재"/>
      <sheetName val="토공 total"/>
      <sheetName val="구조물"/>
      <sheetName val="여수토공사비"/>
      <sheetName val="도로토공공사비"/>
      <sheetName val="도로구조공사비"/>
      <sheetName val="기계경비목록"/>
      <sheetName val="98NS-N"/>
      <sheetName val="8.식재일위"/>
      <sheetName val="B시설가격"/>
      <sheetName val="토공"/>
      <sheetName val="7. 차단기 용량계산"/>
      <sheetName val="기계경비단가"/>
      <sheetName val="A1-DATA"/>
      <sheetName val="단면"/>
      <sheetName val="인건비 "/>
      <sheetName val="구룡간선입력"/>
      <sheetName val="pier(각형)"/>
      <sheetName val="석재장조사"/>
      <sheetName val="전력구구조물산근"/>
      <sheetName val="평가데이터"/>
      <sheetName val="특별땅고르기"/>
      <sheetName val="설계내역일위"/>
      <sheetName val="구조물공"/>
      <sheetName val="부대공"/>
      <sheetName val="배수공"/>
      <sheetName val="포장공"/>
      <sheetName val="요율"/>
      <sheetName val="부하자료"/>
      <sheetName val="9509"/>
      <sheetName val="설치공사비"/>
      <sheetName val="DANGA"/>
      <sheetName val="종단계산"/>
      <sheetName val="전기"/>
      <sheetName val="자료"/>
      <sheetName val="견적서"/>
      <sheetName val="I.일위대가목차"/>
      <sheetName val="수량산출서"/>
      <sheetName val="도로재료집계표 "/>
      <sheetName val="환지비산출내역"/>
      <sheetName val="기초자료입력"/>
      <sheetName val="9902"/>
      <sheetName val="아스팔트 포장총괄집계표"/>
      <sheetName val="3.공통공사대비"/>
      <sheetName val="범용개발순소요비용"/>
      <sheetName val="계약용량(서포)"/>
      <sheetName val="단가조사서"/>
      <sheetName val="토공단위당"/>
      <sheetName val="수토공단위당"/>
      <sheetName val="99총공사내역서"/>
      <sheetName val="데이타"/>
      <sheetName val="단가 (2)"/>
      <sheetName val="별첨-기계경비 산출목록"/>
      <sheetName val="직접인건비"/>
      <sheetName val="직접경비"/>
      <sheetName val="업무량"/>
      <sheetName val="1_취수장"/>
      <sheetName val="빌딩 안내"/>
      <sheetName val="설계(안)"/>
      <sheetName val="102역사"/>
      <sheetName val="공사비명세서"/>
      <sheetName val="식생블럭단위수량"/>
      <sheetName val="기계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  <sheetName val="초기화면"/>
      <sheetName val="관급자재"/>
      <sheetName val="사통"/>
      <sheetName val="구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노무비(DB)"/>
      <sheetName val="산출및내역"/>
      <sheetName val="내역서"/>
      <sheetName val="2000년1차"/>
      <sheetName val="집계표"/>
      <sheetName val="9509"/>
      <sheetName val="YES-IL"/>
      <sheetName val="갑지"/>
      <sheetName val="기자재대비표"/>
      <sheetName val="일위목록"/>
      <sheetName val="준검 내역서"/>
      <sheetName val="기초일위"/>
      <sheetName val="시설일위"/>
      <sheetName val="조명일위"/>
      <sheetName val="물가대비표"/>
      <sheetName val="포장재료집계표"/>
      <sheetName val="포장면적산출"/>
      <sheetName val="포장수량집계"/>
      <sheetName val="대로근거"/>
      <sheetName val="중로근거"/>
      <sheetName val="총공사원가계산"/>
      <sheetName val="효성CB 1P기초"/>
    </sheetNames>
    <sheetDataSet>
      <sheetData sheetId="0" refreshError="1">
        <row r="22">
          <cell r="A22">
            <v>1</v>
          </cell>
          <cell r="B22" t="str">
            <v>전선</v>
          </cell>
          <cell r="C22" t="str">
            <v>GV 2㎟</v>
          </cell>
          <cell r="D22">
            <v>1.05</v>
          </cell>
          <cell r="E22" t="str">
            <v>m</v>
          </cell>
          <cell r="F22">
            <v>50</v>
          </cell>
          <cell r="G22">
            <v>642</v>
          </cell>
          <cell r="I22">
            <v>480</v>
          </cell>
          <cell r="J22">
            <v>141</v>
          </cell>
          <cell r="K22">
            <v>148</v>
          </cell>
          <cell r="M22">
            <v>14</v>
          </cell>
          <cell r="AM22">
            <v>1</v>
          </cell>
          <cell r="AN22">
            <v>0.01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7-8</v>
          </cell>
        </row>
        <row r="23">
          <cell r="A23">
            <v>2</v>
          </cell>
          <cell r="B23" t="str">
            <v>전선</v>
          </cell>
          <cell r="C23" t="str">
            <v>GV 3.5㎟</v>
          </cell>
          <cell r="D23">
            <v>1.05</v>
          </cell>
          <cell r="E23" t="str">
            <v>m</v>
          </cell>
          <cell r="F23">
            <v>50</v>
          </cell>
          <cell r="G23">
            <v>694</v>
          </cell>
          <cell r="I23">
            <v>480</v>
          </cell>
          <cell r="J23">
            <v>191</v>
          </cell>
          <cell r="K23">
            <v>200</v>
          </cell>
          <cell r="M23">
            <v>14</v>
          </cell>
          <cell r="AM23">
            <v>1</v>
          </cell>
          <cell r="AN23">
            <v>0.01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7-8</v>
          </cell>
        </row>
        <row r="24">
          <cell r="A24">
            <v>3</v>
          </cell>
          <cell r="B24" t="str">
            <v>전선</v>
          </cell>
          <cell r="C24" t="str">
            <v>GV 5.5㎟</v>
          </cell>
          <cell r="D24">
            <v>1.05</v>
          </cell>
          <cell r="E24" t="str">
            <v>m</v>
          </cell>
          <cell r="F24">
            <v>50</v>
          </cell>
          <cell r="G24">
            <v>765</v>
          </cell>
          <cell r="I24">
            <v>480</v>
          </cell>
          <cell r="J24">
            <v>259</v>
          </cell>
          <cell r="K24">
            <v>271</v>
          </cell>
          <cell r="M24">
            <v>14</v>
          </cell>
          <cell r="AM24">
            <v>1</v>
          </cell>
          <cell r="AN24">
            <v>0.01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7-8</v>
          </cell>
        </row>
        <row r="25">
          <cell r="A25">
            <v>4</v>
          </cell>
          <cell r="B25" t="str">
            <v>전선</v>
          </cell>
          <cell r="C25" t="str">
            <v>GV 8㎟</v>
          </cell>
          <cell r="D25">
            <v>1.05</v>
          </cell>
          <cell r="E25" t="str">
            <v>m</v>
          </cell>
          <cell r="F25">
            <v>50</v>
          </cell>
          <cell r="G25">
            <v>1403</v>
          </cell>
          <cell r="I25">
            <v>960</v>
          </cell>
          <cell r="J25">
            <v>396</v>
          </cell>
          <cell r="K25">
            <v>415</v>
          </cell>
          <cell r="M25">
            <v>28</v>
          </cell>
          <cell r="AM25">
            <v>1</v>
          </cell>
          <cell r="AN25">
            <v>0.02</v>
          </cell>
          <cell r="AO25">
            <v>1</v>
          </cell>
          <cell r="AP25" t="str">
            <v>내선전공</v>
          </cell>
          <cell r="AQ25">
            <v>0.02</v>
          </cell>
          <cell r="BB25" t="str">
            <v>전 7-8</v>
          </cell>
        </row>
        <row r="26">
          <cell r="A26">
            <v>5</v>
          </cell>
          <cell r="B26" t="str">
            <v>전선</v>
          </cell>
          <cell r="C26" t="str">
            <v>GV 14㎟</v>
          </cell>
          <cell r="D26">
            <v>1.05</v>
          </cell>
          <cell r="E26" t="str">
            <v>m</v>
          </cell>
          <cell r="F26">
            <v>50</v>
          </cell>
          <cell r="G26">
            <v>1689</v>
          </cell>
          <cell r="I26">
            <v>960</v>
          </cell>
          <cell r="J26">
            <v>668</v>
          </cell>
          <cell r="K26">
            <v>701</v>
          </cell>
          <cell r="M26">
            <v>28</v>
          </cell>
          <cell r="AM26">
            <v>1</v>
          </cell>
          <cell r="AN26">
            <v>0.02</v>
          </cell>
          <cell r="AO26">
            <v>1</v>
          </cell>
          <cell r="AP26" t="str">
            <v>내선전공</v>
          </cell>
          <cell r="AQ26">
            <v>0.02</v>
          </cell>
          <cell r="BB26" t="str">
            <v>전 7-8</v>
          </cell>
        </row>
        <row r="27">
          <cell r="A27">
            <v>6</v>
          </cell>
          <cell r="B27" t="str">
            <v>전선</v>
          </cell>
          <cell r="C27" t="str">
            <v>GV 22㎟</v>
          </cell>
          <cell r="D27">
            <v>1.05</v>
          </cell>
          <cell r="E27" t="str">
            <v>m</v>
          </cell>
          <cell r="F27">
            <v>50</v>
          </cell>
          <cell r="G27">
            <v>2505</v>
          </cell>
          <cell r="I27">
            <v>1488</v>
          </cell>
          <cell r="J27">
            <v>927</v>
          </cell>
          <cell r="K27">
            <v>973</v>
          </cell>
          <cell r="M27">
            <v>44</v>
          </cell>
          <cell r="AM27">
            <v>1</v>
          </cell>
          <cell r="AN27">
            <v>3.1E-2</v>
          </cell>
          <cell r="AO27">
            <v>1</v>
          </cell>
          <cell r="AP27" t="str">
            <v>내선전공</v>
          </cell>
          <cell r="AQ27">
            <v>3.1E-2</v>
          </cell>
          <cell r="BB27" t="str">
            <v>전 7-8</v>
          </cell>
        </row>
        <row r="28">
          <cell r="A28">
            <v>7</v>
          </cell>
          <cell r="B28" t="str">
            <v>전선</v>
          </cell>
          <cell r="C28" t="str">
            <v>GV 38㎟</v>
          </cell>
          <cell r="D28">
            <v>1.05</v>
          </cell>
          <cell r="E28" t="str">
            <v>m</v>
          </cell>
          <cell r="F28">
            <v>50</v>
          </cell>
          <cell r="G28">
            <v>2997</v>
          </cell>
          <cell r="I28">
            <v>1488</v>
          </cell>
          <cell r="J28">
            <v>1396</v>
          </cell>
          <cell r="K28">
            <v>1465</v>
          </cell>
          <cell r="M28">
            <v>44</v>
          </cell>
          <cell r="AM28">
            <v>1</v>
          </cell>
          <cell r="AN28">
            <v>3.1E-2</v>
          </cell>
          <cell r="AO28">
            <v>1</v>
          </cell>
          <cell r="AP28" t="str">
            <v>내선전공</v>
          </cell>
          <cell r="AQ28">
            <v>3.1E-2</v>
          </cell>
          <cell r="BB28" t="str">
            <v>전 7-8</v>
          </cell>
        </row>
        <row r="29">
          <cell r="A29">
            <v>8</v>
          </cell>
          <cell r="B29" t="str">
            <v>전선</v>
          </cell>
          <cell r="C29" t="str">
            <v>GV 50㎟</v>
          </cell>
          <cell r="D29">
            <v>1.05</v>
          </cell>
          <cell r="E29" t="str">
            <v>m</v>
          </cell>
          <cell r="F29">
            <v>50</v>
          </cell>
          <cell r="G29">
            <v>4540</v>
          </cell>
          <cell r="I29">
            <v>2497</v>
          </cell>
          <cell r="J29">
            <v>1876</v>
          </cell>
          <cell r="K29">
            <v>1969</v>
          </cell>
          <cell r="M29">
            <v>74</v>
          </cell>
          <cell r="AM29">
            <v>1</v>
          </cell>
          <cell r="AN29">
            <v>5.1999999999999998E-2</v>
          </cell>
          <cell r="AO29">
            <v>1</v>
          </cell>
          <cell r="AP29" t="str">
            <v>내선전공</v>
          </cell>
          <cell r="AQ29">
            <v>5.1999999999999998E-2</v>
          </cell>
          <cell r="BB29" t="str">
            <v>전 7-8</v>
          </cell>
        </row>
        <row r="30">
          <cell r="A30">
            <v>9</v>
          </cell>
          <cell r="B30" t="str">
            <v>전선</v>
          </cell>
          <cell r="C30" t="str">
            <v>GV 60㎟</v>
          </cell>
          <cell r="D30">
            <v>1.05</v>
          </cell>
          <cell r="E30" t="str">
            <v>m</v>
          </cell>
          <cell r="F30">
            <v>50</v>
          </cell>
          <cell r="G30">
            <v>4889</v>
          </cell>
          <cell r="I30">
            <v>2497</v>
          </cell>
          <cell r="J30">
            <v>2208</v>
          </cell>
          <cell r="K30">
            <v>2318</v>
          </cell>
          <cell r="M30">
            <v>74</v>
          </cell>
          <cell r="AM30">
            <v>1</v>
          </cell>
          <cell r="AN30">
            <v>5.1999999999999998E-2</v>
          </cell>
          <cell r="AO30">
            <v>1</v>
          </cell>
          <cell r="AP30" t="str">
            <v>내선전공</v>
          </cell>
          <cell r="AQ30">
            <v>5.1999999999999998E-2</v>
          </cell>
          <cell r="BB30" t="str">
            <v>전 7-8</v>
          </cell>
        </row>
        <row r="31">
          <cell r="A31">
            <v>10</v>
          </cell>
          <cell r="B31" t="str">
            <v>전선</v>
          </cell>
          <cell r="C31" t="str">
            <v>GV 80㎟</v>
          </cell>
          <cell r="D31">
            <v>1.05</v>
          </cell>
          <cell r="E31" t="str">
            <v>m</v>
          </cell>
          <cell r="F31">
            <v>50</v>
          </cell>
          <cell r="G31">
            <v>6122</v>
          </cell>
          <cell r="I31">
            <v>3073</v>
          </cell>
          <cell r="J31">
            <v>2817</v>
          </cell>
          <cell r="K31">
            <v>2957</v>
          </cell>
          <cell r="M31">
            <v>92</v>
          </cell>
          <cell r="AM31">
            <v>1</v>
          </cell>
          <cell r="AN31">
            <v>6.4000000000000001E-2</v>
          </cell>
          <cell r="AO31">
            <v>1</v>
          </cell>
          <cell r="AP31" t="str">
            <v>내선전공</v>
          </cell>
          <cell r="AQ31">
            <v>6.4000000000000001E-2</v>
          </cell>
          <cell r="BB31" t="str">
            <v>전 7-8</v>
          </cell>
        </row>
        <row r="32">
          <cell r="A32">
            <v>11</v>
          </cell>
          <cell r="B32" t="str">
            <v>전선</v>
          </cell>
          <cell r="C32" t="str">
            <v>GV 100㎟</v>
          </cell>
          <cell r="D32">
            <v>1.05</v>
          </cell>
          <cell r="E32" t="str">
            <v>m</v>
          </cell>
          <cell r="F32">
            <v>50</v>
          </cell>
          <cell r="G32">
            <v>6618</v>
          </cell>
          <cell r="I32">
            <v>3073</v>
          </cell>
          <cell r="J32">
            <v>3289</v>
          </cell>
          <cell r="K32">
            <v>3453</v>
          </cell>
          <cell r="M32">
            <v>92</v>
          </cell>
          <cell r="AM32">
            <v>1</v>
          </cell>
          <cell r="AN32">
            <v>6.4000000000000001E-2</v>
          </cell>
          <cell r="AO32">
            <v>1</v>
          </cell>
          <cell r="AP32" t="str">
            <v>내선전공</v>
          </cell>
          <cell r="AQ32">
            <v>6.4000000000000001E-2</v>
          </cell>
          <cell r="BB32" t="str">
            <v>전 7-8</v>
          </cell>
        </row>
        <row r="33">
          <cell r="A33">
            <v>12</v>
          </cell>
          <cell r="B33" t="str">
            <v>전선</v>
          </cell>
          <cell r="C33" t="str">
            <v>GV 150㎟</v>
          </cell>
          <cell r="D33">
            <v>1.05</v>
          </cell>
          <cell r="E33" t="str">
            <v>m</v>
          </cell>
          <cell r="F33">
            <v>50</v>
          </cell>
          <cell r="G33">
            <v>9880</v>
          </cell>
          <cell r="I33">
            <v>4226</v>
          </cell>
          <cell r="J33">
            <v>5265</v>
          </cell>
          <cell r="K33">
            <v>5528</v>
          </cell>
          <cell r="M33">
            <v>126</v>
          </cell>
          <cell r="AM33">
            <v>1</v>
          </cell>
          <cell r="AN33">
            <v>8.7999999999999995E-2</v>
          </cell>
          <cell r="AO33">
            <v>1</v>
          </cell>
          <cell r="AP33" t="str">
            <v>내선전공</v>
          </cell>
          <cell r="AQ33">
            <v>8.7999999999999995E-2</v>
          </cell>
          <cell r="BB33" t="str">
            <v>전 7-8</v>
          </cell>
        </row>
        <row r="34">
          <cell r="A34">
            <v>13</v>
          </cell>
          <cell r="B34" t="str">
            <v>전선</v>
          </cell>
          <cell r="C34" t="str">
            <v>GV 200㎟</v>
          </cell>
          <cell r="D34">
            <v>1.05</v>
          </cell>
          <cell r="E34" t="str">
            <v>m</v>
          </cell>
          <cell r="F34">
            <v>50</v>
          </cell>
          <cell r="G34">
            <v>12155</v>
          </cell>
          <cell r="I34">
            <v>5138</v>
          </cell>
          <cell r="J34">
            <v>6537</v>
          </cell>
          <cell r="K34">
            <v>6863</v>
          </cell>
          <cell r="M34">
            <v>154</v>
          </cell>
          <cell r="AM34">
            <v>1</v>
          </cell>
          <cell r="AN34">
            <v>0.107</v>
          </cell>
          <cell r="AO34">
            <v>1</v>
          </cell>
          <cell r="AP34" t="str">
            <v>내선전공</v>
          </cell>
          <cell r="AQ34">
            <v>0.107</v>
          </cell>
          <cell r="BB34" t="str">
            <v>전 7-8</v>
          </cell>
        </row>
        <row r="35">
          <cell r="A35">
            <v>14</v>
          </cell>
          <cell r="B35" t="str">
            <v>전선</v>
          </cell>
          <cell r="C35" t="str">
            <v>GV 325㎟</v>
          </cell>
          <cell r="D35">
            <v>1.05</v>
          </cell>
          <cell r="E35" t="str">
            <v>m</v>
          </cell>
          <cell r="F35">
            <v>50</v>
          </cell>
          <cell r="G35">
            <v>19004</v>
          </cell>
          <cell r="I35">
            <v>7684</v>
          </cell>
          <cell r="J35">
            <v>10562</v>
          </cell>
          <cell r="K35">
            <v>11090</v>
          </cell>
          <cell r="M35">
            <v>230</v>
          </cell>
          <cell r="AM35">
            <v>1</v>
          </cell>
          <cell r="AN35">
            <v>0.16</v>
          </cell>
          <cell r="AO35">
            <v>1</v>
          </cell>
          <cell r="AP35" t="str">
            <v>내선전공</v>
          </cell>
          <cell r="AQ35">
            <v>0.16</v>
          </cell>
          <cell r="BB35" t="str">
            <v>전 7-8</v>
          </cell>
        </row>
        <row r="36">
          <cell r="A36">
            <v>15</v>
          </cell>
          <cell r="B36" t="str">
            <v>전선</v>
          </cell>
          <cell r="C36" t="str">
            <v>BC 22㎟</v>
          </cell>
          <cell r="D36">
            <v>1.05</v>
          </cell>
          <cell r="E36" t="str">
            <v>m</v>
          </cell>
          <cell r="F36">
            <v>50</v>
          </cell>
          <cell r="G36">
            <v>2160</v>
          </cell>
          <cell r="I36">
            <v>1488</v>
          </cell>
          <cell r="J36">
            <v>599</v>
          </cell>
          <cell r="K36">
            <v>628</v>
          </cell>
          <cell r="M36">
            <v>44</v>
          </cell>
          <cell r="AM36">
            <v>1</v>
          </cell>
          <cell r="AN36">
            <v>3.1E-2</v>
          </cell>
          <cell r="AO36">
            <v>1</v>
          </cell>
          <cell r="AP36" t="str">
            <v>내선전공</v>
          </cell>
          <cell r="AQ36">
            <v>3.1E-2</v>
          </cell>
          <cell r="BB36" t="str">
            <v>전 7-8</v>
          </cell>
        </row>
        <row r="37">
          <cell r="A37">
            <v>16</v>
          </cell>
          <cell r="B37" t="str">
            <v>전선</v>
          </cell>
          <cell r="C37" t="str">
            <v>BC 38㎟</v>
          </cell>
          <cell r="D37">
            <v>1.05</v>
          </cell>
          <cell r="E37" t="str">
            <v>m</v>
          </cell>
          <cell r="F37">
            <v>50</v>
          </cell>
          <cell r="G37">
            <v>2511</v>
          </cell>
          <cell r="I37">
            <v>1488</v>
          </cell>
          <cell r="J37">
            <v>933</v>
          </cell>
          <cell r="K37">
            <v>979</v>
          </cell>
          <cell r="M37">
            <v>44</v>
          </cell>
          <cell r="AM37">
            <v>1</v>
          </cell>
          <cell r="AN37">
            <v>3.1E-2</v>
          </cell>
          <cell r="AO37">
            <v>1</v>
          </cell>
          <cell r="AP37" t="str">
            <v>내선전공</v>
          </cell>
          <cell r="AQ37">
            <v>3.1E-2</v>
          </cell>
          <cell r="BB37" t="str">
            <v>전 7-8</v>
          </cell>
        </row>
        <row r="38">
          <cell r="A38">
            <v>17</v>
          </cell>
          <cell r="B38" t="str">
            <v>전선</v>
          </cell>
          <cell r="C38" t="str">
            <v>BC 60㎟</v>
          </cell>
          <cell r="D38">
            <v>1.05</v>
          </cell>
          <cell r="E38" t="str">
            <v>m</v>
          </cell>
          <cell r="F38">
            <v>50</v>
          </cell>
          <cell r="G38">
            <v>4203</v>
          </cell>
          <cell r="I38">
            <v>2497</v>
          </cell>
          <cell r="J38">
            <v>1555</v>
          </cell>
          <cell r="K38">
            <v>1632</v>
          </cell>
          <cell r="M38">
            <v>74</v>
          </cell>
          <cell r="AM38">
            <v>1</v>
          </cell>
          <cell r="AN38">
            <v>5.1999999999999998E-2</v>
          </cell>
          <cell r="AO38">
            <v>1</v>
          </cell>
          <cell r="AP38" t="str">
            <v>내선전공</v>
          </cell>
          <cell r="AQ38">
            <v>5.1999999999999998E-2</v>
          </cell>
          <cell r="BB38" t="str">
            <v>전 7-8</v>
          </cell>
        </row>
        <row r="39">
          <cell r="A39">
            <v>18</v>
          </cell>
          <cell r="B39" t="str">
            <v>전선</v>
          </cell>
          <cell r="C39" t="str">
            <v>BC 100㎟</v>
          </cell>
          <cell r="D39">
            <v>1.05</v>
          </cell>
          <cell r="E39" t="str">
            <v>m</v>
          </cell>
          <cell r="F39">
            <v>50</v>
          </cell>
          <cell r="G39">
            <v>5785</v>
          </cell>
          <cell r="I39">
            <v>3073</v>
          </cell>
          <cell r="J39">
            <v>2496</v>
          </cell>
          <cell r="K39">
            <v>2620</v>
          </cell>
          <cell r="M39">
            <v>92</v>
          </cell>
          <cell r="AM39">
            <v>1</v>
          </cell>
          <cell r="AN39">
            <v>6.4000000000000001E-2</v>
          </cell>
          <cell r="AO39">
            <v>1</v>
          </cell>
          <cell r="AP39" t="str">
            <v>내선전공</v>
          </cell>
          <cell r="AQ39">
            <v>6.4000000000000001E-2</v>
          </cell>
          <cell r="BB39" t="str">
            <v>전 7-8</v>
          </cell>
        </row>
        <row r="40">
          <cell r="A40">
            <v>19</v>
          </cell>
          <cell r="B40" t="str">
            <v>전선</v>
          </cell>
          <cell r="C40" t="str">
            <v>IV 1.2㎜</v>
          </cell>
          <cell r="D40">
            <v>1.05</v>
          </cell>
          <cell r="E40" t="str">
            <v>m</v>
          </cell>
          <cell r="F40">
            <v>50</v>
          </cell>
          <cell r="G40">
            <v>529</v>
          </cell>
          <cell r="I40">
            <v>480</v>
          </cell>
          <cell r="J40">
            <v>34</v>
          </cell>
          <cell r="K40">
            <v>35</v>
          </cell>
          <cell r="M40">
            <v>14</v>
          </cell>
          <cell r="AM40">
            <v>1</v>
          </cell>
          <cell r="AN40">
            <v>0.01</v>
          </cell>
          <cell r="AO40">
            <v>1</v>
          </cell>
          <cell r="AP40" t="str">
            <v>내선전공</v>
          </cell>
          <cell r="AQ40">
            <v>0.01</v>
          </cell>
          <cell r="BB40" t="str">
            <v>전 7-8</v>
          </cell>
        </row>
        <row r="41">
          <cell r="A41">
            <v>20</v>
          </cell>
          <cell r="B41" t="str">
            <v>전선</v>
          </cell>
          <cell r="C41" t="str">
            <v>IV 1.6㎜</v>
          </cell>
          <cell r="D41">
            <v>1.05</v>
          </cell>
          <cell r="E41" t="str">
            <v>m</v>
          </cell>
          <cell r="F41">
            <v>50</v>
          </cell>
          <cell r="G41">
            <v>551</v>
          </cell>
          <cell r="I41">
            <v>480</v>
          </cell>
          <cell r="J41">
            <v>55</v>
          </cell>
          <cell r="K41">
            <v>57</v>
          </cell>
          <cell r="M41">
            <v>14</v>
          </cell>
          <cell r="AM41">
            <v>1</v>
          </cell>
          <cell r="AN41">
            <v>0.01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</row>
        <row r="42">
          <cell r="A42">
            <v>21</v>
          </cell>
          <cell r="B42" t="str">
            <v>전선</v>
          </cell>
          <cell r="C42" t="str">
            <v>IV 2㎜</v>
          </cell>
          <cell r="D42">
            <v>1.05</v>
          </cell>
          <cell r="E42" t="str">
            <v>m</v>
          </cell>
          <cell r="F42">
            <v>50</v>
          </cell>
          <cell r="G42">
            <v>582</v>
          </cell>
          <cell r="I42">
            <v>480</v>
          </cell>
          <cell r="J42">
            <v>84</v>
          </cell>
          <cell r="K42">
            <v>88</v>
          </cell>
          <cell r="M42">
            <v>14</v>
          </cell>
          <cell r="AM42">
            <v>1</v>
          </cell>
          <cell r="AN42">
            <v>0.01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</row>
        <row r="43">
          <cell r="A43">
            <v>22</v>
          </cell>
          <cell r="B43" t="str">
            <v>전선</v>
          </cell>
          <cell r="C43" t="str">
            <v>IV 3.5㎟</v>
          </cell>
          <cell r="D43">
            <v>1.05</v>
          </cell>
          <cell r="E43" t="str">
            <v>m</v>
          </cell>
          <cell r="F43">
            <v>50</v>
          </cell>
          <cell r="G43">
            <v>602</v>
          </cell>
          <cell r="I43">
            <v>480</v>
          </cell>
          <cell r="J43">
            <v>103</v>
          </cell>
          <cell r="K43">
            <v>108</v>
          </cell>
          <cell r="M43">
            <v>14</v>
          </cell>
          <cell r="AM43">
            <v>1</v>
          </cell>
          <cell r="AN43">
            <v>0.01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</row>
        <row r="44">
          <cell r="A44">
            <v>23</v>
          </cell>
          <cell r="B44" t="str">
            <v>전선</v>
          </cell>
          <cell r="C44" t="str">
            <v>IV 5.5㎟</v>
          </cell>
          <cell r="D44">
            <v>1.05</v>
          </cell>
          <cell r="E44" t="str">
            <v>m</v>
          </cell>
          <cell r="F44">
            <v>50</v>
          </cell>
          <cell r="G44">
            <v>666</v>
          </cell>
          <cell r="I44">
            <v>480</v>
          </cell>
          <cell r="J44">
            <v>164</v>
          </cell>
          <cell r="K44">
            <v>172</v>
          </cell>
          <cell r="M44">
            <v>14</v>
          </cell>
          <cell r="AM44">
            <v>1</v>
          </cell>
          <cell r="AN44">
            <v>0.01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</row>
        <row r="45">
          <cell r="A45">
            <v>24</v>
          </cell>
          <cell r="B45" t="str">
            <v>전선</v>
          </cell>
          <cell r="C45" t="str">
            <v>IV 8㎟</v>
          </cell>
          <cell r="D45">
            <v>1.05</v>
          </cell>
          <cell r="E45" t="str">
            <v>m</v>
          </cell>
          <cell r="F45">
            <v>50</v>
          </cell>
          <cell r="G45">
            <v>1220</v>
          </cell>
          <cell r="I45">
            <v>960</v>
          </cell>
          <cell r="J45">
            <v>221</v>
          </cell>
          <cell r="K45">
            <v>232</v>
          </cell>
          <cell r="M45">
            <v>28</v>
          </cell>
          <cell r="AM45">
            <v>1</v>
          </cell>
          <cell r="AN45">
            <v>0.02</v>
          </cell>
          <cell r="AO45">
            <v>1</v>
          </cell>
          <cell r="AP45" t="str">
            <v>내선전공</v>
          </cell>
          <cell r="AQ45">
            <v>0.02</v>
          </cell>
          <cell r="BB45" t="str">
            <v>전 7-8</v>
          </cell>
        </row>
        <row r="46">
          <cell r="A46">
            <v>25</v>
          </cell>
          <cell r="B46" t="str">
            <v>전선</v>
          </cell>
          <cell r="C46" t="str">
            <v>IV 14㎟</v>
          </cell>
          <cell r="D46">
            <v>1.05</v>
          </cell>
          <cell r="E46" t="str">
            <v>m</v>
          </cell>
          <cell r="F46">
            <v>50</v>
          </cell>
          <cell r="G46">
            <v>1467</v>
          </cell>
          <cell r="I46">
            <v>960</v>
          </cell>
          <cell r="J46">
            <v>457</v>
          </cell>
          <cell r="K46">
            <v>479</v>
          </cell>
          <cell r="M46">
            <v>28</v>
          </cell>
          <cell r="AM46">
            <v>1</v>
          </cell>
          <cell r="AN46">
            <v>0.02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</row>
        <row r="47">
          <cell r="A47">
            <v>26</v>
          </cell>
          <cell r="B47" t="str">
            <v>전선</v>
          </cell>
          <cell r="C47" t="str">
            <v>IV 22㎟</v>
          </cell>
          <cell r="D47">
            <v>1.05</v>
          </cell>
          <cell r="E47" t="str">
            <v>m</v>
          </cell>
          <cell r="F47">
            <v>50</v>
          </cell>
          <cell r="G47">
            <v>2229</v>
          </cell>
          <cell r="I47">
            <v>1488</v>
          </cell>
          <cell r="J47">
            <v>664</v>
          </cell>
          <cell r="K47">
            <v>697</v>
          </cell>
          <cell r="M47">
            <v>44</v>
          </cell>
          <cell r="AM47">
            <v>1</v>
          </cell>
          <cell r="AN47">
            <v>3.1E-2</v>
          </cell>
          <cell r="AO47">
            <v>1</v>
          </cell>
          <cell r="AP47" t="str">
            <v>내선전공</v>
          </cell>
          <cell r="AQ47">
            <v>3.1E-2</v>
          </cell>
          <cell r="BB47" t="str">
            <v>전 7-8</v>
          </cell>
        </row>
        <row r="48">
          <cell r="A48">
            <v>27</v>
          </cell>
          <cell r="B48" t="str">
            <v>전선</v>
          </cell>
          <cell r="C48" t="str">
            <v>IV 38㎟</v>
          </cell>
          <cell r="D48">
            <v>1.05</v>
          </cell>
          <cell r="E48" t="str">
            <v>m</v>
          </cell>
          <cell r="F48">
            <v>50</v>
          </cell>
          <cell r="G48">
            <v>2640</v>
          </cell>
          <cell r="I48">
            <v>1488</v>
          </cell>
          <cell r="J48">
            <v>1056</v>
          </cell>
          <cell r="K48">
            <v>1108</v>
          </cell>
          <cell r="M48">
            <v>44</v>
          </cell>
          <cell r="AM48">
            <v>1</v>
          </cell>
          <cell r="AN48">
            <v>3.1E-2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</row>
        <row r="49">
          <cell r="A49">
            <v>28</v>
          </cell>
          <cell r="B49" t="str">
            <v>전선</v>
          </cell>
          <cell r="C49" t="str">
            <v>HIV 1.2㎜</v>
          </cell>
          <cell r="D49">
            <v>1.05</v>
          </cell>
          <cell r="E49" t="str">
            <v>m</v>
          </cell>
          <cell r="F49">
            <v>50</v>
          </cell>
          <cell r="G49">
            <v>531</v>
          </cell>
          <cell r="I49">
            <v>480</v>
          </cell>
          <cell r="J49">
            <v>36</v>
          </cell>
          <cell r="K49">
            <v>37</v>
          </cell>
          <cell r="M49">
            <v>14</v>
          </cell>
          <cell r="AM49">
            <v>1</v>
          </cell>
          <cell r="AN49">
            <v>0.01</v>
          </cell>
          <cell r="AO49">
            <v>1</v>
          </cell>
          <cell r="AP49" t="str">
            <v>내선전공</v>
          </cell>
          <cell r="AQ49">
            <v>0.01</v>
          </cell>
          <cell r="BB49" t="str">
            <v>전 7-8</v>
          </cell>
        </row>
        <row r="50">
          <cell r="A50">
            <v>29</v>
          </cell>
          <cell r="B50" t="str">
            <v>전선</v>
          </cell>
          <cell r="C50" t="str">
            <v>HIV 1.6㎜</v>
          </cell>
          <cell r="D50">
            <v>1.05</v>
          </cell>
          <cell r="E50" t="str">
            <v>m</v>
          </cell>
          <cell r="F50">
            <v>50</v>
          </cell>
          <cell r="G50">
            <v>554</v>
          </cell>
          <cell r="I50">
            <v>480</v>
          </cell>
          <cell r="J50">
            <v>58</v>
          </cell>
          <cell r="K50">
            <v>60</v>
          </cell>
          <cell r="M50">
            <v>14</v>
          </cell>
          <cell r="AM50">
            <v>1</v>
          </cell>
          <cell r="AN50">
            <v>0.01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</row>
        <row r="51">
          <cell r="A51">
            <v>30</v>
          </cell>
          <cell r="B51" t="str">
            <v>전선</v>
          </cell>
          <cell r="C51" t="str">
            <v>HIV 2㎜</v>
          </cell>
          <cell r="D51">
            <v>1.05</v>
          </cell>
          <cell r="E51" t="str">
            <v>m</v>
          </cell>
          <cell r="F51">
            <v>50</v>
          </cell>
          <cell r="G51">
            <v>583</v>
          </cell>
          <cell r="I51">
            <v>480</v>
          </cell>
          <cell r="J51">
            <v>85</v>
          </cell>
          <cell r="K51">
            <v>89</v>
          </cell>
          <cell r="M51">
            <v>14</v>
          </cell>
          <cell r="AM51">
            <v>1</v>
          </cell>
          <cell r="AN51">
            <v>0.01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</row>
        <row r="52">
          <cell r="A52">
            <v>31</v>
          </cell>
          <cell r="B52" t="str">
            <v>케이블</v>
          </cell>
          <cell r="C52" t="str">
            <v>FR-3 10C/1.6㎟</v>
          </cell>
          <cell r="D52">
            <v>1.05</v>
          </cell>
          <cell r="E52" t="str">
            <v>m</v>
          </cell>
          <cell r="F52">
            <v>50</v>
          </cell>
          <cell r="G52">
            <v>4916</v>
          </cell>
          <cell r="I52">
            <v>2944</v>
          </cell>
          <cell r="J52">
            <v>1795</v>
          </cell>
          <cell r="K52">
            <v>1884</v>
          </cell>
          <cell r="M52">
            <v>88</v>
          </cell>
          <cell r="AM52">
            <v>1</v>
          </cell>
          <cell r="AN52">
            <v>4.8000000000000001E-2</v>
          </cell>
          <cell r="AO52">
            <v>1</v>
          </cell>
          <cell r="AP52" t="str">
            <v>저압케이블공</v>
          </cell>
          <cell r="AQ52">
            <v>4.8000000000000001E-2</v>
          </cell>
          <cell r="BB52" t="str">
            <v>전 7-10</v>
          </cell>
        </row>
        <row r="53">
          <cell r="A53">
            <v>32</v>
          </cell>
          <cell r="B53" t="str">
            <v>케이블</v>
          </cell>
          <cell r="C53" t="str">
            <v>FR-3 7C/2㎟</v>
          </cell>
          <cell r="D53">
            <v>1.05</v>
          </cell>
          <cell r="E53" t="str">
            <v>m</v>
          </cell>
          <cell r="F53">
            <v>50</v>
          </cell>
          <cell r="G53">
            <v>4535</v>
          </cell>
          <cell r="I53">
            <v>2944</v>
          </cell>
          <cell r="J53">
            <v>1432</v>
          </cell>
          <cell r="K53">
            <v>1503</v>
          </cell>
          <cell r="M53">
            <v>88</v>
          </cell>
          <cell r="AM53">
            <v>1</v>
          </cell>
          <cell r="AN53">
            <v>4.8000000000000001E-2</v>
          </cell>
          <cell r="AO53">
            <v>1</v>
          </cell>
          <cell r="AP53" t="str">
            <v>저압케이블공</v>
          </cell>
          <cell r="AQ53">
            <v>4.8000000000000001E-2</v>
          </cell>
          <cell r="BB53" t="str">
            <v>전 7-10</v>
          </cell>
        </row>
        <row r="54">
          <cell r="A54">
            <v>33</v>
          </cell>
          <cell r="B54" t="str">
            <v>케이블</v>
          </cell>
          <cell r="C54" t="str">
            <v>CV 600V 1C/3.5㎟</v>
          </cell>
          <cell r="D54">
            <v>1.03</v>
          </cell>
          <cell r="E54" t="str">
            <v>m</v>
          </cell>
          <cell r="F54">
            <v>50</v>
          </cell>
          <cell r="G54">
            <v>881</v>
          </cell>
          <cell r="I54">
            <v>674</v>
          </cell>
          <cell r="J54">
            <v>182</v>
          </cell>
          <cell r="K54">
            <v>187</v>
          </cell>
          <cell r="M54">
            <v>20</v>
          </cell>
          <cell r="AM54">
            <v>1</v>
          </cell>
          <cell r="AN54">
            <v>1.0999999999999999E-2</v>
          </cell>
          <cell r="AO54">
            <v>1</v>
          </cell>
          <cell r="AP54" t="str">
            <v>저압케이블공</v>
          </cell>
          <cell r="AQ54">
            <v>1.0999999999999999E-2</v>
          </cell>
          <cell r="BB54" t="str">
            <v>전 7-10</v>
          </cell>
        </row>
        <row r="55">
          <cell r="A55">
            <v>34</v>
          </cell>
          <cell r="B55" t="str">
            <v>케이블</v>
          </cell>
          <cell r="C55" t="str">
            <v>CV 600V 1C/5.5㎟</v>
          </cell>
          <cell r="D55">
            <v>1.03</v>
          </cell>
          <cell r="E55" t="str">
            <v>m</v>
          </cell>
          <cell r="F55">
            <v>50</v>
          </cell>
          <cell r="G55">
            <v>1095</v>
          </cell>
          <cell r="I55">
            <v>797</v>
          </cell>
          <cell r="J55">
            <v>267</v>
          </cell>
          <cell r="K55">
            <v>275</v>
          </cell>
          <cell r="M55">
            <v>23</v>
          </cell>
          <cell r="AM55">
            <v>1</v>
          </cell>
          <cell r="AN55">
            <v>1.2999999999999999E-2</v>
          </cell>
          <cell r="AO55">
            <v>1</v>
          </cell>
          <cell r="AP55" t="str">
            <v>저압케이블공</v>
          </cell>
          <cell r="AQ55">
            <v>1.2999999999999999E-2</v>
          </cell>
          <cell r="BB55" t="str">
            <v>전 7-10</v>
          </cell>
        </row>
        <row r="56">
          <cell r="A56">
            <v>35</v>
          </cell>
          <cell r="B56" t="str">
            <v>케이블</v>
          </cell>
          <cell r="C56" t="str">
            <v>CV 600V 1C/8㎟</v>
          </cell>
          <cell r="D56">
            <v>1.03</v>
          </cell>
          <cell r="E56" t="str">
            <v>m</v>
          </cell>
          <cell r="F56">
            <v>50</v>
          </cell>
          <cell r="G56">
            <v>1219</v>
          </cell>
          <cell r="I56">
            <v>858</v>
          </cell>
          <cell r="J56">
            <v>327</v>
          </cell>
          <cell r="K56">
            <v>336</v>
          </cell>
          <cell r="M56">
            <v>25</v>
          </cell>
          <cell r="AM56">
            <v>1</v>
          </cell>
          <cell r="AN56">
            <v>1.4E-2</v>
          </cell>
          <cell r="AO56">
            <v>1</v>
          </cell>
          <cell r="AP56" t="str">
            <v>저압케이블공</v>
          </cell>
          <cell r="AQ56">
            <v>1.4E-2</v>
          </cell>
          <cell r="BB56" t="str">
            <v>전 7-10</v>
          </cell>
        </row>
        <row r="57">
          <cell r="A57">
            <v>36</v>
          </cell>
          <cell r="B57" t="str">
            <v>케이블</v>
          </cell>
          <cell r="C57" t="str">
            <v>CV 600V 1C/14㎟</v>
          </cell>
          <cell r="D57">
            <v>1.03</v>
          </cell>
          <cell r="E57" t="str">
            <v>m</v>
          </cell>
          <cell r="F57">
            <v>50</v>
          </cell>
          <cell r="G57">
            <v>1854</v>
          </cell>
          <cell r="I57">
            <v>1226</v>
          </cell>
          <cell r="J57">
            <v>575</v>
          </cell>
          <cell r="K57">
            <v>592</v>
          </cell>
          <cell r="M57">
            <v>36</v>
          </cell>
          <cell r="AM57">
            <v>1</v>
          </cell>
          <cell r="AN57">
            <v>0.02</v>
          </cell>
          <cell r="AO57">
            <v>1</v>
          </cell>
          <cell r="AP57" t="str">
            <v>저압케이블공</v>
          </cell>
          <cell r="AQ57">
            <v>0.02</v>
          </cell>
          <cell r="BB57" t="str">
            <v>전 7-9</v>
          </cell>
        </row>
        <row r="58">
          <cell r="A58">
            <v>37</v>
          </cell>
          <cell r="B58" t="str">
            <v>케이블</v>
          </cell>
          <cell r="C58" t="str">
            <v>CV 600V 1C/22㎟</v>
          </cell>
          <cell r="D58">
            <v>1.03</v>
          </cell>
          <cell r="E58" t="str">
            <v>m</v>
          </cell>
          <cell r="F58">
            <v>50</v>
          </cell>
          <cell r="G58">
            <v>2460</v>
          </cell>
          <cell r="I58">
            <v>1594</v>
          </cell>
          <cell r="J58">
            <v>796</v>
          </cell>
          <cell r="K58">
            <v>819</v>
          </cell>
          <cell r="M58">
            <v>47</v>
          </cell>
          <cell r="AM58">
            <v>1</v>
          </cell>
          <cell r="AN58">
            <v>2.5999999999999999E-2</v>
          </cell>
          <cell r="AO58">
            <v>1</v>
          </cell>
          <cell r="AP58" t="str">
            <v>저압케이블공</v>
          </cell>
          <cell r="AQ58">
            <v>2.5999999999999999E-2</v>
          </cell>
          <cell r="BB58" t="str">
            <v>전 7-9</v>
          </cell>
        </row>
        <row r="59">
          <cell r="A59">
            <v>38</v>
          </cell>
          <cell r="B59" t="str">
            <v>케이블</v>
          </cell>
          <cell r="C59" t="str">
            <v>CV 600V 1C/38㎟</v>
          </cell>
          <cell r="D59">
            <v>1.03</v>
          </cell>
          <cell r="E59" t="str">
            <v>m</v>
          </cell>
          <cell r="F59">
            <v>50</v>
          </cell>
          <cell r="G59">
            <v>3537</v>
          </cell>
          <cell r="I59">
            <v>2208</v>
          </cell>
          <cell r="J59">
            <v>1227</v>
          </cell>
          <cell r="K59">
            <v>1263</v>
          </cell>
          <cell r="M59">
            <v>66</v>
          </cell>
          <cell r="AM59">
            <v>1</v>
          </cell>
          <cell r="AN59">
            <v>3.5999999999999997E-2</v>
          </cell>
          <cell r="AO59">
            <v>1</v>
          </cell>
          <cell r="AP59" t="str">
            <v>저압케이블공</v>
          </cell>
          <cell r="AQ59">
            <v>3.5999999999999997E-2</v>
          </cell>
          <cell r="BB59" t="str">
            <v>전 7-9</v>
          </cell>
        </row>
        <row r="60">
          <cell r="A60">
            <v>39</v>
          </cell>
          <cell r="B60" t="str">
            <v>케이블</v>
          </cell>
          <cell r="C60" t="str">
            <v>CV 600V 1C/60㎟</v>
          </cell>
          <cell r="D60">
            <v>1.03</v>
          </cell>
          <cell r="E60" t="str">
            <v>m</v>
          </cell>
          <cell r="F60">
            <v>50</v>
          </cell>
          <cell r="G60">
            <v>5073</v>
          </cell>
          <cell r="I60">
            <v>3005</v>
          </cell>
          <cell r="J60">
            <v>1921</v>
          </cell>
          <cell r="K60">
            <v>1978</v>
          </cell>
          <cell r="M60">
            <v>90</v>
          </cell>
          <cell r="AM60">
            <v>1</v>
          </cell>
          <cell r="AN60">
            <v>4.9000000000000002E-2</v>
          </cell>
          <cell r="AO60">
            <v>1</v>
          </cell>
          <cell r="AP60" t="str">
            <v>저압케이블공</v>
          </cell>
          <cell r="AQ60">
            <v>4.9000000000000002E-2</v>
          </cell>
          <cell r="BB60" t="str">
            <v>전 7-9</v>
          </cell>
        </row>
        <row r="61">
          <cell r="A61">
            <v>40</v>
          </cell>
          <cell r="B61" t="str">
            <v>케이블</v>
          </cell>
          <cell r="C61" t="str">
            <v>CV 600V 1C/80㎟</v>
          </cell>
          <cell r="D61">
            <v>1.03</v>
          </cell>
          <cell r="E61" t="str">
            <v>m</v>
          </cell>
          <cell r="F61">
            <v>50</v>
          </cell>
          <cell r="G61">
            <v>6463</v>
          </cell>
          <cell r="I61">
            <v>3680</v>
          </cell>
          <cell r="J61">
            <v>2596</v>
          </cell>
          <cell r="K61">
            <v>2673</v>
          </cell>
          <cell r="M61">
            <v>110</v>
          </cell>
          <cell r="AM61">
            <v>1</v>
          </cell>
          <cell r="AN61">
            <v>0.06</v>
          </cell>
          <cell r="AO61">
            <v>1</v>
          </cell>
          <cell r="AP61" t="str">
            <v>저압케이블공</v>
          </cell>
          <cell r="AQ61">
            <v>0.06</v>
          </cell>
          <cell r="BB61" t="str">
            <v>전 7-9</v>
          </cell>
        </row>
        <row r="62">
          <cell r="A62">
            <v>41</v>
          </cell>
          <cell r="B62" t="str">
            <v>케이블</v>
          </cell>
          <cell r="C62" t="str">
            <v>CV 600V 1C/100㎟</v>
          </cell>
          <cell r="D62">
            <v>1.03</v>
          </cell>
          <cell r="E62" t="str">
            <v>m</v>
          </cell>
          <cell r="F62">
            <v>50</v>
          </cell>
          <cell r="G62">
            <v>7562</v>
          </cell>
          <cell r="I62">
            <v>4355</v>
          </cell>
          <cell r="J62">
            <v>2988</v>
          </cell>
          <cell r="K62">
            <v>3077</v>
          </cell>
          <cell r="M62">
            <v>130</v>
          </cell>
          <cell r="AM62">
            <v>1</v>
          </cell>
          <cell r="AN62">
            <v>7.0999999999999994E-2</v>
          </cell>
          <cell r="AO62">
            <v>1</v>
          </cell>
          <cell r="AP62" t="str">
            <v>저압케이블공</v>
          </cell>
          <cell r="AQ62">
            <v>7.0999999999999994E-2</v>
          </cell>
          <cell r="BB62" t="str">
            <v>전 7-9</v>
          </cell>
        </row>
        <row r="63">
          <cell r="A63">
            <v>42</v>
          </cell>
          <cell r="B63" t="str">
            <v>케이블</v>
          </cell>
          <cell r="C63" t="str">
            <v>CV 600V 1C/125㎟</v>
          </cell>
          <cell r="D63">
            <v>1.03</v>
          </cell>
          <cell r="E63" t="str">
            <v>m</v>
          </cell>
          <cell r="F63">
            <v>50</v>
          </cell>
          <cell r="G63">
            <v>9221</v>
          </cell>
          <cell r="I63">
            <v>5152</v>
          </cell>
          <cell r="J63">
            <v>3801</v>
          </cell>
          <cell r="K63">
            <v>3915</v>
          </cell>
          <cell r="M63">
            <v>154</v>
          </cell>
          <cell r="AM63">
            <v>1</v>
          </cell>
          <cell r="AN63">
            <v>8.4000000000000005E-2</v>
          </cell>
          <cell r="AO63">
            <v>1</v>
          </cell>
          <cell r="AP63" t="str">
            <v>저압케이블공</v>
          </cell>
          <cell r="AQ63">
            <v>8.4000000000000005E-2</v>
          </cell>
          <cell r="BB63" t="str">
            <v>전 7-9</v>
          </cell>
        </row>
        <row r="64">
          <cell r="A64">
            <v>43</v>
          </cell>
          <cell r="B64" t="str">
            <v>케이블</v>
          </cell>
          <cell r="C64" t="str">
            <v>CV 600V 1C/150㎟</v>
          </cell>
          <cell r="D64">
            <v>1.03</v>
          </cell>
          <cell r="E64" t="str">
            <v>m</v>
          </cell>
          <cell r="F64">
            <v>50</v>
          </cell>
          <cell r="G64">
            <v>10614</v>
          </cell>
          <cell r="I64">
            <v>5950</v>
          </cell>
          <cell r="J64">
            <v>4356</v>
          </cell>
          <cell r="K64">
            <v>4486</v>
          </cell>
          <cell r="M64">
            <v>178</v>
          </cell>
          <cell r="AM64">
            <v>1</v>
          </cell>
          <cell r="AN64">
            <v>9.7000000000000003E-2</v>
          </cell>
          <cell r="AO64">
            <v>1</v>
          </cell>
          <cell r="AP64" t="str">
            <v>저압케이블공</v>
          </cell>
          <cell r="AQ64">
            <v>9.7000000000000003E-2</v>
          </cell>
          <cell r="BB64" t="str">
            <v>전 7-9</v>
          </cell>
        </row>
        <row r="65">
          <cell r="A65">
            <v>44</v>
          </cell>
          <cell r="B65" t="str">
            <v>케이블</v>
          </cell>
          <cell r="C65" t="str">
            <v>CV 600V 1C/200㎟</v>
          </cell>
          <cell r="D65">
            <v>1.03</v>
          </cell>
          <cell r="E65" t="str">
            <v>m</v>
          </cell>
          <cell r="F65">
            <v>50</v>
          </cell>
          <cell r="G65">
            <v>14445</v>
          </cell>
          <cell r="I65">
            <v>7177</v>
          </cell>
          <cell r="J65">
            <v>6848</v>
          </cell>
          <cell r="K65">
            <v>7053</v>
          </cell>
          <cell r="M65">
            <v>215</v>
          </cell>
          <cell r="AM65">
            <v>1</v>
          </cell>
          <cell r="AN65">
            <v>0.11700000000000001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</row>
        <row r="66">
          <cell r="A66">
            <v>45</v>
          </cell>
          <cell r="B66" t="str">
            <v>케이블</v>
          </cell>
          <cell r="C66" t="str">
            <v>CV 600V 1C/250㎟</v>
          </cell>
          <cell r="D66">
            <v>1.03</v>
          </cell>
          <cell r="E66" t="str">
            <v>m</v>
          </cell>
          <cell r="F66">
            <v>50</v>
          </cell>
          <cell r="G66">
            <v>17155</v>
          </cell>
          <cell r="I66">
            <v>8710</v>
          </cell>
          <cell r="J66">
            <v>7946</v>
          </cell>
          <cell r="K66">
            <v>8184</v>
          </cell>
          <cell r="M66">
            <v>261</v>
          </cell>
          <cell r="AM66">
            <v>1</v>
          </cell>
          <cell r="AN66">
            <v>0.14199999999999999</v>
          </cell>
          <cell r="AO66">
            <v>1</v>
          </cell>
          <cell r="AP66" t="str">
            <v>저압케이블공</v>
          </cell>
          <cell r="AQ66">
            <v>0.14199999999999999</v>
          </cell>
          <cell r="BB66" t="str">
            <v>전 7-9</v>
          </cell>
        </row>
        <row r="67">
          <cell r="A67">
            <v>46</v>
          </cell>
          <cell r="B67" t="str">
            <v>케이블</v>
          </cell>
          <cell r="C67" t="str">
            <v>CV 600V 1C/325㎟</v>
          </cell>
          <cell r="D67">
            <v>1.03</v>
          </cell>
          <cell r="E67" t="str">
            <v>m</v>
          </cell>
          <cell r="F67">
            <v>50</v>
          </cell>
          <cell r="G67">
            <v>20688</v>
          </cell>
          <cell r="I67">
            <v>10550</v>
          </cell>
          <cell r="J67">
            <v>9536</v>
          </cell>
          <cell r="K67">
            <v>9822</v>
          </cell>
          <cell r="M67">
            <v>316</v>
          </cell>
          <cell r="AM67">
            <v>1</v>
          </cell>
          <cell r="AN67">
            <v>0.17199999999999999</v>
          </cell>
          <cell r="AO67">
            <v>1</v>
          </cell>
          <cell r="AP67" t="str">
            <v>저압케이블공</v>
          </cell>
          <cell r="AQ67">
            <v>0.17199999999999999</v>
          </cell>
          <cell r="BB67" t="str">
            <v>전 7-9</v>
          </cell>
        </row>
        <row r="68">
          <cell r="A68">
            <v>47</v>
          </cell>
          <cell r="B68" t="str">
            <v>케이블</v>
          </cell>
          <cell r="C68" t="str">
            <v>CV 600V 1C/400㎟</v>
          </cell>
          <cell r="D68">
            <v>1.03</v>
          </cell>
          <cell r="E68" t="str">
            <v>m</v>
          </cell>
          <cell r="F68">
            <v>50</v>
          </cell>
          <cell r="G68">
            <v>24673</v>
          </cell>
          <cell r="I68">
            <v>12575</v>
          </cell>
          <cell r="J68">
            <v>11380</v>
          </cell>
          <cell r="K68">
            <v>11721</v>
          </cell>
          <cell r="M68">
            <v>377</v>
          </cell>
          <cell r="AM68">
            <v>1</v>
          </cell>
          <cell r="AN68">
            <v>0.20499999999999999</v>
          </cell>
          <cell r="AO68">
            <v>1</v>
          </cell>
          <cell r="AP68" t="str">
            <v>저압케이블공</v>
          </cell>
          <cell r="AQ68">
            <v>0.20499999999999999</v>
          </cell>
          <cell r="BB68" t="str">
            <v>전 7-9</v>
          </cell>
        </row>
        <row r="69">
          <cell r="A69">
            <v>48</v>
          </cell>
          <cell r="B69" t="str">
            <v>케이블</v>
          </cell>
          <cell r="C69" t="str">
            <v>CV 600V 1C/500㎟</v>
          </cell>
          <cell r="D69">
            <v>1.03</v>
          </cell>
          <cell r="E69" t="str">
            <v>m</v>
          </cell>
          <cell r="F69">
            <v>50</v>
          </cell>
          <cell r="G69">
            <v>29837</v>
          </cell>
          <cell r="I69">
            <v>14722</v>
          </cell>
          <cell r="J69">
            <v>14247</v>
          </cell>
          <cell r="K69">
            <v>14674</v>
          </cell>
          <cell r="M69">
            <v>441</v>
          </cell>
          <cell r="AM69">
            <v>1</v>
          </cell>
          <cell r="AN69">
            <v>0.24</v>
          </cell>
          <cell r="AO69">
            <v>1</v>
          </cell>
          <cell r="AP69" t="str">
            <v>저압케이블공</v>
          </cell>
          <cell r="AQ69">
            <v>0.24</v>
          </cell>
          <cell r="BB69" t="str">
            <v>전 7-9</v>
          </cell>
        </row>
        <row r="70">
          <cell r="A70">
            <v>49</v>
          </cell>
          <cell r="B70" t="str">
            <v>케이블</v>
          </cell>
          <cell r="C70" t="str">
            <v>CV 600V 2C/2㎟</v>
          </cell>
          <cell r="D70">
            <v>1.03</v>
          </cell>
          <cell r="E70" t="str">
            <v>m</v>
          </cell>
          <cell r="F70">
            <v>50</v>
          </cell>
          <cell r="G70">
            <v>1250</v>
          </cell>
          <cell r="I70">
            <v>858</v>
          </cell>
          <cell r="J70">
            <v>357</v>
          </cell>
          <cell r="K70">
            <v>367</v>
          </cell>
          <cell r="M70">
            <v>25</v>
          </cell>
          <cell r="AM70">
            <v>1</v>
          </cell>
          <cell r="AN70">
            <v>1.4E-2</v>
          </cell>
          <cell r="AO70">
            <v>1</v>
          </cell>
          <cell r="AP70" t="str">
            <v>저압케이블공</v>
          </cell>
          <cell r="AQ70">
            <v>1.4E-2</v>
          </cell>
          <cell r="BB70" t="str">
            <v>전 7-10</v>
          </cell>
        </row>
        <row r="71">
          <cell r="A71">
            <v>50</v>
          </cell>
          <cell r="B71" t="str">
            <v>케이블</v>
          </cell>
          <cell r="C71" t="str">
            <v>CV 600V 2C/3.5㎟</v>
          </cell>
          <cell r="D71">
            <v>1.03</v>
          </cell>
          <cell r="E71" t="str">
            <v>m</v>
          </cell>
          <cell r="F71">
            <v>50</v>
          </cell>
          <cell r="G71">
            <v>1479</v>
          </cell>
          <cell r="I71">
            <v>981</v>
          </cell>
          <cell r="J71">
            <v>456</v>
          </cell>
          <cell r="K71">
            <v>469</v>
          </cell>
          <cell r="M71">
            <v>29</v>
          </cell>
          <cell r="AM71">
            <v>1</v>
          </cell>
          <cell r="AN71">
            <v>1.6E-2</v>
          </cell>
          <cell r="AO71">
            <v>1</v>
          </cell>
          <cell r="AP71" t="str">
            <v>저압케이블공</v>
          </cell>
          <cell r="AQ71">
            <v>1.6E-2</v>
          </cell>
          <cell r="BB71" t="str">
            <v>전 7-10</v>
          </cell>
        </row>
        <row r="72">
          <cell r="A72">
            <v>51</v>
          </cell>
          <cell r="B72" t="str">
            <v>케이블</v>
          </cell>
          <cell r="C72" t="str">
            <v>CV 600V 2C/5.5㎟</v>
          </cell>
          <cell r="D72">
            <v>1.03</v>
          </cell>
          <cell r="E72" t="str">
            <v>m</v>
          </cell>
          <cell r="F72">
            <v>50</v>
          </cell>
          <cell r="G72">
            <v>1763</v>
          </cell>
          <cell r="I72">
            <v>1104</v>
          </cell>
          <cell r="J72">
            <v>608</v>
          </cell>
          <cell r="K72">
            <v>626</v>
          </cell>
          <cell r="M72">
            <v>33</v>
          </cell>
          <cell r="AM72">
            <v>1</v>
          </cell>
          <cell r="AN72">
            <v>1.7999999999999999E-2</v>
          </cell>
          <cell r="AO72">
            <v>1</v>
          </cell>
          <cell r="AP72" t="str">
            <v>저압케이블공</v>
          </cell>
          <cell r="AQ72">
            <v>1.7999999999999999E-2</v>
          </cell>
          <cell r="BB72" t="str">
            <v>전 7-10</v>
          </cell>
        </row>
        <row r="73">
          <cell r="A73">
            <v>52</v>
          </cell>
          <cell r="B73" t="str">
            <v>케이블</v>
          </cell>
          <cell r="C73" t="str">
            <v>CV 600V 2C/8㎟</v>
          </cell>
          <cell r="D73">
            <v>1.03</v>
          </cell>
          <cell r="E73" t="str">
            <v>m</v>
          </cell>
          <cell r="F73">
            <v>50</v>
          </cell>
          <cell r="G73">
            <v>2052</v>
          </cell>
          <cell r="I73">
            <v>1226</v>
          </cell>
          <cell r="J73">
            <v>767</v>
          </cell>
          <cell r="K73">
            <v>790</v>
          </cell>
          <cell r="M73">
            <v>36</v>
          </cell>
          <cell r="AM73">
            <v>1</v>
          </cell>
          <cell r="AN73">
            <v>0.02</v>
          </cell>
          <cell r="AO73">
            <v>1</v>
          </cell>
          <cell r="AP73" t="str">
            <v>저압케이블공</v>
          </cell>
          <cell r="AQ73">
            <v>0.02</v>
          </cell>
          <cell r="BB73" t="str">
            <v>전 7-10</v>
          </cell>
        </row>
        <row r="74">
          <cell r="A74">
            <v>53</v>
          </cell>
          <cell r="B74" t="str">
            <v>케이블</v>
          </cell>
          <cell r="C74" t="str">
            <v>CV 600V 2C/14㎟</v>
          </cell>
          <cell r="D74">
            <v>1.03</v>
          </cell>
          <cell r="E74" t="str">
            <v>m</v>
          </cell>
          <cell r="F74">
            <v>50</v>
          </cell>
          <cell r="G74">
            <v>3888</v>
          </cell>
          <cell r="I74">
            <v>2404</v>
          </cell>
          <cell r="J74">
            <v>1371</v>
          </cell>
          <cell r="K74">
            <v>1412</v>
          </cell>
          <cell r="M74">
            <v>72</v>
          </cell>
          <cell r="AM74">
            <v>1</v>
          </cell>
          <cell r="AN74">
            <v>2.7999999999999997E-2</v>
          </cell>
          <cell r="AO74">
            <v>1.4</v>
          </cell>
          <cell r="AP74" t="str">
            <v>저압케이블공</v>
          </cell>
          <cell r="AQ74">
            <v>2.7999999999999997E-2</v>
          </cell>
          <cell r="BB74" t="str">
            <v>전 7-9</v>
          </cell>
        </row>
        <row r="75">
          <cell r="A75">
            <v>54</v>
          </cell>
          <cell r="B75" t="str">
            <v>케이블</v>
          </cell>
          <cell r="C75" t="str">
            <v>CV 600V 2C/22㎟</v>
          </cell>
          <cell r="D75">
            <v>1.03</v>
          </cell>
          <cell r="E75" t="str">
            <v>m</v>
          </cell>
          <cell r="F75">
            <v>50</v>
          </cell>
          <cell r="G75">
            <v>5087</v>
          </cell>
          <cell r="I75">
            <v>3126</v>
          </cell>
          <cell r="J75">
            <v>1814</v>
          </cell>
          <cell r="K75">
            <v>1868</v>
          </cell>
          <cell r="M75">
            <v>93</v>
          </cell>
          <cell r="AM75">
            <v>1</v>
          </cell>
          <cell r="AN75">
            <v>3.6399999999999995E-2</v>
          </cell>
          <cell r="AO75">
            <v>1.4</v>
          </cell>
          <cell r="AP75" t="str">
            <v>저압케이블공</v>
          </cell>
          <cell r="AQ75">
            <v>3.6399999999999995E-2</v>
          </cell>
          <cell r="BB75" t="str">
            <v>전 7-9</v>
          </cell>
        </row>
        <row r="76">
          <cell r="A76">
            <v>55</v>
          </cell>
          <cell r="B76" t="str">
            <v>케이블</v>
          </cell>
          <cell r="C76" t="str">
            <v>CV 600V 2C/38㎟</v>
          </cell>
          <cell r="D76">
            <v>1.03</v>
          </cell>
          <cell r="E76" t="str">
            <v>m</v>
          </cell>
          <cell r="F76">
            <v>50</v>
          </cell>
          <cell r="G76">
            <v>7334</v>
          </cell>
          <cell r="I76">
            <v>4328</v>
          </cell>
          <cell r="J76">
            <v>2794</v>
          </cell>
          <cell r="K76">
            <v>2877</v>
          </cell>
          <cell r="M76">
            <v>129</v>
          </cell>
          <cell r="AM76">
            <v>1</v>
          </cell>
          <cell r="AN76">
            <v>5.0399999999999993E-2</v>
          </cell>
          <cell r="AO76">
            <v>1.4</v>
          </cell>
          <cell r="AP76" t="str">
            <v>저압케이블공</v>
          </cell>
          <cell r="AQ76">
            <v>5.0399999999999993E-2</v>
          </cell>
          <cell r="BB76" t="str">
            <v>전 7-9</v>
          </cell>
        </row>
        <row r="77">
          <cell r="A77">
            <v>56</v>
          </cell>
          <cell r="B77" t="str">
            <v>케이블</v>
          </cell>
          <cell r="C77" t="str">
            <v>CV 600V 2C/60㎟</v>
          </cell>
          <cell r="D77">
            <v>1.03</v>
          </cell>
          <cell r="E77" t="str">
            <v>m</v>
          </cell>
          <cell r="F77">
            <v>50</v>
          </cell>
          <cell r="G77">
            <v>11060</v>
          </cell>
          <cell r="I77">
            <v>5891</v>
          </cell>
          <cell r="J77">
            <v>4848</v>
          </cell>
          <cell r="K77">
            <v>4993</v>
          </cell>
          <cell r="M77">
            <v>176</v>
          </cell>
          <cell r="AM77">
            <v>1</v>
          </cell>
          <cell r="AN77">
            <v>6.8599999999999994E-2</v>
          </cell>
          <cell r="AO77">
            <v>1.4</v>
          </cell>
          <cell r="AP77" t="str">
            <v>저압케이블공</v>
          </cell>
          <cell r="AQ77">
            <v>6.8599999999999994E-2</v>
          </cell>
          <cell r="BB77" t="str">
            <v>전 7-9</v>
          </cell>
        </row>
        <row r="78">
          <cell r="A78">
            <v>57</v>
          </cell>
          <cell r="B78" t="str">
            <v>케이블</v>
          </cell>
          <cell r="C78" t="str">
            <v>CV 600V 3C/3.5㎟</v>
          </cell>
          <cell r="D78">
            <v>1.03</v>
          </cell>
          <cell r="E78" t="str">
            <v>m</v>
          </cell>
          <cell r="F78">
            <v>50</v>
          </cell>
          <cell r="G78">
            <v>1953</v>
          </cell>
          <cell r="I78">
            <v>1349</v>
          </cell>
          <cell r="J78">
            <v>548</v>
          </cell>
          <cell r="K78">
            <v>564</v>
          </cell>
          <cell r="M78">
            <v>40</v>
          </cell>
          <cell r="AM78">
            <v>1</v>
          </cell>
          <cell r="AN78">
            <v>2.1999999999999999E-2</v>
          </cell>
          <cell r="AO78">
            <v>1</v>
          </cell>
          <cell r="AP78" t="str">
            <v>저압케이블공</v>
          </cell>
          <cell r="AQ78">
            <v>2.1999999999999999E-2</v>
          </cell>
          <cell r="BB78" t="str">
            <v>전 7-10</v>
          </cell>
        </row>
        <row r="79">
          <cell r="A79">
            <v>58</v>
          </cell>
          <cell r="B79" t="str">
            <v>케이블</v>
          </cell>
          <cell r="C79" t="str">
            <v>CV 600V 3C/5.5㎟</v>
          </cell>
          <cell r="D79">
            <v>1.03</v>
          </cell>
          <cell r="E79" t="str">
            <v>m</v>
          </cell>
          <cell r="F79">
            <v>50</v>
          </cell>
          <cell r="G79">
            <v>2424</v>
          </cell>
          <cell r="I79">
            <v>1594</v>
          </cell>
          <cell r="J79">
            <v>761</v>
          </cell>
          <cell r="K79">
            <v>783</v>
          </cell>
          <cell r="M79">
            <v>47</v>
          </cell>
          <cell r="AM79">
            <v>1</v>
          </cell>
          <cell r="AN79">
            <v>2.5999999999999999E-2</v>
          </cell>
          <cell r="AO79">
            <v>1</v>
          </cell>
          <cell r="AP79" t="str">
            <v>저압케이블공</v>
          </cell>
          <cell r="AQ79">
            <v>2.5999999999999999E-2</v>
          </cell>
          <cell r="BB79" t="str">
            <v>전 7-10</v>
          </cell>
        </row>
        <row r="80">
          <cell r="A80">
            <v>59</v>
          </cell>
          <cell r="B80" t="str">
            <v>케이블</v>
          </cell>
          <cell r="C80" t="str">
            <v>CV 600V 3C/8㎟</v>
          </cell>
          <cell r="D80">
            <v>1.03</v>
          </cell>
          <cell r="E80" t="str">
            <v>m</v>
          </cell>
          <cell r="F80">
            <v>50</v>
          </cell>
          <cell r="G80">
            <v>2827</v>
          </cell>
          <cell r="I80">
            <v>1778</v>
          </cell>
          <cell r="J80">
            <v>967</v>
          </cell>
          <cell r="K80">
            <v>996</v>
          </cell>
          <cell r="M80">
            <v>53</v>
          </cell>
          <cell r="AM80">
            <v>1</v>
          </cell>
          <cell r="AN80">
            <v>2.9000000000000001E-2</v>
          </cell>
          <cell r="AO80">
            <v>1</v>
          </cell>
          <cell r="AP80" t="str">
            <v>저압케이블공</v>
          </cell>
          <cell r="AQ80">
            <v>2.9000000000000001E-2</v>
          </cell>
          <cell r="BB80" t="str">
            <v>전 7-10</v>
          </cell>
        </row>
        <row r="81">
          <cell r="A81">
            <v>60</v>
          </cell>
          <cell r="B81" t="str">
            <v>케이블</v>
          </cell>
          <cell r="C81" t="str">
            <v>CV 600V 3C/14㎟</v>
          </cell>
          <cell r="D81">
            <v>1.03</v>
          </cell>
          <cell r="E81" t="str">
            <v>m</v>
          </cell>
          <cell r="F81">
            <v>50</v>
          </cell>
          <cell r="G81">
            <v>6933</v>
          </cell>
          <cell r="I81">
            <v>4907</v>
          </cell>
          <cell r="J81">
            <v>1825</v>
          </cell>
          <cell r="K81">
            <v>1879</v>
          </cell>
          <cell r="M81">
            <v>147</v>
          </cell>
          <cell r="AM81">
            <v>1</v>
          </cell>
          <cell r="AN81">
            <v>0.04</v>
          </cell>
          <cell r="AO81">
            <v>2</v>
          </cell>
          <cell r="AP81" t="str">
            <v>저압케이블공</v>
          </cell>
          <cell r="AQ81">
            <v>0.04</v>
          </cell>
          <cell r="BB81" t="str">
            <v>전 7-9</v>
          </cell>
        </row>
        <row r="82">
          <cell r="A82">
            <v>61</v>
          </cell>
          <cell r="B82" t="str">
            <v>케이블</v>
          </cell>
          <cell r="C82" t="str">
            <v>CV 600V 3C/22㎟</v>
          </cell>
          <cell r="D82">
            <v>1.03</v>
          </cell>
          <cell r="E82" t="str">
            <v>m</v>
          </cell>
          <cell r="F82">
            <v>50</v>
          </cell>
          <cell r="G82">
            <v>9103</v>
          </cell>
          <cell r="I82">
            <v>6379</v>
          </cell>
          <cell r="J82">
            <v>2460</v>
          </cell>
          <cell r="K82">
            <v>2533</v>
          </cell>
          <cell r="M82">
            <v>191</v>
          </cell>
          <cell r="AM82">
            <v>1</v>
          </cell>
          <cell r="AN82">
            <v>5.1999999999999998E-2</v>
          </cell>
          <cell r="AO82">
            <v>2</v>
          </cell>
          <cell r="AP82" t="str">
            <v>저압케이블공</v>
          </cell>
          <cell r="AQ82">
            <v>5.1999999999999998E-2</v>
          </cell>
          <cell r="BB82" t="str">
            <v>전 7-9</v>
          </cell>
        </row>
        <row r="83">
          <cell r="A83">
            <v>62</v>
          </cell>
          <cell r="B83" t="str">
            <v>케이블</v>
          </cell>
          <cell r="C83" t="str">
            <v>CV 600V 3C/38㎟</v>
          </cell>
          <cell r="D83">
            <v>1.03</v>
          </cell>
          <cell r="E83" t="str">
            <v>m</v>
          </cell>
          <cell r="F83">
            <v>50</v>
          </cell>
          <cell r="G83">
            <v>13180</v>
          </cell>
          <cell r="I83">
            <v>8833</v>
          </cell>
          <cell r="J83">
            <v>3965</v>
          </cell>
          <cell r="K83">
            <v>4083</v>
          </cell>
          <cell r="M83">
            <v>264</v>
          </cell>
          <cell r="AM83">
            <v>1</v>
          </cell>
          <cell r="AN83">
            <v>7.1999999999999995E-2</v>
          </cell>
          <cell r="AO83">
            <v>2</v>
          </cell>
          <cell r="AP83" t="str">
            <v>저압케이블공</v>
          </cell>
          <cell r="AQ83">
            <v>7.1999999999999995E-2</v>
          </cell>
          <cell r="BB83" t="str">
            <v>전 7-9</v>
          </cell>
        </row>
        <row r="84">
          <cell r="A84">
            <v>63</v>
          </cell>
          <cell r="B84" t="str">
            <v>케이블</v>
          </cell>
          <cell r="C84" t="str">
            <v>CV 600V 3C/60㎟</v>
          </cell>
          <cell r="D84">
            <v>1.03</v>
          </cell>
          <cell r="E84" t="str">
            <v>m</v>
          </cell>
          <cell r="F84">
            <v>50</v>
          </cell>
          <cell r="G84">
            <v>19242</v>
          </cell>
          <cell r="I84">
            <v>12023</v>
          </cell>
          <cell r="J84">
            <v>6660</v>
          </cell>
          <cell r="K84">
            <v>6859</v>
          </cell>
          <cell r="M84">
            <v>360</v>
          </cell>
          <cell r="AM84">
            <v>1</v>
          </cell>
          <cell r="AN84">
            <v>9.8000000000000004E-2</v>
          </cell>
          <cell r="AO84">
            <v>2</v>
          </cell>
          <cell r="AP84" t="str">
            <v>저압케이블공</v>
          </cell>
          <cell r="AQ84">
            <v>9.8000000000000004E-2</v>
          </cell>
          <cell r="BB84" t="str">
            <v>전 7-9</v>
          </cell>
        </row>
        <row r="85">
          <cell r="A85">
            <v>64</v>
          </cell>
          <cell r="B85" t="str">
            <v>케이블</v>
          </cell>
          <cell r="C85" t="str">
            <v>CV 600V 4C/3.5㎟</v>
          </cell>
          <cell r="D85">
            <v>1.03</v>
          </cell>
          <cell r="E85" t="str">
            <v>m</v>
          </cell>
          <cell r="F85">
            <v>50</v>
          </cell>
          <cell r="G85">
            <v>2555</v>
          </cell>
          <cell r="I85">
            <v>1778</v>
          </cell>
          <cell r="J85">
            <v>703</v>
          </cell>
          <cell r="K85">
            <v>724</v>
          </cell>
          <cell r="M85">
            <v>53</v>
          </cell>
          <cell r="AM85">
            <v>1</v>
          </cell>
          <cell r="AN85">
            <v>2.9000000000000001E-2</v>
          </cell>
          <cell r="AO85">
            <v>1</v>
          </cell>
          <cell r="AP85" t="str">
            <v>저압케이블공</v>
          </cell>
          <cell r="AQ85">
            <v>2.9000000000000001E-2</v>
          </cell>
          <cell r="BB85" t="str">
            <v>전 7-10</v>
          </cell>
        </row>
        <row r="86">
          <cell r="A86">
            <v>65</v>
          </cell>
          <cell r="B86" t="str">
            <v>케이블</v>
          </cell>
          <cell r="C86" t="str">
            <v>CV 600V 4C/5.5㎟</v>
          </cell>
          <cell r="D86">
            <v>1.03</v>
          </cell>
          <cell r="E86" t="str">
            <v>m</v>
          </cell>
          <cell r="F86">
            <v>50</v>
          </cell>
          <cell r="G86">
            <v>3115</v>
          </cell>
          <cell r="I86">
            <v>2085</v>
          </cell>
          <cell r="J86">
            <v>940</v>
          </cell>
          <cell r="K86">
            <v>968</v>
          </cell>
          <cell r="M86">
            <v>62</v>
          </cell>
          <cell r="AM86">
            <v>1</v>
          </cell>
          <cell r="AN86">
            <v>3.4000000000000002E-2</v>
          </cell>
          <cell r="AO86">
            <v>1</v>
          </cell>
          <cell r="AP86" t="str">
            <v>저압케이블공</v>
          </cell>
          <cell r="AQ86">
            <v>3.4000000000000002E-2</v>
          </cell>
          <cell r="BB86" t="str">
            <v>전 7-10</v>
          </cell>
        </row>
        <row r="87">
          <cell r="A87">
            <v>66</v>
          </cell>
          <cell r="B87" t="str">
            <v>케이블</v>
          </cell>
          <cell r="C87" t="str">
            <v>CV 600V 4C/8㎟</v>
          </cell>
          <cell r="D87">
            <v>1.03</v>
          </cell>
          <cell r="E87" t="str">
            <v>m</v>
          </cell>
          <cell r="F87">
            <v>50</v>
          </cell>
          <cell r="G87">
            <v>3723</v>
          </cell>
          <cell r="I87">
            <v>2392</v>
          </cell>
          <cell r="J87">
            <v>1224</v>
          </cell>
          <cell r="K87">
            <v>1260</v>
          </cell>
          <cell r="M87">
            <v>71</v>
          </cell>
          <cell r="AM87">
            <v>1</v>
          </cell>
          <cell r="AN87">
            <v>3.9E-2</v>
          </cell>
          <cell r="AO87">
            <v>1</v>
          </cell>
          <cell r="AP87" t="str">
            <v>저압케이블공</v>
          </cell>
          <cell r="AQ87">
            <v>3.9E-2</v>
          </cell>
          <cell r="BB87" t="str">
            <v>전 7-10</v>
          </cell>
        </row>
        <row r="88">
          <cell r="A88">
            <v>67</v>
          </cell>
          <cell r="B88" t="str">
            <v>케이블</v>
          </cell>
          <cell r="C88" t="str">
            <v>CV 600V 4C/14㎟</v>
          </cell>
          <cell r="D88">
            <v>1.03</v>
          </cell>
          <cell r="E88" t="str">
            <v>m</v>
          </cell>
          <cell r="F88">
            <v>50</v>
          </cell>
          <cell r="G88">
            <v>10811</v>
          </cell>
          <cell r="I88">
            <v>8293</v>
          </cell>
          <cell r="J88">
            <v>2204</v>
          </cell>
          <cell r="K88">
            <v>2270</v>
          </cell>
          <cell r="M88">
            <v>248</v>
          </cell>
          <cell r="AM88">
            <v>1</v>
          </cell>
          <cell r="AN88">
            <v>5.2000000000000005E-2</v>
          </cell>
          <cell r="AO88">
            <v>2.6</v>
          </cell>
          <cell r="AP88" t="str">
            <v>저압케이블공</v>
          </cell>
          <cell r="AQ88">
            <v>5.2000000000000005E-2</v>
          </cell>
          <cell r="BB88" t="str">
            <v>전 7-9</v>
          </cell>
        </row>
        <row r="89">
          <cell r="A89">
            <v>68</v>
          </cell>
          <cell r="B89" t="str">
            <v>케이블</v>
          </cell>
          <cell r="C89" t="str">
            <v>CV 600V 4C/22㎟</v>
          </cell>
          <cell r="D89">
            <v>1.03</v>
          </cell>
          <cell r="E89" t="str">
            <v>m</v>
          </cell>
          <cell r="F89">
            <v>50</v>
          </cell>
          <cell r="G89">
            <v>14161</v>
          </cell>
          <cell r="I89">
            <v>10781</v>
          </cell>
          <cell r="J89">
            <v>2968</v>
          </cell>
          <cell r="K89">
            <v>3057</v>
          </cell>
          <cell r="M89">
            <v>323</v>
          </cell>
          <cell r="AM89">
            <v>1</v>
          </cell>
          <cell r="AN89">
            <v>6.7599999999999993E-2</v>
          </cell>
          <cell r="AO89">
            <v>2.6</v>
          </cell>
          <cell r="AP89" t="str">
            <v>저압케이블공</v>
          </cell>
          <cell r="AQ89">
            <v>6.7599999999999993E-2</v>
          </cell>
          <cell r="BB89" t="str">
            <v>전 7-9</v>
          </cell>
        </row>
        <row r="90">
          <cell r="A90">
            <v>69</v>
          </cell>
          <cell r="B90" t="str">
            <v>케이블</v>
          </cell>
          <cell r="C90" t="str">
            <v>CV 600V 4C/38㎟</v>
          </cell>
          <cell r="D90">
            <v>1.03</v>
          </cell>
          <cell r="E90" t="str">
            <v>m</v>
          </cell>
          <cell r="F90">
            <v>50</v>
          </cell>
          <cell r="G90">
            <v>20600</v>
          </cell>
          <cell r="I90">
            <v>14928</v>
          </cell>
          <cell r="J90">
            <v>5073</v>
          </cell>
          <cell r="K90">
            <v>5225</v>
          </cell>
          <cell r="M90">
            <v>447</v>
          </cell>
          <cell r="AM90">
            <v>1</v>
          </cell>
          <cell r="AN90">
            <v>9.3600000000000003E-2</v>
          </cell>
          <cell r="AO90">
            <v>2.6</v>
          </cell>
          <cell r="AP90" t="str">
            <v>저압케이블공</v>
          </cell>
          <cell r="AQ90">
            <v>9.3600000000000003E-2</v>
          </cell>
          <cell r="BB90" t="str">
            <v>전 7-9</v>
          </cell>
        </row>
        <row r="91">
          <cell r="A91">
            <v>70</v>
          </cell>
          <cell r="B91" t="str">
            <v>케이블</v>
          </cell>
          <cell r="C91" t="str">
            <v>CV 600V 4C/60㎟</v>
          </cell>
          <cell r="D91">
            <v>1.03</v>
          </cell>
          <cell r="E91" t="str">
            <v>m</v>
          </cell>
          <cell r="F91">
            <v>50</v>
          </cell>
          <cell r="G91">
            <v>29291</v>
          </cell>
          <cell r="I91">
            <v>20319</v>
          </cell>
          <cell r="J91">
            <v>8120</v>
          </cell>
          <cell r="K91">
            <v>8363</v>
          </cell>
          <cell r="M91">
            <v>609</v>
          </cell>
          <cell r="AM91">
            <v>1</v>
          </cell>
          <cell r="AN91">
            <v>0.12740000000000001</v>
          </cell>
          <cell r="AO91">
            <v>2.6</v>
          </cell>
          <cell r="AP91" t="str">
            <v>저압케이블공</v>
          </cell>
          <cell r="AQ91">
            <v>0.12740000000000001</v>
          </cell>
          <cell r="BB91" t="str">
            <v>전 7-9</v>
          </cell>
        </row>
        <row r="92">
          <cell r="A92">
            <v>71</v>
          </cell>
          <cell r="B92" t="str">
            <v>케이블</v>
          </cell>
          <cell r="C92" t="str">
            <v>CV 6.6KV 1C/100㎟</v>
          </cell>
          <cell r="D92">
            <v>1.03</v>
          </cell>
          <cell r="E92" t="str">
            <v>m</v>
          </cell>
          <cell r="F92">
            <v>50</v>
          </cell>
          <cell r="G92">
            <v>8456</v>
          </cell>
          <cell r="I92">
            <v>3452</v>
          </cell>
          <cell r="J92">
            <v>4759</v>
          </cell>
          <cell r="K92">
            <v>4901</v>
          </cell>
          <cell r="M92">
            <v>103</v>
          </cell>
          <cell r="AM92">
            <v>2</v>
          </cell>
          <cell r="AN92">
            <v>6.2399999999999997E-2</v>
          </cell>
          <cell r="AO92">
            <v>1.2</v>
          </cell>
          <cell r="AP92" t="str">
            <v>고압케이블공</v>
          </cell>
          <cell r="AQ92">
            <v>2.76E-2</v>
          </cell>
          <cell r="AR92" t="str">
            <v>보통인부</v>
          </cell>
          <cell r="AS92">
            <v>3.4799999999999998E-2</v>
          </cell>
          <cell r="BB92" t="str">
            <v>전 5-38</v>
          </cell>
        </row>
        <row r="93">
          <cell r="A93">
            <v>72</v>
          </cell>
          <cell r="B93" t="str">
            <v>케이블</v>
          </cell>
          <cell r="C93" t="str">
            <v>CV 6.6KV 1C/250㎟</v>
          </cell>
          <cell r="D93">
            <v>1.03</v>
          </cell>
          <cell r="E93" t="str">
            <v>m</v>
          </cell>
          <cell r="F93">
            <v>50</v>
          </cell>
          <cell r="G93">
            <v>18559</v>
          </cell>
          <cell r="I93">
            <v>6862</v>
          </cell>
          <cell r="J93">
            <v>11158</v>
          </cell>
          <cell r="K93">
            <v>11492</v>
          </cell>
          <cell r="M93">
            <v>205</v>
          </cell>
          <cell r="AM93">
            <v>2</v>
          </cell>
          <cell r="AN93">
            <v>0.11879999999999999</v>
          </cell>
          <cell r="AO93">
            <v>1.2</v>
          </cell>
          <cell r="AP93" t="str">
            <v>고압케이블공</v>
          </cell>
          <cell r="AQ93">
            <v>0.06</v>
          </cell>
          <cell r="AR93" t="str">
            <v>보통인부</v>
          </cell>
          <cell r="AS93">
            <v>5.8799999999999998E-2</v>
          </cell>
          <cell r="BB93" t="str">
            <v>전 5-38</v>
          </cell>
        </row>
        <row r="94">
          <cell r="A94">
            <v>73</v>
          </cell>
          <cell r="B94" t="str">
            <v>케이블</v>
          </cell>
          <cell r="C94" t="str">
            <v>CV 22.9KV 1C/38㎟</v>
          </cell>
          <cell r="D94">
            <v>1.03</v>
          </cell>
          <cell r="E94" t="str">
            <v>m</v>
          </cell>
          <cell r="F94">
            <v>50</v>
          </cell>
          <cell r="G94">
            <v>9497</v>
          </cell>
          <cell r="I94">
            <v>3949</v>
          </cell>
          <cell r="J94">
            <v>5272</v>
          </cell>
          <cell r="K94">
            <v>5430</v>
          </cell>
          <cell r="M94">
            <v>118</v>
          </cell>
          <cell r="AM94">
            <v>2</v>
          </cell>
          <cell r="AN94">
            <v>4.3499999999999997E-2</v>
          </cell>
          <cell r="AO94">
            <v>1.5</v>
          </cell>
          <cell r="AP94" t="str">
            <v>특고케이블공</v>
          </cell>
          <cell r="AQ94">
            <v>2.2499999999999999E-2</v>
          </cell>
          <cell r="AR94" t="str">
            <v>보통인부</v>
          </cell>
          <cell r="AS94">
            <v>2.1000000000000001E-2</v>
          </cell>
          <cell r="BB94" t="str">
            <v>전 5-38</v>
          </cell>
        </row>
        <row r="95">
          <cell r="A95">
            <v>74</v>
          </cell>
          <cell r="B95" t="str">
            <v>케이블</v>
          </cell>
          <cell r="C95" t="str">
            <v>CV 22.9KV 1C/60㎟</v>
          </cell>
          <cell r="D95">
            <v>1.03</v>
          </cell>
          <cell r="E95" t="str">
            <v>m</v>
          </cell>
          <cell r="F95">
            <v>50</v>
          </cell>
          <cell r="G95">
            <v>10687</v>
          </cell>
          <cell r="I95">
            <v>4557</v>
          </cell>
          <cell r="J95">
            <v>5820</v>
          </cell>
          <cell r="K95">
            <v>5994</v>
          </cell>
          <cell r="M95">
            <v>136</v>
          </cell>
          <cell r="AM95">
            <v>2</v>
          </cell>
          <cell r="AN95">
            <v>5.1000000000000004E-2</v>
          </cell>
          <cell r="AO95">
            <v>1.5</v>
          </cell>
          <cell r="AP95" t="str">
            <v>특고케이블공</v>
          </cell>
          <cell r="AQ95">
            <v>2.5500000000000002E-2</v>
          </cell>
          <cell r="AR95" t="str">
            <v>보통인부</v>
          </cell>
          <cell r="AS95">
            <v>2.5500000000000002E-2</v>
          </cell>
          <cell r="BB95" t="str">
            <v>전 5-38</v>
          </cell>
        </row>
        <row r="96">
          <cell r="A96">
            <v>75</v>
          </cell>
          <cell r="B96" t="str">
            <v>케이블</v>
          </cell>
          <cell r="C96" t="str">
            <v>CV 22.9KV 1C/150㎟</v>
          </cell>
          <cell r="D96">
            <v>1.03</v>
          </cell>
          <cell r="E96" t="str">
            <v>m</v>
          </cell>
          <cell r="F96">
            <v>50</v>
          </cell>
          <cell r="G96">
            <v>18205</v>
          </cell>
          <cell r="I96">
            <v>7775</v>
          </cell>
          <cell r="J96">
            <v>9900</v>
          </cell>
          <cell r="K96">
            <v>10197</v>
          </cell>
          <cell r="M96">
            <v>233</v>
          </cell>
          <cell r="AM96">
            <v>2</v>
          </cell>
          <cell r="AN96">
            <v>8.7000000000000008E-2</v>
          </cell>
          <cell r="AO96">
            <v>1.5</v>
          </cell>
          <cell r="AP96" t="str">
            <v>특고케이블공</v>
          </cell>
          <cell r="AQ96">
            <v>4.3500000000000004E-2</v>
          </cell>
          <cell r="AR96" t="str">
            <v>보통인부</v>
          </cell>
          <cell r="AS96">
            <v>4.3500000000000004E-2</v>
          </cell>
          <cell r="BB96" t="str">
            <v>전 5-38</v>
          </cell>
        </row>
        <row r="97">
          <cell r="A97">
            <v>76</v>
          </cell>
          <cell r="B97" t="str">
            <v>케이블</v>
          </cell>
          <cell r="C97" t="str">
            <v>CV/CN 1C/38㎟</v>
          </cell>
          <cell r="D97">
            <v>1.03</v>
          </cell>
          <cell r="E97" t="str">
            <v>m</v>
          </cell>
          <cell r="F97">
            <v>50</v>
          </cell>
          <cell r="G97">
            <v>10474</v>
          </cell>
          <cell r="I97">
            <v>4494</v>
          </cell>
          <cell r="J97">
            <v>5676</v>
          </cell>
          <cell r="K97">
            <v>5846</v>
          </cell>
          <cell r="M97">
            <v>134</v>
          </cell>
          <cell r="AM97">
            <v>2</v>
          </cell>
          <cell r="AN97">
            <v>4.6400000000000004E-2</v>
          </cell>
          <cell r="AO97">
            <v>1.6</v>
          </cell>
          <cell r="AP97" t="str">
            <v>특고케이블공</v>
          </cell>
          <cell r="AQ97">
            <v>2.4E-2</v>
          </cell>
          <cell r="AR97" t="str">
            <v>보통인부</v>
          </cell>
          <cell r="AS97">
            <v>2.2400000000000003E-2</v>
          </cell>
          <cell r="BB97" t="str">
            <v>전 5-38</v>
          </cell>
        </row>
        <row r="98">
          <cell r="A98">
            <v>77</v>
          </cell>
          <cell r="B98" t="str">
            <v>케이블</v>
          </cell>
          <cell r="C98" t="str">
            <v>CV/CN 1C/60㎟</v>
          </cell>
          <cell r="D98">
            <v>1.03</v>
          </cell>
          <cell r="E98" t="str">
            <v>m</v>
          </cell>
          <cell r="F98">
            <v>50</v>
          </cell>
          <cell r="G98">
            <v>11795</v>
          </cell>
          <cell r="I98">
            <v>5185</v>
          </cell>
          <cell r="J98">
            <v>6267</v>
          </cell>
          <cell r="K98">
            <v>6455</v>
          </cell>
          <cell r="M98">
            <v>155</v>
          </cell>
          <cell r="AM98">
            <v>2</v>
          </cell>
          <cell r="AN98">
            <v>5.4400000000000004E-2</v>
          </cell>
          <cell r="AO98">
            <v>1.6</v>
          </cell>
          <cell r="AP98" t="str">
            <v>특고케이블공</v>
          </cell>
          <cell r="AQ98">
            <v>2.7200000000000002E-2</v>
          </cell>
          <cell r="AR98" t="str">
            <v>보통인부</v>
          </cell>
          <cell r="AS98">
            <v>2.7200000000000002E-2</v>
          </cell>
          <cell r="BB98" t="str">
            <v>전 5-38</v>
          </cell>
        </row>
        <row r="99">
          <cell r="A99">
            <v>78</v>
          </cell>
          <cell r="B99" t="str">
            <v>케이블</v>
          </cell>
          <cell r="C99" t="str">
            <v>CV/CN 1C/150㎟</v>
          </cell>
          <cell r="D99">
            <v>1.03</v>
          </cell>
          <cell r="E99" t="str">
            <v>m</v>
          </cell>
          <cell r="F99">
            <v>50</v>
          </cell>
          <cell r="G99">
            <v>20512</v>
          </cell>
          <cell r="I99">
            <v>8846</v>
          </cell>
          <cell r="J99">
            <v>11069</v>
          </cell>
          <cell r="K99">
            <v>11401</v>
          </cell>
          <cell r="M99">
            <v>265</v>
          </cell>
          <cell r="AM99">
            <v>2</v>
          </cell>
          <cell r="AN99">
            <v>9.2800000000000007E-2</v>
          </cell>
          <cell r="AO99">
            <v>1.6</v>
          </cell>
          <cell r="AP99" t="str">
            <v>특고케이블공</v>
          </cell>
          <cell r="AQ99">
            <v>4.6400000000000004E-2</v>
          </cell>
          <cell r="AR99" t="str">
            <v>보통인부</v>
          </cell>
          <cell r="AS99">
            <v>4.6400000000000004E-2</v>
          </cell>
          <cell r="BB99" t="str">
            <v>전 5-38</v>
          </cell>
        </row>
        <row r="100">
          <cell r="A100">
            <v>79</v>
          </cell>
          <cell r="B100" t="str">
            <v>케이블</v>
          </cell>
          <cell r="C100" t="str">
            <v>CVV 2C/1.25㎟</v>
          </cell>
          <cell r="D100">
            <v>1.03</v>
          </cell>
          <cell r="E100" t="str">
            <v>m</v>
          </cell>
          <cell r="F100">
            <v>50</v>
          </cell>
          <cell r="G100">
            <v>883</v>
          </cell>
          <cell r="I100">
            <v>858</v>
          </cell>
          <cell r="J100">
            <v>0</v>
          </cell>
          <cell r="K100">
            <v>0</v>
          </cell>
          <cell r="M100">
            <v>25</v>
          </cell>
          <cell r="AM100">
            <v>1</v>
          </cell>
          <cell r="AN100">
            <v>1.4E-2</v>
          </cell>
          <cell r="AO100">
            <v>1</v>
          </cell>
          <cell r="AP100" t="str">
            <v>저압케이블공</v>
          </cell>
          <cell r="AQ100">
            <v>1.4E-2</v>
          </cell>
          <cell r="BB100" t="str">
            <v>전 7-10</v>
          </cell>
        </row>
        <row r="101">
          <cell r="A101">
            <v>80</v>
          </cell>
          <cell r="B101" t="str">
            <v>케이블</v>
          </cell>
          <cell r="C101" t="str">
            <v>CVV 3C/1.25㎟</v>
          </cell>
          <cell r="D101">
            <v>1.03</v>
          </cell>
          <cell r="E101" t="str">
            <v>m</v>
          </cell>
          <cell r="F101">
            <v>50</v>
          </cell>
          <cell r="G101">
            <v>1514</v>
          </cell>
          <cell r="I101">
            <v>1165</v>
          </cell>
          <cell r="J101">
            <v>306</v>
          </cell>
          <cell r="K101">
            <v>315</v>
          </cell>
          <cell r="M101">
            <v>34</v>
          </cell>
          <cell r="AM101">
            <v>1</v>
          </cell>
          <cell r="AN101">
            <v>1.9E-2</v>
          </cell>
          <cell r="AO101">
            <v>1</v>
          </cell>
          <cell r="AP101" t="str">
            <v>저압케이블공</v>
          </cell>
          <cell r="AQ101">
            <v>1.9E-2</v>
          </cell>
          <cell r="BB101" t="str">
            <v>전 7-10</v>
          </cell>
        </row>
        <row r="102">
          <cell r="A102">
            <v>81</v>
          </cell>
          <cell r="B102" t="str">
            <v>케이블</v>
          </cell>
          <cell r="C102" t="str">
            <v>CVV 4C/1.25㎟</v>
          </cell>
          <cell r="D102">
            <v>1.03</v>
          </cell>
          <cell r="E102" t="str">
            <v>m</v>
          </cell>
          <cell r="F102">
            <v>50</v>
          </cell>
          <cell r="G102">
            <v>1641</v>
          </cell>
          <cell r="I102">
            <v>1594</v>
          </cell>
          <cell r="J102">
            <v>0</v>
          </cell>
          <cell r="K102">
            <v>0</v>
          </cell>
          <cell r="M102">
            <v>47</v>
          </cell>
          <cell r="AM102">
            <v>1</v>
          </cell>
          <cell r="AN102">
            <v>2.5999999999999999E-2</v>
          </cell>
          <cell r="AO102">
            <v>1</v>
          </cell>
          <cell r="AP102" t="str">
            <v>저압케이블공</v>
          </cell>
          <cell r="AQ102">
            <v>2.5999999999999999E-2</v>
          </cell>
          <cell r="BB102" t="str">
            <v>전 7-10</v>
          </cell>
        </row>
        <row r="103">
          <cell r="A103">
            <v>82</v>
          </cell>
          <cell r="B103" t="str">
            <v>케이블</v>
          </cell>
          <cell r="C103" t="str">
            <v>CVV 5C/1.25㎟</v>
          </cell>
          <cell r="D103">
            <v>1.03</v>
          </cell>
          <cell r="E103" t="str">
            <v>m</v>
          </cell>
          <cell r="F103">
            <v>50</v>
          </cell>
          <cell r="G103">
            <v>2446</v>
          </cell>
          <cell r="I103">
            <v>1962</v>
          </cell>
          <cell r="J103">
            <v>414</v>
          </cell>
          <cell r="K103">
            <v>426</v>
          </cell>
          <cell r="M103">
            <v>58</v>
          </cell>
          <cell r="AM103">
            <v>1</v>
          </cell>
          <cell r="AN103">
            <v>3.2000000000000001E-2</v>
          </cell>
          <cell r="AO103">
            <v>1</v>
          </cell>
          <cell r="AP103" t="str">
            <v>저압케이블공</v>
          </cell>
          <cell r="AQ103">
            <v>3.2000000000000001E-2</v>
          </cell>
          <cell r="BB103" t="str">
            <v>전 7-10</v>
          </cell>
        </row>
        <row r="104">
          <cell r="A104">
            <v>83</v>
          </cell>
          <cell r="B104" t="str">
            <v>케이블</v>
          </cell>
          <cell r="C104" t="str">
            <v>CVV 6C/1.25㎟</v>
          </cell>
          <cell r="D104">
            <v>1.03</v>
          </cell>
          <cell r="E104" t="str">
            <v>m</v>
          </cell>
          <cell r="F104">
            <v>50</v>
          </cell>
          <cell r="G104">
            <v>2211</v>
          </cell>
          <cell r="I104">
            <v>2147</v>
          </cell>
          <cell r="J104">
            <v>0</v>
          </cell>
          <cell r="K104">
            <v>0</v>
          </cell>
          <cell r="M104">
            <v>64</v>
          </cell>
          <cell r="AM104">
            <v>1</v>
          </cell>
          <cell r="AN104">
            <v>3.5000000000000003E-2</v>
          </cell>
          <cell r="AO104">
            <v>1</v>
          </cell>
          <cell r="AP104" t="str">
            <v>저압케이블공</v>
          </cell>
          <cell r="AQ104">
            <v>3.5000000000000003E-2</v>
          </cell>
          <cell r="BB104" t="str">
            <v>전 7-10</v>
          </cell>
        </row>
        <row r="105">
          <cell r="A105">
            <v>84</v>
          </cell>
          <cell r="B105" t="str">
            <v>케이블</v>
          </cell>
          <cell r="C105" t="str">
            <v>CVV 7C/1.25㎟</v>
          </cell>
          <cell r="D105">
            <v>1.03</v>
          </cell>
          <cell r="E105" t="str">
            <v>m</v>
          </cell>
          <cell r="F105">
            <v>50</v>
          </cell>
          <cell r="G105">
            <v>2968</v>
          </cell>
          <cell r="I105">
            <v>2392</v>
          </cell>
          <cell r="J105">
            <v>491</v>
          </cell>
          <cell r="K105">
            <v>505</v>
          </cell>
          <cell r="M105">
            <v>71</v>
          </cell>
          <cell r="AM105">
            <v>1</v>
          </cell>
          <cell r="AN105">
            <v>3.9E-2</v>
          </cell>
          <cell r="AO105">
            <v>1</v>
          </cell>
          <cell r="AP105" t="str">
            <v>저압케이블공</v>
          </cell>
          <cell r="AQ105">
            <v>3.9E-2</v>
          </cell>
          <cell r="BB105" t="str">
            <v>전 7-10</v>
          </cell>
        </row>
        <row r="106">
          <cell r="A106">
            <v>85</v>
          </cell>
          <cell r="B106" t="str">
            <v>케이블</v>
          </cell>
          <cell r="C106" t="str">
            <v>CVV 8C/1.25㎟</v>
          </cell>
          <cell r="D106">
            <v>1.03</v>
          </cell>
          <cell r="E106" t="str">
            <v>m</v>
          </cell>
          <cell r="F106">
            <v>50</v>
          </cell>
          <cell r="G106">
            <v>2653</v>
          </cell>
          <cell r="I106">
            <v>2576</v>
          </cell>
          <cell r="J106">
            <v>0</v>
          </cell>
          <cell r="K106">
            <v>0</v>
          </cell>
          <cell r="M106">
            <v>77</v>
          </cell>
          <cell r="AM106">
            <v>1</v>
          </cell>
          <cell r="AN106">
            <v>4.2000000000000003E-2</v>
          </cell>
          <cell r="AO106">
            <v>1</v>
          </cell>
          <cell r="AP106" t="str">
            <v>저압케이블공</v>
          </cell>
          <cell r="AQ106">
            <v>4.2000000000000003E-2</v>
          </cell>
          <cell r="BB106" t="str">
            <v>전 7-10</v>
          </cell>
        </row>
        <row r="107">
          <cell r="A107">
            <v>86</v>
          </cell>
          <cell r="B107" t="str">
            <v>케이블</v>
          </cell>
          <cell r="C107" t="str">
            <v>CVV 9C/1.25㎟</v>
          </cell>
          <cell r="D107">
            <v>1.03</v>
          </cell>
          <cell r="E107" t="str">
            <v>m</v>
          </cell>
          <cell r="F107">
            <v>50</v>
          </cell>
          <cell r="G107">
            <v>3730</v>
          </cell>
          <cell r="I107">
            <v>2944</v>
          </cell>
          <cell r="J107">
            <v>678</v>
          </cell>
          <cell r="K107">
            <v>698</v>
          </cell>
          <cell r="M107">
            <v>88</v>
          </cell>
          <cell r="AM107">
            <v>1</v>
          </cell>
          <cell r="AN107">
            <v>4.8000000000000001E-2</v>
          </cell>
          <cell r="AO107">
            <v>1</v>
          </cell>
          <cell r="AP107" t="str">
            <v>저압케이블공</v>
          </cell>
          <cell r="AQ107">
            <v>4.8000000000000001E-2</v>
          </cell>
          <cell r="BB107" t="str">
            <v>전 7-10</v>
          </cell>
        </row>
        <row r="108">
          <cell r="A108">
            <v>87</v>
          </cell>
          <cell r="B108" t="str">
            <v>케이블</v>
          </cell>
          <cell r="C108" t="str">
            <v>CVV 10C/1.25㎟</v>
          </cell>
          <cell r="D108">
            <v>1.03</v>
          </cell>
          <cell r="E108" t="str">
            <v>m</v>
          </cell>
          <cell r="F108">
            <v>50</v>
          </cell>
          <cell r="G108">
            <v>3800</v>
          </cell>
          <cell r="I108">
            <v>2944</v>
          </cell>
          <cell r="J108">
            <v>746</v>
          </cell>
          <cell r="K108">
            <v>768</v>
          </cell>
          <cell r="M108">
            <v>88</v>
          </cell>
          <cell r="AM108">
            <v>1</v>
          </cell>
          <cell r="AN108">
            <v>4.8000000000000001E-2</v>
          </cell>
          <cell r="AO108">
            <v>1</v>
          </cell>
          <cell r="AP108" t="str">
            <v>저압케이블공</v>
          </cell>
          <cell r="AQ108">
            <v>4.8000000000000001E-2</v>
          </cell>
          <cell r="BB108" t="str">
            <v>전 7-10</v>
          </cell>
        </row>
        <row r="109">
          <cell r="A109">
            <v>88</v>
          </cell>
          <cell r="B109" t="str">
            <v>케이블</v>
          </cell>
          <cell r="C109" t="str">
            <v>CVV 12C/1.25㎟</v>
          </cell>
          <cell r="D109">
            <v>1.03</v>
          </cell>
          <cell r="E109" t="str">
            <v>m</v>
          </cell>
          <cell r="F109">
            <v>50</v>
          </cell>
          <cell r="G109">
            <v>4309</v>
          </cell>
          <cell r="I109">
            <v>3312</v>
          </cell>
          <cell r="J109">
            <v>872</v>
          </cell>
          <cell r="K109">
            <v>898</v>
          </cell>
          <cell r="M109">
            <v>99</v>
          </cell>
          <cell r="AM109">
            <v>1</v>
          </cell>
          <cell r="AN109">
            <v>5.3999999999999999E-2</v>
          </cell>
          <cell r="AO109">
            <v>1</v>
          </cell>
          <cell r="AP109" t="str">
            <v>저압케이블공</v>
          </cell>
          <cell r="AQ109">
            <v>5.3999999999999999E-2</v>
          </cell>
          <cell r="BB109" t="str">
            <v>전 7-10</v>
          </cell>
        </row>
        <row r="110">
          <cell r="A110">
            <v>89</v>
          </cell>
          <cell r="B110" t="str">
            <v>케이블</v>
          </cell>
          <cell r="C110" t="str">
            <v>CVV 15C/1.25㎟</v>
          </cell>
          <cell r="D110">
            <v>1.03</v>
          </cell>
          <cell r="E110" t="str">
            <v>m</v>
          </cell>
          <cell r="F110">
            <v>50</v>
          </cell>
          <cell r="G110">
            <v>5551</v>
          </cell>
          <cell r="I110">
            <v>4416</v>
          </cell>
          <cell r="J110">
            <v>974</v>
          </cell>
          <cell r="K110">
            <v>1003</v>
          </cell>
          <cell r="M110">
            <v>132</v>
          </cell>
          <cell r="AM110">
            <v>1</v>
          </cell>
          <cell r="AN110">
            <v>7.1999999999999995E-2</v>
          </cell>
          <cell r="AO110">
            <v>1</v>
          </cell>
          <cell r="AP110" t="str">
            <v>저압케이블공</v>
          </cell>
          <cell r="AQ110">
            <v>7.1999999999999995E-2</v>
          </cell>
          <cell r="BB110" t="str">
            <v>전 7-10</v>
          </cell>
        </row>
        <row r="111">
          <cell r="A111">
            <v>90</v>
          </cell>
          <cell r="B111" t="str">
            <v>케이블</v>
          </cell>
          <cell r="C111" t="str">
            <v>CVV 19C/1.25㎟</v>
          </cell>
          <cell r="D111">
            <v>1.03</v>
          </cell>
          <cell r="E111" t="str">
            <v>m</v>
          </cell>
          <cell r="F111">
            <v>50</v>
          </cell>
          <cell r="G111">
            <v>5746</v>
          </cell>
          <cell r="I111">
            <v>4416</v>
          </cell>
          <cell r="J111">
            <v>1164</v>
          </cell>
          <cell r="K111">
            <v>1198</v>
          </cell>
          <cell r="M111">
            <v>132</v>
          </cell>
          <cell r="AM111">
            <v>1</v>
          </cell>
          <cell r="AN111">
            <v>7.1999999999999995E-2</v>
          </cell>
          <cell r="AO111">
            <v>1</v>
          </cell>
          <cell r="AP111" t="str">
            <v>저압케이블공</v>
          </cell>
          <cell r="AQ111">
            <v>7.1999999999999995E-2</v>
          </cell>
          <cell r="BB111" t="str">
            <v>전 7-10</v>
          </cell>
        </row>
        <row r="112">
          <cell r="A112">
            <v>91</v>
          </cell>
          <cell r="B112" t="str">
            <v>케이블</v>
          </cell>
          <cell r="C112" t="str">
            <v>CVV 24C/1.25㎟</v>
          </cell>
          <cell r="D112">
            <v>1.03</v>
          </cell>
          <cell r="E112" t="str">
            <v>m</v>
          </cell>
          <cell r="F112">
            <v>50</v>
          </cell>
          <cell r="G112">
            <v>6858</v>
          </cell>
          <cell r="I112">
            <v>5152</v>
          </cell>
          <cell r="J112">
            <v>1507</v>
          </cell>
          <cell r="K112">
            <v>1552</v>
          </cell>
          <cell r="M112">
            <v>154</v>
          </cell>
          <cell r="AM112">
            <v>1</v>
          </cell>
          <cell r="AN112">
            <v>8.4000000000000005E-2</v>
          </cell>
          <cell r="AO112">
            <v>1</v>
          </cell>
          <cell r="AP112" t="str">
            <v>저압케이블공</v>
          </cell>
          <cell r="AQ112">
            <v>8.4000000000000005E-2</v>
          </cell>
          <cell r="BB112" t="str">
            <v>전 7-10</v>
          </cell>
        </row>
        <row r="113">
          <cell r="A113">
            <v>92</v>
          </cell>
          <cell r="B113" t="str">
            <v>케이블</v>
          </cell>
          <cell r="C113" t="str">
            <v>CVV 27C/1.25㎟</v>
          </cell>
          <cell r="D113">
            <v>1.03</v>
          </cell>
          <cell r="E113" t="str">
            <v>m</v>
          </cell>
          <cell r="F113">
            <v>50</v>
          </cell>
          <cell r="G113">
            <v>6191</v>
          </cell>
          <cell r="I113">
            <v>6011</v>
          </cell>
          <cell r="J113">
            <v>0</v>
          </cell>
          <cell r="K113">
            <v>0</v>
          </cell>
          <cell r="M113">
            <v>180</v>
          </cell>
          <cell r="AM113">
            <v>1</v>
          </cell>
          <cell r="AN113">
            <v>9.8000000000000004E-2</v>
          </cell>
          <cell r="AO113">
            <v>1</v>
          </cell>
          <cell r="AP113" t="str">
            <v>저압케이블공</v>
          </cell>
          <cell r="AQ113">
            <v>9.8000000000000004E-2</v>
          </cell>
          <cell r="BB113" t="str">
            <v>전 7-10</v>
          </cell>
        </row>
        <row r="114">
          <cell r="A114">
            <v>93</v>
          </cell>
          <cell r="B114" t="str">
            <v>케이블</v>
          </cell>
          <cell r="C114" t="str">
            <v>CVV 30C/1.25㎟</v>
          </cell>
          <cell r="D114">
            <v>1.03</v>
          </cell>
          <cell r="E114" t="str">
            <v>m</v>
          </cell>
          <cell r="F114">
            <v>50</v>
          </cell>
          <cell r="G114">
            <v>8070</v>
          </cell>
          <cell r="I114">
            <v>6011</v>
          </cell>
          <cell r="J114">
            <v>1825</v>
          </cell>
          <cell r="K114">
            <v>1879</v>
          </cell>
          <cell r="M114">
            <v>180</v>
          </cell>
          <cell r="AM114">
            <v>1</v>
          </cell>
          <cell r="AN114">
            <v>9.8000000000000004E-2</v>
          </cell>
          <cell r="AO114">
            <v>1</v>
          </cell>
          <cell r="AP114" t="str">
            <v>저압케이블공</v>
          </cell>
          <cell r="AQ114">
            <v>9.8000000000000004E-2</v>
          </cell>
          <cell r="BB114" t="str">
            <v>전 7-10</v>
          </cell>
        </row>
        <row r="115">
          <cell r="A115">
            <v>94</v>
          </cell>
          <cell r="B115" t="str">
            <v>케이블</v>
          </cell>
          <cell r="C115" t="str">
            <v>CVV 2C/2㎟</v>
          </cell>
          <cell r="D115">
            <v>1.03</v>
          </cell>
          <cell r="E115" t="str">
            <v>m</v>
          </cell>
          <cell r="F115">
            <v>50</v>
          </cell>
          <cell r="G115">
            <v>1200</v>
          </cell>
          <cell r="I115">
            <v>858</v>
          </cell>
          <cell r="J115">
            <v>308</v>
          </cell>
          <cell r="K115">
            <v>317</v>
          </cell>
          <cell r="M115">
            <v>25</v>
          </cell>
          <cell r="AM115">
            <v>1</v>
          </cell>
          <cell r="AN115">
            <v>1.4E-2</v>
          </cell>
          <cell r="AO115">
            <v>1</v>
          </cell>
          <cell r="AP115" t="str">
            <v>저압케이블공</v>
          </cell>
          <cell r="AQ115">
            <v>1.4E-2</v>
          </cell>
          <cell r="BB115" t="str">
            <v>전 7-10</v>
          </cell>
        </row>
        <row r="116">
          <cell r="A116">
            <v>95</v>
          </cell>
          <cell r="B116" t="str">
            <v>케이블</v>
          </cell>
          <cell r="C116" t="str">
            <v>CVV 3C/2㎟</v>
          </cell>
          <cell r="D116">
            <v>1.03</v>
          </cell>
          <cell r="E116" t="str">
            <v>m</v>
          </cell>
          <cell r="F116">
            <v>50</v>
          </cell>
          <cell r="G116">
            <v>1587</v>
          </cell>
          <cell r="I116">
            <v>1165</v>
          </cell>
          <cell r="J116">
            <v>377</v>
          </cell>
          <cell r="K116">
            <v>388</v>
          </cell>
          <cell r="M116">
            <v>34</v>
          </cell>
          <cell r="AM116">
            <v>1</v>
          </cell>
          <cell r="AN116">
            <v>1.9E-2</v>
          </cell>
          <cell r="AO116">
            <v>1</v>
          </cell>
          <cell r="AP116" t="str">
            <v>저압케이블공</v>
          </cell>
          <cell r="AQ116">
            <v>1.9E-2</v>
          </cell>
          <cell r="BB116" t="str">
            <v>전 7-10</v>
          </cell>
        </row>
        <row r="117">
          <cell r="A117">
            <v>96</v>
          </cell>
          <cell r="B117" t="str">
            <v>케이블</v>
          </cell>
          <cell r="C117" t="str">
            <v>CVV 4C/2㎟</v>
          </cell>
          <cell r="D117">
            <v>1.03</v>
          </cell>
          <cell r="E117" t="str">
            <v>m</v>
          </cell>
          <cell r="F117">
            <v>50</v>
          </cell>
          <cell r="G117">
            <v>2114</v>
          </cell>
          <cell r="I117">
            <v>1594</v>
          </cell>
          <cell r="J117">
            <v>460</v>
          </cell>
          <cell r="K117">
            <v>473</v>
          </cell>
          <cell r="M117">
            <v>47</v>
          </cell>
          <cell r="AM117">
            <v>1</v>
          </cell>
          <cell r="AN117">
            <v>2.5999999999999999E-2</v>
          </cell>
          <cell r="AO117">
            <v>1</v>
          </cell>
          <cell r="AP117" t="str">
            <v>저압케이블공</v>
          </cell>
          <cell r="AQ117">
            <v>2.5999999999999999E-2</v>
          </cell>
          <cell r="BB117" t="str">
            <v>전 7-10</v>
          </cell>
        </row>
        <row r="118">
          <cell r="A118">
            <v>97</v>
          </cell>
          <cell r="B118" t="str">
            <v>케이블</v>
          </cell>
          <cell r="C118" t="str">
            <v>CVV 5C/2㎟</v>
          </cell>
          <cell r="D118">
            <v>1.03</v>
          </cell>
          <cell r="E118" t="str">
            <v>m</v>
          </cell>
          <cell r="F118">
            <v>50</v>
          </cell>
          <cell r="G118">
            <v>2559</v>
          </cell>
          <cell r="I118">
            <v>1962</v>
          </cell>
          <cell r="J118">
            <v>524</v>
          </cell>
          <cell r="K118">
            <v>539</v>
          </cell>
          <cell r="M118">
            <v>58</v>
          </cell>
          <cell r="AM118">
            <v>1</v>
          </cell>
          <cell r="AN118">
            <v>3.2000000000000001E-2</v>
          </cell>
          <cell r="AO118">
            <v>1</v>
          </cell>
          <cell r="AP118" t="str">
            <v>저압케이블공</v>
          </cell>
          <cell r="AQ118">
            <v>3.2000000000000001E-2</v>
          </cell>
          <cell r="BB118" t="str">
            <v>전 7-10</v>
          </cell>
        </row>
        <row r="119">
          <cell r="A119">
            <v>98</v>
          </cell>
          <cell r="B119" t="str">
            <v>케이블</v>
          </cell>
          <cell r="C119" t="str">
            <v>CVV 6C/2㎟</v>
          </cell>
          <cell r="D119">
            <v>1.03</v>
          </cell>
          <cell r="E119" t="str">
            <v>m</v>
          </cell>
          <cell r="F119">
            <v>50</v>
          </cell>
          <cell r="G119">
            <v>2686</v>
          </cell>
          <cell r="I119">
            <v>2147</v>
          </cell>
          <cell r="J119">
            <v>462</v>
          </cell>
          <cell r="K119">
            <v>475</v>
          </cell>
          <cell r="M119">
            <v>64</v>
          </cell>
          <cell r="AM119">
            <v>1</v>
          </cell>
          <cell r="AN119">
            <v>3.5000000000000003E-2</v>
          </cell>
          <cell r="AO119">
            <v>1</v>
          </cell>
          <cell r="AP119" t="str">
            <v>저압케이블공</v>
          </cell>
          <cell r="AQ119">
            <v>3.5000000000000003E-2</v>
          </cell>
          <cell r="BB119" t="str">
            <v>전 7-10</v>
          </cell>
        </row>
        <row r="120">
          <cell r="A120">
            <v>99</v>
          </cell>
          <cell r="B120" t="str">
            <v>케이블</v>
          </cell>
          <cell r="C120" t="str">
            <v>CVV 7C/2㎟</v>
          </cell>
          <cell r="D120">
            <v>1.03</v>
          </cell>
          <cell r="E120" t="str">
            <v>m</v>
          </cell>
          <cell r="F120">
            <v>50</v>
          </cell>
          <cell r="G120">
            <v>3130</v>
          </cell>
          <cell r="I120">
            <v>2392</v>
          </cell>
          <cell r="J120">
            <v>648</v>
          </cell>
          <cell r="K120">
            <v>667</v>
          </cell>
          <cell r="M120">
            <v>71</v>
          </cell>
          <cell r="AM120">
            <v>1</v>
          </cell>
          <cell r="AN120">
            <v>3.9E-2</v>
          </cell>
          <cell r="AO120">
            <v>1</v>
          </cell>
          <cell r="AP120" t="str">
            <v>저압케이블공</v>
          </cell>
          <cell r="AQ120">
            <v>3.9E-2</v>
          </cell>
          <cell r="BB120" t="str">
            <v>전 7-10</v>
          </cell>
        </row>
        <row r="121">
          <cell r="A121">
            <v>100</v>
          </cell>
          <cell r="B121" t="str">
            <v>케이블</v>
          </cell>
          <cell r="C121" t="str">
            <v>CVV 8C/2㎟</v>
          </cell>
          <cell r="D121">
            <v>1.03</v>
          </cell>
          <cell r="E121" t="str">
            <v>m</v>
          </cell>
          <cell r="F121">
            <v>50</v>
          </cell>
          <cell r="G121">
            <v>3485</v>
          </cell>
          <cell r="I121">
            <v>2576</v>
          </cell>
          <cell r="J121">
            <v>808</v>
          </cell>
          <cell r="K121">
            <v>832</v>
          </cell>
          <cell r="M121">
            <v>77</v>
          </cell>
          <cell r="AM121">
            <v>1</v>
          </cell>
          <cell r="AN121">
            <v>4.2000000000000003E-2</v>
          </cell>
          <cell r="AO121">
            <v>1</v>
          </cell>
          <cell r="AP121" t="str">
            <v>저압케이블공</v>
          </cell>
          <cell r="AQ121">
            <v>4.2000000000000003E-2</v>
          </cell>
          <cell r="BB121" t="str">
            <v>전 7-10</v>
          </cell>
        </row>
        <row r="122">
          <cell r="A122">
            <v>101</v>
          </cell>
          <cell r="B122" t="str">
            <v>케이블</v>
          </cell>
          <cell r="C122" t="str">
            <v>CVV 9C/2㎟</v>
          </cell>
          <cell r="D122">
            <v>1.03</v>
          </cell>
          <cell r="E122" t="str">
            <v>m</v>
          </cell>
          <cell r="F122">
            <v>50</v>
          </cell>
          <cell r="G122">
            <v>3938</v>
          </cell>
          <cell r="I122">
            <v>2944</v>
          </cell>
          <cell r="J122">
            <v>880</v>
          </cell>
          <cell r="K122">
            <v>906</v>
          </cell>
          <cell r="M122">
            <v>88</v>
          </cell>
          <cell r="AM122">
            <v>1</v>
          </cell>
          <cell r="AN122">
            <v>4.8000000000000001E-2</v>
          </cell>
          <cell r="AO122">
            <v>1</v>
          </cell>
          <cell r="AP122" t="str">
            <v>저압케이블공</v>
          </cell>
          <cell r="AQ122">
            <v>4.8000000000000001E-2</v>
          </cell>
          <cell r="BB122" t="str">
            <v>전 7-10</v>
          </cell>
        </row>
        <row r="123">
          <cell r="A123">
            <v>102</v>
          </cell>
          <cell r="B123" t="str">
            <v>케이블</v>
          </cell>
          <cell r="C123" t="str">
            <v>CVV 10C/2㎟</v>
          </cell>
          <cell r="D123">
            <v>1.03</v>
          </cell>
          <cell r="E123" t="str">
            <v>m</v>
          </cell>
          <cell r="F123">
            <v>50</v>
          </cell>
          <cell r="G123">
            <v>4071</v>
          </cell>
          <cell r="I123">
            <v>2944</v>
          </cell>
          <cell r="J123">
            <v>1009</v>
          </cell>
          <cell r="K123">
            <v>1039</v>
          </cell>
          <cell r="M123">
            <v>88</v>
          </cell>
          <cell r="AM123">
            <v>1</v>
          </cell>
          <cell r="AN123">
            <v>4.8000000000000001E-2</v>
          </cell>
          <cell r="AO123">
            <v>1</v>
          </cell>
          <cell r="AP123" t="str">
            <v>저압케이블공</v>
          </cell>
          <cell r="AQ123">
            <v>4.8000000000000001E-2</v>
          </cell>
          <cell r="BB123" t="str">
            <v>전 7-10</v>
          </cell>
        </row>
        <row r="124">
          <cell r="A124">
            <v>103</v>
          </cell>
          <cell r="B124" t="str">
            <v>케이블</v>
          </cell>
          <cell r="C124" t="str">
            <v>CVV 12C/2㎟</v>
          </cell>
          <cell r="D124">
            <v>1.03</v>
          </cell>
          <cell r="E124" t="str">
            <v>m</v>
          </cell>
          <cell r="F124">
            <v>50</v>
          </cell>
          <cell r="G124">
            <v>4564</v>
          </cell>
          <cell r="I124">
            <v>3312</v>
          </cell>
          <cell r="J124">
            <v>1120</v>
          </cell>
          <cell r="K124">
            <v>1153</v>
          </cell>
          <cell r="M124">
            <v>99</v>
          </cell>
          <cell r="AM124">
            <v>1</v>
          </cell>
          <cell r="AN124">
            <v>5.3999999999999999E-2</v>
          </cell>
          <cell r="AO124">
            <v>1</v>
          </cell>
          <cell r="AP124" t="str">
            <v>저압케이블공</v>
          </cell>
          <cell r="AQ124">
            <v>5.3999999999999999E-2</v>
          </cell>
          <cell r="BB124" t="str">
            <v>전 7-10</v>
          </cell>
        </row>
        <row r="125">
          <cell r="A125">
            <v>104</v>
          </cell>
          <cell r="B125" t="str">
            <v>케이블</v>
          </cell>
          <cell r="C125" t="str">
            <v>CVV 15C/2㎟</v>
          </cell>
          <cell r="D125">
            <v>1.03</v>
          </cell>
          <cell r="E125" t="str">
            <v>m</v>
          </cell>
          <cell r="F125">
            <v>50</v>
          </cell>
          <cell r="G125">
            <v>6041</v>
          </cell>
          <cell r="I125">
            <v>4416</v>
          </cell>
          <cell r="J125">
            <v>1450</v>
          </cell>
          <cell r="K125">
            <v>1493</v>
          </cell>
          <cell r="M125">
            <v>132</v>
          </cell>
          <cell r="AM125">
            <v>1</v>
          </cell>
          <cell r="AN125">
            <v>7.1999999999999995E-2</v>
          </cell>
          <cell r="AO125">
            <v>1</v>
          </cell>
          <cell r="AP125" t="str">
            <v>저압케이블공</v>
          </cell>
          <cell r="AQ125">
            <v>7.1999999999999995E-2</v>
          </cell>
          <cell r="BB125" t="str">
            <v>전 7-10</v>
          </cell>
        </row>
        <row r="126">
          <cell r="A126">
            <v>105</v>
          </cell>
          <cell r="B126" t="str">
            <v>케이블</v>
          </cell>
          <cell r="C126" t="str">
            <v>CVV 19C/2㎟</v>
          </cell>
          <cell r="D126">
            <v>1.03</v>
          </cell>
          <cell r="E126" t="str">
            <v>m</v>
          </cell>
          <cell r="F126">
            <v>50</v>
          </cell>
          <cell r="G126">
            <v>6236</v>
          </cell>
          <cell r="I126">
            <v>4416</v>
          </cell>
          <cell r="J126">
            <v>1639</v>
          </cell>
          <cell r="K126">
            <v>1688</v>
          </cell>
          <cell r="M126">
            <v>132</v>
          </cell>
          <cell r="AM126">
            <v>1</v>
          </cell>
          <cell r="AN126">
            <v>7.1999999999999995E-2</v>
          </cell>
          <cell r="AO126">
            <v>1</v>
          </cell>
          <cell r="AP126" t="str">
            <v>저압케이블공</v>
          </cell>
          <cell r="AQ126">
            <v>7.1999999999999995E-2</v>
          </cell>
          <cell r="BB126" t="str">
            <v>전 7-10</v>
          </cell>
        </row>
        <row r="127">
          <cell r="A127">
            <v>106</v>
          </cell>
          <cell r="B127" t="str">
            <v>케이블</v>
          </cell>
          <cell r="C127" t="str">
            <v>CVV 24C/2㎟</v>
          </cell>
          <cell r="D127">
            <v>1.03</v>
          </cell>
          <cell r="E127" t="str">
            <v>m</v>
          </cell>
          <cell r="F127">
            <v>50</v>
          </cell>
          <cell r="G127">
            <v>7440</v>
          </cell>
          <cell r="I127">
            <v>5152</v>
          </cell>
          <cell r="J127">
            <v>2072</v>
          </cell>
          <cell r="K127">
            <v>2134</v>
          </cell>
          <cell r="M127">
            <v>154</v>
          </cell>
          <cell r="AM127">
            <v>1</v>
          </cell>
          <cell r="AN127">
            <v>8.4000000000000005E-2</v>
          </cell>
          <cell r="AO127">
            <v>1</v>
          </cell>
          <cell r="AP127" t="str">
            <v>저압케이블공</v>
          </cell>
          <cell r="AQ127">
            <v>8.4000000000000005E-2</v>
          </cell>
          <cell r="BB127" t="str">
            <v>전 7-10</v>
          </cell>
        </row>
        <row r="128">
          <cell r="A128">
            <v>107</v>
          </cell>
          <cell r="B128" t="str">
            <v>케이블</v>
          </cell>
          <cell r="C128" t="str">
            <v>CVV 27C/2㎟</v>
          </cell>
          <cell r="D128">
            <v>1.03</v>
          </cell>
          <cell r="E128" t="str">
            <v>m</v>
          </cell>
          <cell r="F128">
            <v>50</v>
          </cell>
          <cell r="G128">
            <v>8518</v>
          </cell>
          <cell r="I128">
            <v>6011</v>
          </cell>
          <cell r="J128">
            <v>2260</v>
          </cell>
          <cell r="K128">
            <v>2327</v>
          </cell>
          <cell r="M128">
            <v>180</v>
          </cell>
          <cell r="AM128">
            <v>1</v>
          </cell>
          <cell r="AN128">
            <v>9.8000000000000004E-2</v>
          </cell>
          <cell r="AO128">
            <v>1</v>
          </cell>
          <cell r="AP128" t="str">
            <v>저압케이블공</v>
          </cell>
          <cell r="AQ128">
            <v>9.8000000000000004E-2</v>
          </cell>
          <cell r="BB128" t="str">
            <v>전 7-10</v>
          </cell>
        </row>
        <row r="129">
          <cell r="A129">
            <v>108</v>
          </cell>
          <cell r="B129" t="str">
            <v>케이블</v>
          </cell>
          <cell r="C129" t="str">
            <v>CVV 30C/2㎟</v>
          </cell>
          <cell r="D129">
            <v>1.03</v>
          </cell>
          <cell r="E129" t="str">
            <v>m</v>
          </cell>
          <cell r="F129">
            <v>50</v>
          </cell>
          <cell r="G129">
            <v>8796</v>
          </cell>
          <cell r="I129">
            <v>6011</v>
          </cell>
          <cell r="J129">
            <v>2530</v>
          </cell>
          <cell r="K129">
            <v>2605</v>
          </cell>
          <cell r="M129">
            <v>180</v>
          </cell>
          <cell r="AM129">
            <v>1</v>
          </cell>
          <cell r="AN129">
            <v>9.8000000000000004E-2</v>
          </cell>
          <cell r="AO129">
            <v>1</v>
          </cell>
          <cell r="AP129" t="str">
            <v>저압케이블공</v>
          </cell>
          <cell r="AQ129">
            <v>9.8000000000000004E-2</v>
          </cell>
          <cell r="BB129" t="str">
            <v>전 7-10</v>
          </cell>
        </row>
        <row r="130">
          <cell r="A130">
            <v>109</v>
          </cell>
          <cell r="B130" t="str">
            <v>케이블</v>
          </cell>
          <cell r="C130" t="str">
            <v>CVV 3C/3.5㎟</v>
          </cell>
          <cell r="D130">
            <v>1.03</v>
          </cell>
          <cell r="E130" t="str">
            <v>m</v>
          </cell>
          <cell r="F130">
            <v>50</v>
          </cell>
          <cell r="G130">
            <v>1975</v>
          </cell>
          <cell r="I130">
            <v>1349</v>
          </cell>
          <cell r="J130">
            <v>569</v>
          </cell>
          <cell r="K130">
            <v>586</v>
          </cell>
          <cell r="M130">
            <v>40</v>
          </cell>
          <cell r="AM130">
            <v>1</v>
          </cell>
          <cell r="AN130">
            <v>2.1999999999999999E-2</v>
          </cell>
          <cell r="AO130">
            <v>1</v>
          </cell>
          <cell r="AP130" t="str">
            <v>저압케이블공</v>
          </cell>
          <cell r="AQ130">
            <v>2.1999999999999999E-2</v>
          </cell>
          <cell r="BB130" t="str">
            <v>전 7-10</v>
          </cell>
        </row>
        <row r="131">
          <cell r="A131">
            <v>110</v>
          </cell>
          <cell r="B131" t="str">
            <v>케이블</v>
          </cell>
          <cell r="C131" t="str">
            <v>CVV-S 2C/1.25㎟</v>
          </cell>
          <cell r="D131">
            <v>1.03</v>
          </cell>
          <cell r="E131" t="str">
            <v>m</v>
          </cell>
          <cell r="F131">
            <v>50</v>
          </cell>
          <cell r="G131">
            <v>1709</v>
          </cell>
          <cell r="I131">
            <v>1236</v>
          </cell>
          <cell r="J131">
            <v>424</v>
          </cell>
          <cell r="K131">
            <v>436</v>
          </cell>
          <cell r="M131">
            <v>37</v>
          </cell>
          <cell r="AM131">
            <v>1</v>
          </cell>
          <cell r="AN131">
            <v>1.6799999999999999E-2</v>
          </cell>
          <cell r="AO131">
            <v>1.2</v>
          </cell>
          <cell r="AP131" t="str">
            <v>저압케이블공</v>
          </cell>
          <cell r="AQ131">
            <v>1.6799999999999999E-2</v>
          </cell>
          <cell r="BB131" t="str">
            <v>전 7-10</v>
          </cell>
        </row>
        <row r="132">
          <cell r="A132">
            <v>111</v>
          </cell>
          <cell r="B132" t="str">
            <v>케이블</v>
          </cell>
          <cell r="C132" t="str">
            <v>CVV-S 30C/1.25㎟</v>
          </cell>
          <cell r="D132">
            <v>1.03</v>
          </cell>
          <cell r="E132" t="str">
            <v>m</v>
          </cell>
          <cell r="F132">
            <v>50</v>
          </cell>
          <cell r="G132">
            <v>11068</v>
          </cell>
          <cell r="I132">
            <v>8656</v>
          </cell>
          <cell r="J132">
            <v>2091</v>
          </cell>
          <cell r="K132">
            <v>2153</v>
          </cell>
          <cell r="M132">
            <v>259</v>
          </cell>
          <cell r="AM132">
            <v>1</v>
          </cell>
          <cell r="AN132">
            <v>0.1176</v>
          </cell>
          <cell r="AO132">
            <v>1.2</v>
          </cell>
          <cell r="AP132" t="str">
            <v>저압케이블공</v>
          </cell>
          <cell r="AQ132">
            <v>0.1176</v>
          </cell>
          <cell r="BB132" t="str">
            <v>전 7-10</v>
          </cell>
        </row>
        <row r="133">
          <cell r="A133">
            <v>112</v>
          </cell>
          <cell r="B133" t="str">
            <v>케이블</v>
          </cell>
          <cell r="C133" t="str">
            <v>CVV-S 2C/2㎟</v>
          </cell>
          <cell r="D133">
            <v>1.03</v>
          </cell>
          <cell r="E133" t="str">
            <v>m</v>
          </cell>
          <cell r="F133">
            <v>50</v>
          </cell>
          <cell r="G133">
            <v>1748</v>
          </cell>
          <cell r="I133">
            <v>1236</v>
          </cell>
          <cell r="J133">
            <v>462</v>
          </cell>
          <cell r="K133">
            <v>475</v>
          </cell>
          <cell r="M133">
            <v>37</v>
          </cell>
          <cell r="AM133">
            <v>1</v>
          </cell>
          <cell r="AN133">
            <v>1.6799999999999999E-2</v>
          </cell>
          <cell r="AO133">
            <v>1.2</v>
          </cell>
          <cell r="AP133" t="str">
            <v>저압케이블공</v>
          </cell>
          <cell r="AQ133">
            <v>1.6799999999999999E-2</v>
          </cell>
          <cell r="BB133" t="str">
            <v>전 7-10</v>
          </cell>
        </row>
        <row r="134">
          <cell r="A134">
            <v>113</v>
          </cell>
          <cell r="B134" t="str">
            <v>케이블</v>
          </cell>
          <cell r="C134" t="str">
            <v>CVV-S 30C/2㎟</v>
          </cell>
          <cell r="D134">
            <v>1.03</v>
          </cell>
          <cell r="E134" t="str">
            <v>m</v>
          </cell>
          <cell r="F134">
            <v>50</v>
          </cell>
          <cell r="G134">
            <v>11873</v>
          </cell>
          <cell r="I134">
            <v>8656</v>
          </cell>
          <cell r="J134">
            <v>2872</v>
          </cell>
          <cell r="K134">
            <v>2958</v>
          </cell>
          <cell r="M134">
            <v>259</v>
          </cell>
          <cell r="AM134">
            <v>1</v>
          </cell>
          <cell r="AN134">
            <v>0.1176</v>
          </cell>
          <cell r="AO134">
            <v>1.2</v>
          </cell>
          <cell r="AP134" t="str">
            <v>저압케이블공</v>
          </cell>
          <cell r="AQ134">
            <v>0.1176</v>
          </cell>
          <cell r="BB134" t="str">
            <v>전 7-10</v>
          </cell>
        </row>
        <row r="135">
          <cell r="A135">
            <v>114</v>
          </cell>
          <cell r="B135" t="str">
            <v>케이블</v>
          </cell>
          <cell r="C135" t="str">
            <v>CVV-S 2C/3.5㎟</v>
          </cell>
          <cell r="D135">
            <v>1.03</v>
          </cell>
          <cell r="E135" t="str">
            <v>m</v>
          </cell>
          <cell r="F135">
            <v>50</v>
          </cell>
          <cell r="G135">
            <v>2044</v>
          </cell>
          <cell r="I135">
            <v>1413</v>
          </cell>
          <cell r="J135">
            <v>572</v>
          </cell>
          <cell r="K135">
            <v>589</v>
          </cell>
          <cell r="M135">
            <v>42</v>
          </cell>
          <cell r="AM135">
            <v>1</v>
          </cell>
          <cell r="AN135">
            <v>1.9199999999999998E-2</v>
          </cell>
          <cell r="AO135">
            <v>1.2</v>
          </cell>
          <cell r="AP135" t="str">
            <v>저압케이블공</v>
          </cell>
          <cell r="AQ135">
            <v>1.9199999999999998E-2</v>
          </cell>
          <cell r="BB135" t="str">
            <v>전 7-10</v>
          </cell>
        </row>
        <row r="136">
          <cell r="A136">
            <v>115</v>
          </cell>
          <cell r="B136" t="str">
            <v>케이블</v>
          </cell>
          <cell r="C136" t="str">
            <v>CVV-S 4C/3.5㎟</v>
          </cell>
          <cell r="D136">
            <v>1.03</v>
          </cell>
          <cell r="E136" t="str">
            <v>m</v>
          </cell>
          <cell r="F136">
            <v>50</v>
          </cell>
          <cell r="G136">
            <v>3477</v>
          </cell>
          <cell r="I136">
            <v>2561</v>
          </cell>
          <cell r="J136">
            <v>816</v>
          </cell>
          <cell r="K136">
            <v>840</v>
          </cell>
          <cell r="M136">
            <v>76</v>
          </cell>
          <cell r="AM136">
            <v>1</v>
          </cell>
          <cell r="AN136">
            <v>3.4799999999999998E-2</v>
          </cell>
          <cell r="AO136">
            <v>1.2</v>
          </cell>
          <cell r="AP136" t="str">
            <v>저압케이블공</v>
          </cell>
          <cell r="AQ136">
            <v>3.4799999999999998E-2</v>
          </cell>
          <cell r="BB136" t="str">
            <v>전 7-10</v>
          </cell>
        </row>
        <row r="137">
          <cell r="A137">
            <v>116</v>
          </cell>
          <cell r="B137" t="str">
            <v>케이블</v>
          </cell>
          <cell r="C137" t="str">
            <v>CVV-S 6C/3.5㎟</v>
          </cell>
          <cell r="D137">
            <v>1.03</v>
          </cell>
          <cell r="E137" t="str">
            <v>m</v>
          </cell>
          <cell r="F137">
            <v>50</v>
          </cell>
          <cell r="G137">
            <v>4598</v>
          </cell>
          <cell r="I137">
            <v>3356</v>
          </cell>
          <cell r="J137">
            <v>1109</v>
          </cell>
          <cell r="K137">
            <v>1142</v>
          </cell>
          <cell r="M137">
            <v>100</v>
          </cell>
          <cell r="AM137">
            <v>1</v>
          </cell>
          <cell r="AN137">
            <v>4.5599999999999995E-2</v>
          </cell>
          <cell r="AO137">
            <v>1.2</v>
          </cell>
          <cell r="AP137" t="str">
            <v>저압케이블공</v>
          </cell>
          <cell r="AQ137">
            <v>4.5599999999999995E-2</v>
          </cell>
          <cell r="BB137" t="str">
            <v>전 7-10</v>
          </cell>
        </row>
        <row r="138">
          <cell r="A138">
            <v>117</v>
          </cell>
          <cell r="B138" t="str">
            <v>케이블</v>
          </cell>
          <cell r="C138" t="str">
            <v>CVV-S 15C/3.5㎟</v>
          </cell>
          <cell r="D138">
            <v>1.03</v>
          </cell>
          <cell r="E138" t="str">
            <v>m</v>
          </cell>
          <cell r="F138">
            <v>50</v>
          </cell>
          <cell r="G138">
            <v>9457</v>
          </cell>
          <cell r="I138">
            <v>6890</v>
          </cell>
          <cell r="J138">
            <v>2293</v>
          </cell>
          <cell r="K138">
            <v>2361</v>
          </cell>
          <cell r="M138">
            <v>206</v>
          </cell>
          <cell r="AM138">
            <v>1</v>
          </cell>
          <cell r="AN138">
            <v>9.3600000000000003E-2</v>
          </cell>
          <cell r="AO138">
            <v>1.2</v>
          </cell>
          <cell r="AP138" t="str">
            <v>저압케이블공</v>
          </cell>
          <cell r="AQ138">
            <v>9.3600000000000003E-2</v>
          </cell>
          <cell r="BB138" t="str">
            <v>전 7-10</v>
          </cell>
        </row>
        <row r="139">
          <cell r="A139">
            <v>118</v>
          </cell>
          <cell r="B139" t="str">
            <v>케이블</v>
          </cell>
          <cell r="C139" t="str">
            <v>CVV-SB 2C/2.0㎟</v>
          </cell>
          <cell r="D139">
            <v>1.03</v>
          </cell>
          <cell r="E139" t="str">
            <v>m</v>
          </cell>
          <cell r="F139">
            <v>50</v>
          </cell>
          <cell r="G139">
            <v>1735</v>
          </cell>
          <cell r="I139">
            <v>1236</v>
          </cell>
          <cell r="J139">
            <v>449</v>
          </cell>
          <cell r="K139">
            <v>462</v>
          </cell>
          <cell r="M139">
            <v>37</v>
          </cell>
          <cell r="AM139">
            <v>1</v>
          </cell>
          <cell r="AN139">
            <v>1.6799999999999999E-2</v>
          </cell>
          <cell r="AO139">
            <v>1.2</v>
          </cell>
          <cell r="AP139" t="str">
            <v>저압케이블공</v>
          </cell>
          <cell r="AQ139">
            <v>1.6799999999999999E-2</v>
          </cell>
          <cell r="BB139" t="str">
            <v>전 7-10</v>
          </cell>
        </row>
        <row r="140">
          <cell r="A140">
            <v>119</v>
          </cell>
          <cell r="B140" t="str">
            <v>케이블</v>
          </cell>
          <cell r="C140" t="str">
            <v>CVV-SB 3C/1.25㎟</v>
          </cell>
          <cell r="D140">
            <v>1.03</v>
          </cell>
          <cell r="E140" t="str">
            <v>m</v>
          </cell>
          <cell r="F140">
            <v>50</v>
          </cell>
          <cell r="G140">
            <v>2334</v>
          </cell>
          <cell r="I140">
            <v>1678</v>
          </cell>
          <cell r="J140">
            <v>589</v>
          </cell>
          <cell r="K140">
            <v>606</v>
          </cell>
          <cell r="M140">
            <v>50</v>
          </cell>
          <cell r="AM140">
            <v>1</v>
          </cell>
          <cell r="AN140">
            <v>2.2799999999999997E-2</v>
          </cell>
          <cell r="AO140">
            <v>1.2</v>
          </cell>
          <cell r="AP140" t="str">
            <v>저압케이블공</v>
          </cell>
          <cell r="AQ140">
            <v>2.2799999999999997E-2</v>
          </cell>
          <cell r="BB140" t="str">
            <v>전 7-10</v>
          </cell>
        </row>
        <row r="141">
          <cell r="A141">
            <v>120</v>
          </cell>
          <cell r="B141" t="str">
            <v>케이블</v>
          </cell>
          <cell r="C141" t="str">
            <v>CVV-SB 30C/1.25㎟</v>
          </cell>
          <cell r="D141">
            <v>1.03</v>
          </cell>
          <cell r="E141" t="str">
            <v>m</v>
          </cell>
          <cell r="F141">
            <v>50</v>
          </cell>
          <cell r="G141">
            <v>11218</v>
          </cell>
          <cell r="I141">
            <v>8656</v>
          </cell>
          <cell r="J141">
            <v>2236</v>
          </cell>
          <cell r="K141">
            <v>2303</v>
          </cell>
          <cell r="M141">
            <v>259</v>
          </cell>
          <cell r="AM141">
            <v>1</v>
          </cell>
          <cell r="AN141">
            <v>0.1176</v>
          </cell>
          <cell r="AO141">
            <v>1.2</v>
          </cell>
          <cell r="AP141" t="str">
            <v>저압케이블공</v>
          </cell>
          <cell r="AQ141">
            <v>0.1176</v>
          </cell>
          <cell r="BB141" t="str">
            <v>전 7-10</v>
          </cell>
        </row>
        <row r="142">
          <cell r="A142">
            <v>121</v>
          </cell>
          <cell r="B142" t="str">
            <v>전선</v>
          </cell>
          <cell r="C142" t="str">
            <v>TIV 2C 0.8㎜</v>
          </cell>
          <cell r="D142">
            <v>1.03</v>
          </cell>
          <cell r="E142" t="str">
            <v>m</v>
          </cell>
          <cell r="F142">
            <v>50</v>
          </cell>
          <cell r="G142">
            <v>1005</v>
          </cell>
          <cell r="I142">
            <v>933</v>
          </cell>
          <cell r="J142">
            <v>44</v>
          </cell>
          <cell r="K142">
            <v>45</v>
          </cell>
          <cell r="M142">
            <v>27</v>
          </cell>
          <cell r="AM142">
            <v>1</v>
          </cell>
          <cell r="AN142">
            <v>1.4999999999999999E-2</v>
          </cell>
          <cell r="AO142">
            <v>1</v>
          </cell>
          <cell r="AP142" t="str">
            <v>통신내선공</v>
          </cell>
          <cell r="AQ142">
            <v>1.4999999999999999E-2</v>
          </cell>
          <cell r="BB142" t="str">
            <v>통 3-16</v>
          </cell>
        </row>
        <row r="143">
          <cell r="A143">
            <v>122</v>
          </cell>
          <cell r="B143" t="str">
            <v>케이블</v>
          </cell>
          <cell r="C143" t="str">
            <v>CPEV 5P 0.65㎟</v>
          </cell>
          <cell r="D143">
            <v>1.03</v>
          </cell>
          <cell r="E143" t="str">
            <v>m</v>
          </cell>
          <cell r="F143">
            <v>50</v>
          </cell>
          <cell r="G143">
            <v>1465</v>
          </cell>
          <cell r="I143">
            <v>969</v>
          </cell>
          <cell r="J143">
            <v>454</v>
          </cell>
          <cell r="K143">
            <v>467</v>
          </cell>
          <cell r="M143">
            <v>29</v>
          </cell>
          <cell r="AM143">
            <v>2</v>
          </cell>
          <cell r="AN143">
            <v>0.02</v>
          </cell>
          <cell r="AO143">
            <v>1</v>
          </cell>
          <cell r="AP143" t="str">
            <v>보통인부</v>
          </cell>
          <cell r="AQ143">
            <v>1.2E-2</v>
          </cell>
          <cell r="AR143" t="str">
            <v>통신케이블공</v>
          </cell>
          <cell r="AS143">
            <v>8.0000000000000002E-3</v>
          </cell>
          <cell r="BB143" t="str">
            <v>통 3-15</v>
          </cell>
        </row>
        <row r="144">
          <cell r="A144">
            <v>123</v>
          </cell>
          <cell r="B144" t="str">
            <v>케이블</v>
          </cell>
          <cell r="C144" t="str">
            <v>CPEV 10P 0.65㎟</v>
          </cell>
          <cell r="D144">
            <v>1.03</v>
          </cell>
          <cell r="E144" t="str">
            <v>m</v>
          </cell>
          <cell r="F144">
            <v>50</v>
          </cell>
          <cell r="G144">
            <v>1585</v>
          </cell>
          <cell r="I144">
            <v>969</v>
          </cell>
          <cell r="J144">
            <v>570</v>
          </cell>
          <cell r="K144">
            <v>587</v>
          </cell>
          <cell r="M144">
            <v>29</v>
          </cell>
          <cell r="AM144">
            <v>2</v>
          </cell>
          <cell r="AN144">
            <v>0.02</v>
          </cell>
          <cell r="AO144">
            <v>1</v>
          </cell>
          <cell r="AP144" t="str">
            <v>보통인부</v>
          </cell>
          <cell r="AQ144">
            <v>1.2E-2</v>
          </cell>
          <cell r="AR144" t="str">
            <v>통신케이블공</v>
          </cell>
          <cell r="AS144">
            <v>8.0000000000000002E-3</v>
          </cell>
          <cell r="BB144" t="str">
            <v>통 3-15</v>
          </cell>
        </row>
        <row r="145">
          <cell r="A145">
            <v>124</v>
          </cell>
          <cell r="B145" t="str">
            <v>케이블</v>
          </cell>
          <cell r="C145" t="str">
            <v>CPEV 20P 0.65㎟</v>
          </cell>
          <cell r="D145">
            <v>1.03</v>
          </cell>
          <cell r="E145" t="str">
            <v>m</v>
          </cell>
          <cell r="F145">
            <v>50</v>
          </cell>
          <cell r="G145">
            <v>1974</v>
          </cell>
          <cell r="I145">
            <v>1075</v>
          </cell>
          <cell r="J145">
            <v>842</v>
          </cell>
          <cell r="K145">
            <v>867</v>
          </cell>
          <cell r="M145">
            <v>32</v>
          </cell>
          <cell r="AM145">
            <v>2</v>
          </cell>
          <cell r="AN145">
            <v>2.1999999999999999E-2</v>
          </cell>
          <cell r="AO145">
            <v>1</v>
          </cell>
          <cell r="AP145" t="str">
            <v>보통인부</v>
          </cell>
          <cell r="AQ145">
            <v>1.2999999999999999E-2</v>
          </cell>
          <cell r="AR145" t="str">
            <v>통신케이블공</v>
          </cell>
          <cell r="AS145">
            <v>8.9999999999999993E-3</v>
          </cell>
          <cell r="BB145" t="str">
            <v>통 3-15</v>
          </cell>
        </row>
        <row r="146">
          <cell r="A146">
            <v>125</v>
          </cell>
          <cell r="B146" t="str">
            <v>케이블</v>
          </cell>
          <cell r="C146" t="str">
            <v>CPEV 30P 0.65㎟</v>
          </cell>
          <cell r="D146">
            <v>1.03</v>
          </cell>
          <cell r="E146" t="str">
            <v>m</v>
          </cell>
          <cell r="F146">
            <v>50</v>
          </cell>
          <cell r="G146">
            <v>2502</v>
          </cell>
          <cell r="I146">
            <v>1285</v>
          </cell>
          <cell r="J146">
            <v>1145</v>
          </cell>
          <cell r="K146">
            <v>1179</v>
          </cell>
          <cell r="M146">
            <v>38</v>
          </cell>
          <cell r="AM146">
            <v>2</v>
          </cell>
          <cell r="AN146">
            <v>2.5999999999999999E-2</v>
          </cell>
          <cell r="AO146">
            <v>1</v>
          </cell>
          <cell r="AP146" t="str">
            <v>보통인부</v>
          </cell>
          <cell r="AQ146">
            <v>1.4999999999999999E-2</v>
          </cell>
          <cell r="AR146" t="str">
            <v>통신케이블공</v>
          </cell>
          <cell r="AS146">
            <v>1.0999999999999999E-2</v>
          </cell>
          <cell r="BB146" t="str">
            <v>통 3-15</v>
          </cell>
        </row>
        <row r="147">
          <cell r="A147">
            <v>126</v>
          </cell>
          <cell r="B147" t="str">
            <v>케이블</v>
          </cell>
          <cell r="C147" t="str">
            <v>CPEV 50P 0.65㎟</v>
          </cell>
          <cell r="D147">
            <v>1.03</v>
          </cell>
          <cell r="E147" t="str">
            <v>m</v>
          </cell>
          <cell r="F147">
            <v>50</v>
          </cell>
          <cell r="G147">
            <v>3033</v>
          </cell>
          <cell r="I147">
            <v>1285</v>
          </cell>
          <cell r="J147">
            <v>1661</v>
          </cell>
          <cell r="K147">
            <v>1710</v>
          </cell>
          <cell r="M147">
            <v>38</v>
          </cell>
          <cell r="AM147">
            <v>2</v>
          </cell>
          <cell r="AN147">
            <v>2.5999999999999999E-2</v>
          </cell>
          <cell r="AO147">
            <v>1</v>
          </cell>
          <cell r="AP147" t="str">
            <v>보통인부</v>
          </cell>
          <cell r="AQ147">
            <v>1.4999999999999999E-2</v>
          </cell>
          <cell r="AR147" t="str">
            <v>통신케이블공</v>
          </cell>
          <cell r="AS147">
            <v>1.0999999999999999E-2</v>
          </cell>
          <cell r="BB147" t="str">
            <v>통 3-15</v>
          </cell>
        </row>
        <row r="148">
          <cell r="A148">
            <v>127</v>
          </cell>
          <cell r="B148" t="str">
            <v>케이블</v>
          </cell>
          <cell r="C148" t="str">
            <v>CPEV 100P 0.65㎟</v>
          </cell>
          <cell r="D148">
            <v>1.03</v>
          </cell>
          <cell r="E148" t="str">
            <v>m</v>
          </cell>
          <cell r="F148">
            <v>50</v>
          </cell>
          <cell r="G148">
            <v>4513</v>
          </cell>
          <cell r="I148">
            <v>1475</v>
          </cell>
          <cell r="J148">
            <v>2907</v>
          </cell>
          <cell r="K148">
            <v>2994</v>
          </cell>
          <cell r="M148">
            <v>44</v>
          </cell>
          <cell r="AM148">
            <v>2</v>
          </cell>
          <cell r="AN148">
            <v>3.0000000000000002E-2</v>
          </cell>
          <cell r="AO148">
            <v>1</v>
          </cell>
          <cell r="AP148" t="str">
            <v>보통인부</v>
          </cell>
          <cell r="AQ148">
            <v>1.7500000000000002E-2</v>
          </cell>
          <cell r="AR148" t="str">
            <v>통신케이블공</v>
          </cell>
          <cell r="AS148">
            <v>1.2500000000000001E-2</v>
          </cell>
          <cell r="BB148" t="str">
            <v>통 3-15</v>
          </cell>
        </row>
        <row r="149">
          <cell r="A149">
            <v>128</v>
          </cell>
          <cell r="B149" t="str">
            <v>케이블</v>
          </cell>
          <cell r="C149" t="str">
            <v>ECX 5C-2V</v>
          </cell>
          <cell r="D149">
            <v>1.03</v>
          </cell>
          <cell r="E149" t="str">
            <v>m</v>
          </cell>
          <cell r="F149">
            <v>50</v>
          </cell>
          <cell r="G149">
            <v>1485</v>
          </cell>
          <cell r="I149">
            <v>1134</v>
          </cell>
          <cell r="J149">
            <v>308</v>
          </cell>
          <cell r="K149">
            <v>317</v>
          </cell>
          <cell r="M149">
            <v>34</v>
          </cell>
          <cell r="AM149">
            <v>1</v>
          </cell>
          <cell r="AN149">
            <v>1.7999999999999999E-2</v>
          </cell>
          <cell r="AO149">
            <v>1</v>
          </cell>
          <cell r="AP149" t="str">
            <v>통신설비공</v>
          </cell>
          <cell r="AQ149">
            <v>1.7999999999999999E-2</v>
          </cell>
          <cell r="BB149" t="str">
            <v>통 5-89</v>
          </cell>
        </row>
        <row r="150">
          <cell r="A150">
            <v>129</v>
          </cell>
          <cell r="B150" t="str">
            <v>케이블</v>
          </cell>
          <cell r="C150" t="str">
            <v>ECX 7C-2V</v>
          </cell>
          <cell r="D150">
            <v>1.03</v>
          </cell>
          <cell r="E150" t="str">
            <v>m</v>
          </cell>
          <cell r="F150">
            <v>50</v>
          </cell>
          <cell r="G150">
            <v>2000</v>
          </cell>
          <cell r="I150">
            <v>1386</v>
          </cell>
          <cell r="J150">
            <v>557</v>
          </cell>
          <cell r="K150">
            <v>573</v>
          </cell>
          <cell r="M150">
            <v>41</v>
          </cell>
          <cell r="AM150">
            <v>1</v>
          </cell>
          <cell r="AN150">
            <v>2.1999999999999999E-2</v>
          </cell>
          <cell r="AO150">
            <v>1</v>
          </cell>
          <cell r="AP150" t="str">
            <v>통신설비공</v>
          </cell>
          <cell r="AQ150">
            <v>2.1999999999999999E-2</v>
          </cell>
          <cell r="BB150" t="str">
            <v>통 5-89</v>
          </cell>
        </row>
        <row r="151">
          <cell r="A151">
            <v>130</v>
          </cell>
          <cell r="B151" t="str">
            <v>전선관</v>
          </cell>
          <cell r="C151" t="str">
            <v>ST 16C</v>
          </cell>
          <cell r="D151">
            <v>1.1000000000000001</v>
          </cell>
          <cell r="E151" t="str">
            <v>m</v>
          </cell>
          <cell r="F151">
            <v>50</v>
          </cell>
          <cell r="G151">
            <v>4599</v>
          </cell>
          <cell r="I151">
            <v>3842</v>
          </cell>
          <cell r="J151">
            <v>584</v>
          </cell>
          <cell r="K151">
            <v>642</v>
          </cell>
          <cell r="M151">
            <v>115</v>
          </cell>
          <cell r="N151" t="str">
            <v>전선관 부속자재</v>
          </cell>
          <cell r="O151" t="str">
            <v>전선관의 15%</v>
          </cell>
          <cell r="P151">
            <v>1</v>
          </cell>
          <cell r="Q151" t="str">
            <v>식</v>
          </cell>
          <cell r="W151">
            <v>87</v>
          </cell>
          <cell r="AM151">
            <v>1</v>
          </cell>
          <cell r="AN151">
            <v>0.08</v>
          </cell>
          <cell r="AO151">
            <v>1</v>
          </cell>
          <cell r="AP151" t="str">
            <v>내선전공</v>
          </cell>
          <cell r="AQ151">
            <v>0.08</v>
          </cell>
          <cell r="BB151" t="str">
            <v>전 7-1</v>
          </cell>
        </row>
        <row r="152">
          <cell r="A152">
            <v>131</v>
          </cell>
          <cell r="B152" t="str">
            <v>전선관</v>
          </cell>
          <cell r="C152" t="str">
            <v>ST 22C</v>
          </cell>
          <cell r="D152">
            <v>1.1000000000000001</v>
          </cell>
          <cell r="E152" t="str">
            <v>m</v>
          </cell>
          <cell r="F152">
            <v>50</v>
          </cell>
          <cell r="G152">
            <v>6264</v>
          </cell>
          <cell r="I152">
            <v>5283</v>
          </cell>
          <cell r="J152">
            <v>749</v>
          </cell>
          <cell r="K152">
            <v>823</v>
          </cell>
          <cell r="M152">
            <v>158</v>
          </cell>
          <cell r="N152" t="str">
            <v>전선관 부속자재</v>
          </cell>
          <cell r="O152" t="str">
            <v>전선관의 15%</v>
          </cell>
          <cell r="P152">
            <v>1</v>
          </cell>
          <cell r="Q152" t="str">
            <v>식</v>
          </cell>
          <cell r="W152">
            <v>112</v>
          </cell>
          <cell r="AM152">
            <v>1</v>
          </cell>
          <cell r="AN152">
            <v>0.11</v>
          </cell>
          <cell r="AO152">
            <v>1</v>
          </cell>
          <cell r="AP152" t="str">
            <v>내선전공</v>
          </cell>
          <cell r="AQ152">
            <v>0.11</v>
          </cell>
          <cell r="BB152" t="str">
            <v>전 7-1</v>
          </cell>
        </row>
        <row r="153">
          <cell r="A153">
            <v>132</v>
          </cell>
          <cell r="B153" t="str">
            <v>전선관</v>
          </cell>
          <cell r="C153" t="str">
            <v>ST 28C</v>
          </cell>
          <cell r="D153">
            <v>1.1000000000000001</v>
          </cell>
          <cell r="E153" t="str">
            <v>m</v>
          </cell>
          <cell r="F153">
            <v>50</v>
          </cell>
          <cell r="G153">
            <v>7999</v>
          </cell>
          <cell r="I153">
            <v>6723</v>
          </cell>
          <cell r="J153">
            <v>978</v>
          </cell>
          <cell r="K153">
            <v>1075</v>
          </cell>
          <cell r="M153">
            <v>201</v>
          </cell>
          <cell r="N153" t="str">
            <v>전선관 부속자재</v>
          </cell>
          <cell r="O153" t="str">
            <v>전선관의 15%</v>
          </cell>
          <cell r="P153">
            <v>1</v>
          </cell>
          <cell r="Q153" t="str">
            <v>식</v>
          </cell>
          <cell r="W153">
            <v>146</v>
          </cell>
          <cell r="AM153">
            <v>1</v>
          </cell>
          <cell r="AN153">
            <v>0.14000000000000001</v>
          </cell>
          <cell r="AO153">
            <v>1</v>
          </cell>
          <cell r="AP153" t="str">
            <v>내선전공</v>
          </cell>
          <cell r="AQ153">
            <v>0.14000000000000001</v>
          </cell>
          <cell r="BB153" t="str">
            <v>전 7-1</v>
          </cell>
        </row>
        <row r="154">
          <cell r="A154">
            <v>133</v>
          </cell>
          <cell r="B154" t="str">
            <v>전선관</v>
          </cell>
          <cell r="C154" t="str">
            <v>ST 36C</v>
          </cell>
          <cell r="D154">
            <v>1.1000000000000001</v>
          </cell>
          <cell r="E154" t="str">
            <v>m</v>
          </cell>
          <cell r="F154">
            <v>50</v>
          </cell>
          <cell r="G154">
            <v>11213</v>
          </cell>
          <cell r="I154">
            <v>9605</v>
          </cell>
          <cell r="J154">
            <v>1200</v>
          </cell>
          <cell r="K154">
            <v>1320</v>
          </cell>
          <cell r="M154">
            <v>288</v>
          </cell>
          <cell r="N154" t="str">
            <v>전선관 부속자재</v>
          </cell>
          <cell r="O154" t="str">
            <v>전선관의 15%</v>
          </cell>
          <cell r="P154">
            <v>1</v>
          </cell>
          <cell r="Q154" t="str">
            <v>식</v>
          </cell>
          <cell r="W154">
            <v>180</v>
          </cell>
          <cell r="AM154">
            <v>1</v>
          </cell>
          <cell r="AN154">
            <v>0.2</v>
          </cell>
          <cell r="AO154">
            <v>1</v>
          </cell>
          <cell r="AP154" t="str">
            <v>내선전공</v>
          </cell>
          <cell r="AQ154">
            <v>0.2</v>
          </cell>
          <cell r="BB154" t="str">
            <v>전 7-1</v>
          </cell>
        </row>
        <row r="155">
          <cell r="A155">
            <v>134</v>
          </cell>
          <cell r="B155" t="str">
            <v>전선관</v>
          </cell>
          <cell r="C155" t="str">
            <v>ST 42C</v>
          </cell>
          <cell r="D155">
            <v>1.1000000000000001</v>
          </cell>
          <cell r="E155" t="str">
            <v>m</v>
          </cell>
          <cell r="F155">
            <v>50</v>
          </cell>
          <cell r="G155">
            <v>13898</v>
          </cell>
          <cell r="I155">
            <v>12007</v>
          </cell>
          <cell r="J155">
            <v>1392</v>
          </cell>
          <cell r="K155">
            <v>1531</v>
          </cell>
          <cell r="M155">
            <v>360</v>
          </cell>
          <cell r="N155" t="str">
            <v>전선관 부속자재</v>
          </cell>
          <cell r="O155" t="str">
            <v>전선관의 15%</v>
          </cell>
          <cell r="P155">
            <v>1</v>
          </cell>
          <cell r="Q155" t="str">
            <v>식</v>
          </cell>
          <cell r="W155">
            <v>208</v>
          </cell>
          <cell r="AM155">
            <v>1</v>
          </cell>
          <cell r="AN155">
            <v>0.25</v>
          </cell>
          <cell r="AO155">
            <v>1</v>
          </cell>
          <cell r="AP155" t="str">
            <v>내선전공</v>
          </cell>
          <cell r="AQ155">
            <v>0.25</v>
          </cell>
          <cell r="BB155" t="str">
            <v>전 7-1</v>
          </cell>
        </row>
        <row r="156">
          <cell r="A156">
            <v>135</v>
          </cell>
          <cell r="B156" t="str">
            <v>전선관</v>
          </cell>
          <cell r="C156" t="str">
            <v>ST 54C</v>
          </cell>
          <cell r="D156">
            <v>1.1000000000000001</v>
          </cell>
          <cell r="E156" t="str">
            <v>m</v>
          </cell>
          <cell r="F156">
            <v>50</v>
          </cell>
          <cell r="G156">
            <v>18953</v>
          </cell>
          <cell r="I156">
            <v>16329</v>
          </cell>
          <cell r="J156">
            <v>1941</v>
          </cell>
          <cell r="K156">
            <v>2135</v>
          </cell>
          <cell r="M156">
            <v>489</v>
          </cell>
          <cell r="N156" t="str">
            <v>전선관 부속자재</v>
          </cell>
          <cell r="O156" t="str">
            <v>전선관의 15%</v>
          </cell>
          <cell r="P156">
            <v>1</v>
          </cell>
          <cell r="Q156" t="str">
            <v>식</v>
          </cell>
          <cell r="W156">
            <v>291</v>
          </cell>
          <cell r="AM156">
            <v>1</v>
          </cell>
          <cell r="AN156">
            <v>0.34</v>
          </cell>
          <cell r="AO156">
            <v>1</v>
          </cell>
          <cell r="AP156" t="str">
            <v>내선전공</v>
          </cell>
          <cell r="AQ156">
            <v>0.34</v>
          </cell>
          <cell r="BB156" t="str">
            <v>전 7-1</v>
          </cell>
        </row>
        <row r="157">
          <cell r="A157">
            <v>136</v>
          </cell>
          <cell r="B157" t="str">
            <v>전선관</v>
          </cell>
          <cell r="C157" t="str">
            <v>ST 70C</v>
          </cell>
          <cell r="D157">
            <v>1.1000000000000001</v>
          </cell>
          <cell r="E157" t="str">
            <v>m</v>
          </cell>
          <cell r="F157">
            <v>50</v>
          </cell>
          <cell r="G157">
            <v>24479</v>
          </cell>
          <cell r="I157">
            <v>21132</v>
          </cell>
          <cell r="J157">
            <v>2468</v>
          </cell>
          <cell r="K157">
            <v>2714</v>
          </cell>
          <cell r="M157">
            <v>633</v>
          </cell>
          <cell r="N157" t="str">
            <v>전선관 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370</v>
          </cell>
          <cell r="AM157">
            <v>1</v>
          </cell>
          <cell r="AN157">
            <v>0.44</v>
          </cell>
          <cell r="AO157">
            <v>1</v>
          </cell>
          <cell r="AP157" t="str">
            <v>내선전공</v>
          </cell>
          <cell r="AQ157">
            <v>0.44</v>
          </cell>
          <cell r="BB157" t="str">
            <v>전 7-1</v>
          </cell>
        </row>
        <row r="158">
          <cell r="A158">
            <v>137</v>
          </cell>
          <cell r="B158" t="str">
            <v>전선관</v>
          </cell>
          <cell r="C158" t="str">
            <v>ST 82C</v>
          </cell>
          <cell r="D158">
            <v>1.1000000000000001</v>
          </cell>
          <cell r="E158" t="str">
            <v>m</v>
          </cell>
          <cell r="F158">
            <v>50</v>
          </cell>
          <cell r="G158">
            <v>29762</v>
          </cell>
          <cell r="I158">
            <v>25935</v>
          </cell>
          <cell r="J158">
            <v>2772</v>
          </cell>
          <cell r="K158">
            <v>3049</v>
          </cell>
          <cell r="M158">
            <v>778</v>
          </cell>
          <cell r="N158" t="str">
            <v>전선관 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415</v>
          </cell>
          <cell r="AM158">
            <v>1</v>
          </cell>
          <cell r="AN158">
            <v>0.54</v>
          </cell>
          <cell r="AO158">
            <v>1</v>
          </cell>
          <cell r="AP158" t="str">
            <v>내선전공</v>
          </cell>
          <cell r="AQ158">
            <v>0.54</v>
          </cell>
          <cell r="BB158" t="str">
            <v>전 7-1</v>
          </cell>
        </row>
        <row r="159">
          <cell r="A159">
            <v>138</v>
          </cell>
          <cell r="B159" t="str">
            <v>전선관</v>
          </cell>
          <cell r="C159" t="str">
            <v>ST 104C</v>
          </cell>
          <cell r="D159">
            <v>1.1000000000000001</v>
          </cell>
          <cell r="E159" t="str">
            <v>m</v>
          </cell>
          <cell r="F159">
            <v>50</v>
          </cell>
          <cell r="G159">
            <v>39979</v>
          </cell>
          <cell r="I159">
            <v>34099</v>
          </cell>
          <cell r="J159">
            <v>4417</v>
          </cell>
          <cell r="K159">
            <v>4858</v>
          </cell>
          <cell r="M159">
            <v>1022</v>
          </cell>
          <cell r="N159" t="str">
            <v>전선관 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662</v>
          </cell>
          <cell r="AM159">
            <v>1</v>
          </cell>
          <cell r="AN159">
            <v>0.71</v>
          </cell>
          <cell r="AO159">
            <v>1</v>
          </cell>
          <cell r="AP159" t="str">
            <v>내선전공</v>
          </cell>
          <cell r="AQ159">
            <v>0.71</v>
          </cell>
          <cell r="BB159" t="str">
            <v>전 7-1</v>
          </cell>
        </row>
        <row r="160">
          <cell r="A160">
            <v>139</v>
          </cell>
          <cell r="B160" t="str">
            <v>가요전선관</v>
          </cell>
          <cell r="C160" t="str">
            <v>2종 방수16C</v>
          </cell>
          <cell r="D160">
            <v>1.1000000000000001</v>
          </cell>
          <cell r="E160" t="str">
            <v>m</v>
          </cell>
          <cell r="F160">
            <v>50</v>
          </cell>
          <cell r="G160">
            <v>4261</v>
          </cell>
          <cell r="I160">
            <v>1873</v>
          </cell>
          <cell r="J160">
            <v>2120</v>
          </cell>
          <cell r="K160">
            <v>2332</v>
          </cell>
          <cell r="M160">
            <v>56</v>
          </cell>
          <cell r="N160" t="str">
            <v>전선관 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318</v>
          </cell>
          <cell r="AM160">
            <v>1</v>
          </cell>
          <cell r="AN160">
            <v>3.9E-2</v>
          </cell>
          <cell r="AO160">
            <v>1</v>
          </cell>
          <cell r="AP160" t="str">
            <v>내선전공</v>
          </cell>
          <cell r="AQ160">
            <v>3.9E-2</v>
          </cell>
          <cell r="BB160" t="str">
            <v>전 7-1</v>
          </cell>
        </row>
        <row r="161">
          <cell r="A161">
            <v>140</v>
          </cell>
          <cell r="B161" t="str">
            <v>가요전선관</v>
          </cell>
          <cell r="C161" t="str">
            <v>2종 방수22C</v>
          </cell>
          <cell r="D161">
            <v>1.1000000000000001</v>
          </cell>
          <cell r="E161" t="str">
            <v>m</v>
          </cell>
          <cell r="F161">
            <v>50</v>
          </cell>
          <cell r="G161">
            <v>5520</v>
          </cell>
          <cell r="I161">
            <v>2353</v>
          </cell>
          <cell r="J161">
            <v>2816</v>
          </cell>
          <cell r="K161">
            <v>3097</v>
          </cell>
          <cell r="M161">
            <v>70</v>
          </cell>
          <cell r="N161" t="str">
            <v>전선관 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422</v>
          </cell>
          <cell r="AM161">
            <v>1</v>
          </cell>
          <cell r="AN161">
            <v>4.9000000000000002E-2</v>
          </cell>
          <cell r="AO161">
            <v>1</v>
          </cell>
          <cell r="AP161" t="str">
            <v>내선전공</v>
          </cell>
          <cell r="AQ161">
            <v>4.9000000000000002E-2</v>
          </cell>
          <cell r="BB161" t="str">
            <v>전 7-1</v>
          </cell>
        </row>
        <row r="162">
          <cell r="A162">
            <v>141</v>
          </cell>
          <cell r="B162" t="str">
            <v>가요전선관</v>
          </cell>
          <cell r="C162" t="str">
            <v>2종 방수28C</v>
          </cell>
          <cell r="D162">
            <v>1.1000000000000001</v>
          </cell>
          <cell r="E162" t="str">
            <v>m</v>
          </cell>
          <cell r="F162">
            <v>50</v>
          </cell>
          <cell r="G162">
            <v>7127</v>
          </cell>
          <cell r="I162">
            <v>3025</v>
          </cell>
          <cell r="J162">
            <v>3648</v>
          </cell>
          <cell r="K162">
            <v>4012</v>
          </cell>
          <cell r="M162">
            <v>90</v>
          </cell>
          <cell r="N162" t="str">
            <v>전선관 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547</v>
          </cell>
          <cell r="AM162">
            <v>1</v>
          </cell>
          <cell r="AN162">
            <v>6.3E-2</v>
          </cell>
          <cell r="AO162">
            <v>1</v>
          </cell>
          <cell r="AP162" t="str">
            <v>내선전공</v>
          </cell>
          <cell r="AQ162">
            <v>6.3E-2</v>
          </cell>
          <cell r="BB162" t="str">
            <v>전 7-1</v>
          </cell>
        </row>
        <row r="163">
          <cell r="A163">
            <v>142</v>
          </cell>
          <cell r="B163" t="str">
            <v>가요전선관</v>
          </cell>
          <cell r="C163" t="str">
            <v>2종 방수36C</v>
          </cell>
          <cell r="D163">
            <v>1.1000000000000001</v>
          </cell>
          <cell r="E163" t="str">
            <v>m</v>
          </cell>
          <cell r="F163">
            <v>50</v>
          </cell>
          <cell r="G163">
            <v>7820</v>
          </cell>
          <cell r="I163">
            <v>3698</v>
          </cell>
          <cell r="J163">
            <v>3648</v>
          </cell>
          <cell r="K163">
            <v>4012</v>
          </cell>
          <cell r="M163">
            <v>110</v>
          </cell>
          <cell r="N163" t="str">
            <v>전선관 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547</v>
          </cell>
          <cell r="AM163">
            <v>1</v>
          </cell>
          <cell r="AN163">
            <v>7.6999999999999999E-2</v>
          </cell>
          <cell r="AO163">
            <v>1</v>
          </cell>
          <cell r="AP163" t="str">
            <v>내선전공</v>
          </cell>
          <cell r="AQ163">
            <v>7.6999999999999999E-2</v>
          </cell>
          <cell r="BB163" t="str">
            <v>전 7-1</v>
          </cell>
        </row>
        <row r="164">
          <cell r="A164">
            <v>143</v>
          </cell>
          <cell r="B164" t="str">
            <v>가요전선관</v>
          </cell>
          <cell r="C164" t="str">
            <v>2종 방수42C</v>
          </cell>
          <cell r="D164">
            <v>1.1000000000000001</v>
          </cell>
          <cell r="E164" t="str">
            <v>m</v>
          </cell>
          <cell r="F164">
            <v>50</v>
          </cell>
          <cell r="G164">
            <v>11611</v>
          </cell>
          <cell r="I164">
            <v>4370</v>
          </cell>
          <cell r="J164">
            <v>6464</v>
          </cell>
          <cell r="K164">
            <v>7110</v>
          </cell>
          <cell r="M164">
            <v>131</v>
          </cell>
          <cell r="N164" t="str">
            <v>전선관 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969</v>
          </cell>
          <cell r="AM164">
            <v>1</v>
          </cell>
          <cell r="AN164">
            <v>9.0999999999999998E-2</v>
          </cell>
          <cell r="AO164">
            <v>1</v>
          </cell>
          <cell r="AP164" t="str">
            <v>내선전공</v>
          </cell>
          <cell r="AQ164">
            <v>9.0999999999999998E-2</v>
          </cell>
          <cell r="BB164" t="str">
            <v>전 7-1</v>
          </cell>
        </row>
        <row r="165">
          <cell r="A165">
            <v>144</v>
          </cell>
          <cell r="B165" t="str">
            <v>가요전선관</v>
          </cell>
          <cell r="C165" t="str">
            <v>2종 방수54C</v>
          </cell>
          <cell r="D165">
            <v>1.1000000000000001</v>
          </cell>
          <cell r="E165" t="str">
            <v>m</v>
          </cell>
          <cell r="F165">
            <v>50</v>
          </cell>
          <cell r="G165">
            <v>18574</v>
          </cell>
          <cell r="I165">
            <v>6243</v>
          </cell>
          <cell r="J165">
            <v>11040</v>
          </cell>
          <cell r="K165">
            <v>12144</v>
          </cell>
          <cell r="M165">
            <v>187</v>
          </cell>
          <cell r="N165" t="str">
            <v>전선관 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1656</v>
          </cell>
          <cell r="AM165">
            <v>1</v>
          </cell>
          <cell r="AN165">
            <v>0.13</v>
          </cell>
          <cell r="AO165">
            <v>1</v>
          </cell>
          <cell r="AP165" t="str">
            <v>내선전공</v>
          </cell>
          <cell r="AQ165">
            <v>0.13</v>
          </cell>
          <cell r="BB165" t="str">
            <v>전 7-1</v>
          </cell>
        </row>
        <row r="166">
          <cell r="A166">
            <v>145</v>
          </cell>
          <cell r="B166" t="str">
            <v>가요전선관</v>
          </cell>
          <cell r="C166" t="str">
            <v>2종 방수70C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23929</v>
          </cell>
          <cell r="I166">
            <v>7204</v>
          </cell>
          <cell r="J166">
            <v>15009</v>
          </cell>
          <cell r="K166">
            <v>16509</v>
          </cell>
          <cell r="M166">
            <v>216</v>
          </cell>
          <cell r="N166" t="str">
            <v>전선관 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2251</v>
          </cell>
          <cell r="AM166">
            <v>1</v>
          </cell>
          <cell r="AN166">
            <v>0.15</v>
          </cell>
          <cell r="AO166">
            <v>1</v>
          </cell>
          <cell r="AP166" t="str">
            <v>내선전공</v>
          </cell>
          <cell r="AQ166">
            <v>0.15</v>
          </cell>
          <cell r="BB166" t="str">
            <v>전 7-1</v>
          </cell>
        </row>
        <row r="167">
          <cell r="A167">
            <v>146</v>
          </cell>
          <cell r="B167" t="str">
            <v>가요전선관</v>
          </cell>
          <cell r="C167" t="str">
            <v>2종 방수82C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32852</v>
          </cell>
          <cell r="I167">
            <v>7204</v>
          </cell>
          <cell r="J167">
            <v>23120</v>
          </cell>
          <cell r="K167">
            <v>25432</v>
          </cell>
          <cell r="M167">
            <v>216</v>
          </cell>
          <cell r="N167" t="str">
            <v>전선관 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3468</v>
          </cell>
          <cell r="AM167">
            <v>1</v>
          </cell>
          <cell r="AN167">
            <v>0.15</v>
          </cell>
          <cell r="AO167">
            <v>1</v>
          </cell>
          <cell r="AP167" t="str">
            <v>내선전공</v>
          </cell>
          <cell r="AQ167">
            <v>0.15</v>
          </cell>
          <cell r="BB167" t="str">
            <v>전 7-1</v>
          </cell>
        </row>
        <row r="168">
          <cell r="A168">
            <v>147</v>
          </cell>
          <cell r="B168" t="str">
            <v>가요전선관</v>
          </cell>
          <cell r="C168" t="str">
            <v>2종 방수104C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40024</v>
          </cell>
          <cell r="I168">
            <v>7204</v>
          </cell>
          <cell r="J168">
            <v>29640</v>
          </cell>
          <cell r="K168">
            <v>32604</v>
          </cell>
          <cell r="M168">
            <v>216</v>
          </cell>
          <cell r="N168" t="str">
            <v>전선관 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4446</v>
          </cell>
          <cell r="AM168">
            <v>1</v>
          </cell>
          <cell r="AN168">
            <v>0.15</v>
          </cell>
          <cell r="AO168">
            <v>1</v>
          </cell>
          <cell r="AP168" t="str">
            <v>내선전공</v>
          </cell>
          <cell r="AQ168">
            <v>0.15</v>
          </cell>
          <cell r="BB168" t="str">
            <v>전 7-1</v>
          </cell>
        </row>
        <row r="169">
          <cell r="A169">
            <v>148</v>
          </cell>
          <cell r="B169" t="str">
            <v>가요전선관</v>
          </cell>
          <cell r="C169" t="str">
            <v>비방수 16C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2088</v>
          </cell>
          <cell r="I169">
            <v>1873</v>
          </cell>
          <cell r="J169">
            <v>145</v>
          </cell>
          <cell r="K169">
            <v>159</v>
          </cell>
          <cell r="M169">
            <v>56</v>
          </cell>
          <cell r="N169" t="str">
            <v>전선관 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21</v>
          </cell>
          <cell r="AM169">
            <v>1</v>
          </cell>
          <cell r="AN169">
            <v>3.9E-2</v>
          </cell>
          <cell r="AO169">
            <v>1</v>
          </cell>
          <cell r="AP169" t="str">
            <v>내선전공</v>
          </cell>
          <cell r="AQ169">
            <v>3.9E-2</v>
          </cell>
          <cell r="BB169" t="str">
            <v>전 7-1</v>
          </cell>
        </row>
        <row r="170">
          <cell r="A170">
            <v>149</v>
          </cell>
          <cell r="B170" t="str">
            <v>가요전선관</v>
          </cell>
          <cell r="C170" t="str">
            <v>비방수 22C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3350</v>
          </cell>
          <cell r="I170">
            <v>2353</v>
          </cell>
          <cell r="J170">
            <v>843</v>
          </cell>
          <cell r="K170">
            <v>927</v>
          </cell>
          <cell r="M170">
            <v>70</v>
          </cell>
          <cell r="N170" t="str">
            <v>전선관 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126</v>
          </cell>
          <cell r="AM170">
            <v>1</v>
          </cell>
          <cell r="AN170">
            <v>4.9000000000000002E-2</v>
          </cell>
          <cell r="AO170">
            <v>1</v>
          </cell>
          <cell r="AP170" t="str">
            <v>내선전공</v>
          </cell>
          <cell r="AQ170">
            <v>4.9000000000000002E-2</v>
          </cell>
          <cell r="BB170" t="str">
            <v>전 7-1</v>
          </cell>
        </row>
        <row r="171">
          <cell r="A171">
            <v>150</v>
          </cell>
          <cell r="B171" t="str">
            <v>전선관</v>
          </cell>
          <cell r="C171" t="str">
            <v>HIPVC 16C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2686</v>
          </cell>
          <cell r="I171">
            <v>2401</v>
          </cell>
          <cell r="J171">
            <v>194</v>
          </cell>
          <cell r="K171">
            <v>213</v>
          </cell>
          <cell r="M171">
            <v>72</v>
          </cell>
          <cell r="N171" t="str">
            <v>전선관 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29</v>
          </cell>
          <cell r="AM171">
            <v>1</v>
          </cell>
          <cell r="AN171">
            <v>0.05</v>
          </cell>
          <cell r="AO171">
            <v>1</v>
          </cell>
          <cell r="AP171" t="str">
            <v>내선전공</v>
          </cell>
          <cell r="AQ171">
            <v>0.05</v>
          </cell>
          <cell r="BB171" t="str">
            <v>전 7-1</v>
          </cell>
        </row>
        <row r="172">
          <cell r="A172">
            <v>151</v>
          </cell>
          <cell r="B172" t="str">
            <v>전선관</v>
          </cell>
          <cell r="C172" t="str">
            <v>HIPVC 22C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3223</v>
          </cell>
          <cell r="I172">
            <v>2881</v>
          </cell>
          <cell r="J172">
            <v>233</v>
          </cell>
          <cell r="K172">
            <v>256</v>
          </cell>
          <cell r="M172">
            <v>86</v>
          </cell>
          <cell r="N172" t="str">
            <v>전선관 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34</v>
          </cell>
          <cell r="AM172">
            <v>1</v>
          </cell>
          <cell r="AN172">
            <v>0.06</v>
          </cell>
          <cell r="AO172">
            <v>1</v>
          </cell>
          <cell r="AP172" t="str">
            <v>내선전공</v>
          </cell>
          <cell r="AQ172">
            <v>0.06</v>
          </cell>
          <cell r="BB172" t="str">
            <v>전 7-1</v>
          </cell>
        </row>
        <row r="173">
          <cell r="A173">
            <v>152</v>
          </cell>
          <cell r="B173" t="str">
            <v>전선관</v>
          </cell>
          <cell r="C173" t="str">
            <v>HIPVC 28C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4464</v>
          </cell>
          <cell r="I173">
            <v>3842</v>
          </cell>
          <cell r="J173">
            <v>461</v>
          </cell>
          <cell r="K173">
            <v>507</v>
          </cell>
          <cell r="M173">
            <v>115</v>
          </cell>
          <cell r="N173" t="str">
            <v>전선관 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69</v>
          </cell>
          <cell r="AM173">
            <v>1</v>
          </cell>
          <cell r="AN173">
            <v>0.08</v>
          </cell>
          <cell r="AO173">
            <v>1</v>
          </cell>
          <cell r="AP173" t="str">
            <v>내선전공</v>
          </cell>
          <cell r="AQ173">
            <v>0.08</v>
          </cell>
          <cell r="BB173" t="str">
            <v>전 7-1</v>
          </cell>
        </row>
        <row r="174">
          <cell r="A174">
            <v>153</v>
          </cell>
          <cell r="B174" t="str">
            <v>전선관</v>
          </cell>
          <cell r="C174" t="str">
            <v>HIPVC 36C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5637</v>
          </cell>
          <cell r="I174">
            <v>4802</v>
          </cell>
          <cell r="J174">
            <v>629</v>
          </cell>
          <cell r="K174">
            <v>691</v>
          </cell>
          <cell r="M174">
            <v>144</v>
          </cell>
          <cell r="N174" t="str">
            <v>전선관 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94</v>
          </cell>
          <cell r="AM174">
            <v>1</v>
          </cell>
          <cell r="AN174">
            <v>0.1</v>
          </cell>
          <cell r="AO174">
            <v>1</v>
          </cell>
          <cell r="AP174" t="str">
            <v>내선전공</v>
          </cell>
          <cell r="AQ174">
            <v>0.1</v>
          </cell>
          <cell r="BB174" t="str">
            <v>전 7-1</v>
          </cell>
        </row>
        <row r="175">
          <cell r="A175">
            <v>154</v>
          </cell>
          <cell r="B175" t="str">
            <v>전선관</v>
          </cell>
          <cell r="C175" t="str">
            <v>HIPVC 42C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7380</v>
          </cell>
          <cell r="I175">
            <v>6243</v>
          </cell>
          <cell r="J175">
            <v>864</v>
          </cell>
          <cell r="K175">
            <v>950</v>
          </cell>
          <cell r="M175">
            <v>187</v>
          </cell>
          <cell r="N175" t="str">
            <v>전선관 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129</v>
          </cell>
          <cell r="AM175">
            <v>1</v>
          </cell>
          <cell r="AN175">
            <v>0.13</v>
          </cell>
          <cell r="AO175">
            <v>1</v>
          </cell>
          <cell r="AP175" t="str">
            <v>내선전공</v>
          </cell>
          <cell r="AQ175">
            <v>0.13</v>
          </cell>
          <cell r="BB175" t="str">
            <v>전 7-1</v>
          </cell>
        </row>
        <row r="176">
          <cell r="A176">
            <v>155</v>
          </cell>
          <cell r="B176" t="str">
            <v>전선관</v>
          </cell>
          <cell r="C176" t="str">
            <v>HIPVC 54C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10745</v>
          </cell>
          <cell r="I176">
            <v>9125</v>
          </cell>
          <cell r="J176">
            <v>1225</v>
          </cell>
          <cell r="K176">
            <v>1347</v>
          </cell>
          <cell r="M176">
            <v>273</v>
          </cell>
          <cell r="N176" t="str">
            <v>전선관 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183</v>
          </cell>
          <cell r="AM176">
            <v>1</v>
          </cell>
          <cell r="AN176">
            <v>0.19</v>
          </cell>
          <cell r="AO176">
            <v>1</v>
          </cell>
          <cell r="AP176" t="str">
            <v>내선전공</v>
          </cell>
          <cell r="AQ176">
            <v>0.19</v>
          </cell>
          <cell r="BB176" t="str">
            <v>전 7-1</v>
          </cell>
        </row>
        <row r="177">
          <cell r="A177">
            <v>156</v>
          </cell>
          <cell r="B177" t="str">
            <v>전선관</v>
          </cell>
          <cell r="C177" t="str">
            <v>HIPVC 70C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15605</v>
          </cell>
          <cell r="I177">
            <v>13447</v>
          </cell>
          <cell r="J177">
            <v>1596</v>
          </cell>
          <cell r="K177">
            <v>1755</v>
          </cell>
          <cell r="M177">
            <v>403</v>
          </cell>
          <cell r="N177" t="str">
            <v>전선관 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239</v>
          </cell>
          <cell r="AM177">
            <v>1</v>
          </cell>
          <cell r="AN177">
            <v>0.28000000000000003</v>
          </cell>
          <cell r="AO177">
            <v>1</v>
          </cell>
          <cell r="AP177" t="str">
            <v>내선전공</v>
          </cell>
          <cell r="AQ177">
            <v>0.28000000000000003</v>
          </cell>
          <cell r="BB177" t="str">
            <v>전 7-1</v>
          </cell>
        </row>
        <row r="178">
          <cell r="A178">
            <v>157</v>
          </cell>
          <cell r="B178" t="str">
            <v>전선관</v>
          </cell>
          <cell r="C178" t="str">
            <v>HIPVC 82C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20949</v>
          </cell>
          <cell r="I178">
            <v>17770</v>
          </cell>
          <cell r="J178">
            <v>2406</v>
          </cell>
          <cell r="K178">
            <v>2646</v>
          </cell>
          <cell r="M178">
            <v>533</v>
          </cell>
          <cell r="N178" t="str">
            <v>전선관 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360</v>
          </cell>
          <cell r="AM178">
            <v>1</v>
          </cell>
          <cell r="AN178">
            <v>0.37</v>
          </cell>
          <cell r="AO178">
            <v>1</v>
          </cell>
          <cell r="AP178" t="str">
            <v>내선전공</v>
          </cell>
          <cell r="AQ178">
            <v>0.37</v>
          </cell>
          <cell r="BB178" t="str">
            <v>전 7-1</v>
          </cell>
        </row>
        <row r="179">
          <cell r="A179">
            <v>158</v>
          </cell>
          <cell r="B179" t="str">
            <v>전선관</v>
          </cell>
          <cell r="C179" t="str">
            <v>HIPVC 104C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25922</v>
          </cell>
          <cell r="I179">
            <v>22092</v>
          </cell>
          <cell r="J179">
            <v>2880</v>
          </cell>
          <cell r="K179">
            <v>3168</v>
          </cell>
          <cell r="M179">
            <v>662</v>
          </cell>
          <cell r="N179" t="str">
            <v>전선관 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432</v>
          </cell>
          <cell r="AM179">
            <v>1</v>
          </cell>
          <cell r="AN179">
            <v>0.46</v>
          </cell>
          <cell r="AO179">
            <v>1</v>
          </cell>
          <cell r="AP179" t="str">
            <v>내선전공</v>
          </cell>
          <cell r="AQ179">
            <v>0.46</v>
          </cell>
          <cell r="BB179" t="str">
            <v>전 7-1</v>
          </cell>
        </row>
        <row r="180">
          <cell r="A180">
            <v>159</v>
          </cell>
          <cell r="B180" t="str">
            <v>전선관</v>
          </cell>
          <cell r="C180" t="str">
            <v>PE 16C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1334</v>
          </cell>
          <cell r="I180">
            <v>1176</v>
          </cell>
          <cell r="J180">
            <v>112</v>
          </cell>
          <cell r="K180">
            <v>123</v>
          </cell>
          <cell r="M180">
            <v>35</v>
          </cell>
          <cell r="N180" t="str">
            <v>전선관 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16</v>
          </cell>
          <cell r="AM180">
            <v>1</v>
          </cell>
          <cell r="AN180">
            <v>3.5000000000000003E-2</v>
          </cell>
          <cell r="AO180">
            <v>0.7</v>
          </cell>
          <cell r="AP180" t="str">
            <v>내선전공</v>
          </cell>
          <cell r="AQ180">
            <v>3.5000000000000003E-2</v>
          </cell>
          <cell r="BB180" t="str">
            <v>전 7-1</v>
          </cell>
        </row>
        <row r="181">
          <cell r="A181">
            <v>160</v>
          </cell>
          <cell r="B181" t="str">
            <v>전선관</v>
          </cell>
          <cell r="C181" t="str">
            <v>PE 22C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1630</v>
          </cell>
          <cell r="I181">
            <v>1412</v>
          </cell>
          <cell r="J181">
            <v>160</v>
          </cell>
          <cell r="K181">
            <v>176</v>
          </cell>
          <cell r="M181">
            <v>42</v>
          </cell>
          <cell r="N181" t="str">
            <v>전선관 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24</v>
          </cell>
          <cell r="AM181">
            <v>1</v>
          </cell>
          <cell r="AN181">
            <v>4.1999999999999996E-2</v>
          </cell>
          <cell r="AO181">
            <v>0.7</v>
          </cell>
          <cell r="AP181" t="str">
            <v>내선전공</v>
          </cell>
          <cell r="AQ181">
            <v>4.1999999999999996E-2</v>
          </cell>
          <cell r="BB181" t="str">
            <v>전 7-1</v>
          </cell>
        </row>
        <row r="182">
          <cell r="A182">
            <v>161</v>
          </cell>
          <cell r="B182" t="str">
            <v>전선관</v>
          </cell>
          <cell r="C182" t="str">
            <v>PE 28C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2228</v>
          </cell>
          <cell r="I182">
            <v>1882</v>
          </cell>
          <cell r="J182">
            <v>264</v>
          </cell>
          <cell r="K182">
            <v>290</v>
          </cell>
          <cell r="M182">
            <v>56</v>
          </cell>
          <cell r="N182" t="str">
            <v>전선관 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39</v>
          </cell>
          <cell r="AM182">
            <v>1</v>
          </cell>
          <cell r="AN182">
            <v>5.5999999999999994E-2</v>
          </cell>
          <cell r="AO182">
            <v>0.7</v>
          </cell>
          <cell r="AP182" t="str">
            <v>내선전공</v>
          </cell>
          <cell r="AQ182">
            <v>5.5999999999999994E-2</v>
          </cell>
          <cell r="BB182" t="str">
            <v>전 7-1</v>
          </cell>
        </row>
        <row r="183">
          <cell r="A183">
            <v>162</v>
          </cell>
          <cell r="B183" t="str">
            <v>전선관</v>
          </cell>
          <cell r="C183" t="str">
            <v>PE 36C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2854</v>
          </cell>
          <cell r="I183">
            <v>2353</v>
          </cell>
          <cell r="J183">
            <v>392</v>
          </cell>
          <cell r="K183">
            <v>431</v>
          </cell>
          <cell r="M183">
            <v>70</v>
          </cell>
          <cell r="N183" t="str">
            <v>전선관 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58</v>
          </cell>
          <cell r="AM183">
            <v>1</v>
          </cell>
          <cell r="AN183">
            <v>7.0000000000000007E-2</v>
          </cell>
          <cell r="AO183">
            <v>0.7</v>
          </cell>
          <cell r="AP183" t="str">
            <v>내선전공</v>
          </cell>
          <cell r="AQ183">
            <v>7.0000000000000007E-2</v>
          </cell>
          <cell r="BB183" t="str">
            <v>전 7-1</v>
          </cell>
        </row>
        <row r="184">
          <cell r="A184">
            <v>163</v>
          </cell>
          <cell r="B184" t="str">
            <v>전선관</v>
          </cell>
          <cell r="C184" t="str">
            <v>PE 42C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3651</v>
          </cell>
          <cell r="I184">
            <v>3059</v>
          </cell>
          <cell r="J184">
            <v>456</v>
          </cell>
          <cell r="K184">
            <v>501</v>
          </cell>
          <cell r="M184">
            <v>91</v>
          </cell>
          <cell r="N184" t="str">
            <v>전선관 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68</v>
          </cell>
          <cell r="AM184">
            <v>1</v>
          </cell>
          <cell r="AN184">
            <v>9.0999999999999998E-2</v>
          </cell>
          <cell r="AO184">
            <v>0.7</v>
          </cell>
          <cell r="AP184" t="str">
            <v>내선전공</v>
          </cell>
          <cell r="AQ184">
            <v>9.0999999999999998E-2</v>
          </cell>
          <cell r="BB184" t="str">
            <v>전 7-1</v>
          </cell>
        </row>
        <row r="185">
          <cell r="A185">
            <v>164</v>
          </cell>
          <cell r="B185" t="str">
            <v>전선관</v>
          </cell>
          <cell r="C185" t="str">
            <v>PE 54C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5361</v>
          </cell>
          <cell r="I185">
            <v>4471</v>
          </cell>
          <cell r="J185">
            <v>688</v>
          </cell>
          <cell r="K185">
            <v>756</v>
          </cell>
          <cell r="M185">
            <v>134</v>
          </cell>
          <cell r="N185" t="str">
            <v>전선관 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103</v>
          </cell>
          <cell r="AM185">
            <v>1</v>
          </cell>
          <cell r="AN185">
            <v>0.13299999999999998</v>
          </cell>
          <cell r="AO185">
            <v>0.7</v>
          </cell>
          <cell r="AP185" t="str">
            <v>내선전공</v>
          </cell>
          <cell r="AQ185">
            <v>0.13299999999999998</v>
          </cell>
          <cell r="BB185" t="str">
            <v>전 7-1</v>
          </cell>
        </row>
        <row r="186">
          <cell r="A186">
            <v>165</v>
          </cell>
          <cell r="B186" t="str">
            <v>전선관</v>
          </cell>
          <cell r="C186" t="str">
            <v>PE 70C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7842</v>
          </cell>
          <cell r="I186">
            <v>6589</v>
          </cell>
          <cell r="J186">
            <v>960</v>
          </cell>
          <cell r="K186">
            <v>1056</v>
          </cell>
          <cell r="M186">
            <v>197</v>
          </cell>
          <cell r="N186" t="str">
            <v>전선관 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144</v>
          </cell>
          <cell r="AM186">
            <v>1</v>
          </cell>
          <cell r="AN186">
            <v>0.19600000000000001</v>
          </cell>
          <cell r="AO186">
            <v>0.7</v>
          </cell>
          <cell r="AP186" t="str">
            <v>내선전공</v>
          </cell>
          <cell r="AQ186">
            <v>0.19600000000000001</v>
          </cell>
          <cell r="BB186" t="str">
            <v>전 7-1</v>
          </cell>
        </row>
        <row r="187">
          <cell r="A187">
            <v>166</v>
          </cell>
          <cell r="B187" t="str">
            <v>전선관</v>
          </cell>
          <cell r="C187" t="str">
            <v>PE 82C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10464</v>
          </cell>
          <cell r="I187">
            <v>8707</v>
          </cell>
          <cell r="J187">
            <v>1360</v>
          </cell>
          <cell r="K187">
            <v>1496</v>
          </cell>
          <cell r="M187">
            <v>261</v>
          </cell>
          <cell r="N187" t="str">
            <v>전선관 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204</v>
          </cell>
          <cell r="AM187">
            <v>1</v>
          </cell>
          <cell r="AN187">
            <v>0.25900000000000001</v>
          </cell>
          <cell r="AO187">
            <v>0.7</v>
          </cell>
          <cell r="AP187" t="str">
            <v>내선전공</v>
          </cell>
          <cell r="AQ187">
            <v>0.25900000000000001</v>
          </cell>
          <cell r="BB187" t="str">
            <v>전 7-1</v>
          </cell>
        </row>
        <row r="188">
          <cell r="A188">
            <v>167</v>
          </cell>
          <cell r="B188" t="str">
            <v>전선관</v>
          </cell>
          <cell r="C188" t="str">
            <v>PE 104C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13313</v>
          </cell>
          <cell r="I188">
            <v>10825</v>
          </cell>
          <cell r="J188">
            <v>1968</v>
          </cell>
          <cell r="K188">
            <v>2164</v>
          </cell>
          <cell r="M188">
            <v>324</v>
          </cell>
          <cell r="N188" t="str">
            <v>전선관 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295</v>
          </cell>
          <cell r="AM188">
            <v>1</v>
          </cell>
          <cell r="AN188">
            <v>0.32200000000000001</v>
          </cell>
          <cell r="AO188">
            <v>0.7</v>
          </cell>
          <cell r="AP188" t="str">
            <v>내선전공</v>
          </cell>
          <cell r="AQ188">
            <v>0.32200000000000001</v>
          </cell>
          <cell r="BB188" t="str">
            <v>전 7-1</v>
          </cell>
        </row>
        <row r="189">
          <cell r="A189">
            <v>168</v>
          </cell>
          <cell r="B189" t="str">
            <v>전선관</v>
          </cell>
          <cell r="C189" t="str">
            <v>파형관 30φ</v>
          </cell>
          <cell r="D189">
            <v>1.03</v>
          </cell>
          <cell r="E189" t="str">
            <v>m</v>
          </cell>
          <cell r="F189">
            <v>50</v>
          </cell>
          <cell r="G189">
            <v>3031</v>
          </cell>
          <cell r="I189">
            <v>2680</v>
          </cell>
          <cell r="J189">
            <v>264</v>
          </cell>
          <cell r="K189">
            <v>271</v>
          </cell>
          <cell r="M189">
            <v>80</v>
          </cell>
          <cell r="N189" t="str">
            <v>전선관 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39</v>
          </cell>
          <cell r="AM189">
            <v>2</v>
          </cell>
          <cell r="AN189">
            <v>4.1000000000000002E-2</v>
          </cell>
          <cell r="AO189">
            <v>1</v>
          </cell>
          <cell r="AP189" t="str">
            <v>배전전공</v>
          </cell>
          <cell r="AQ189">
            <v>1.2E-2</v>
          </cell>
          <cell r="AR189" t="str">
            <v>보통인부</v>
          </cell>
          <cell r="AS189">
            <v>2.9000000000000001E-2</v>
          </cell>
          <cell r="BB189" t="str">
            <v>전 5-37-1</v>
          </cell>
        </row>
        <row r="190">
          <cell r="A190">
            <v>169</v>
          </cell>
          <cell r="B190" t="str">
            <v>전선관</v>
          </cell>
          <cell r="C190" t="str">
            <v>파형관 40φ</v>
          </cell>
          <cell r="D190">
            <v>1.03</v>
          </cell>
          <cell r="E190" t="str">
            <v>m</v>
          </cell>
          <cell r="F190">
            <v>50</v>
          </cell>
          <cell r="G190">
            <v>3155</v>
          </cell>
          <cell r="I190">
            <v>2680</v>
          </cell>
          <cell r="J190">
            <v>384</v>
          </cell>
          <cell r="K190">
            <v>395</v>
          </cell>
          <cell r="M190">
            <v>80</v>
          </cell>
          <cell r="N190" t="str">
            <v>전선관 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57</v>
          </cell>
          <cell r="AM190">
            <v>2</v>
          </cell>
          <cell r="AN190">
            <v>4.1000000000000002E-2</v>
          </cell>
          <cell r="AO190">
            <v>1</v>
          </cell>
          <cell r="AP190" t="str">
            <v>배전전공</v>
          </cell>
          <cell r="AQ190">
            <v>1.2E-2</v>
          </cell>
          <cell r="AR190" t="str">
            <v>보통인부</v>
          </cell>
          <cell r="AS190">
            <v>2.9000000000000001E-2</v>
          </cell>
          <cell r="BB190" t="str">
            <v>전 5-37-1</v>
          </cell>
        </row>
        <row r="191">
          <cell r="A191">
            <v>170</v>
          </cell>
          <cell r="B191" t="str">
            <v>전선관</v>
          </cell>
          <cell r="C191" t="str">
            <v>파형관 50φ</v>
          </cell>
          <cell r="D191">
            <v>1.03</v>
          </cell>
          <cell r="E191" t="str">
            <v>m</v>
          </cell>
          <cell r="F191">
            <v>50</v>
          </cell>
          <cell r="G191">
            <v>3254</v>
          </cell>
          <cell r="I191">
            <v>2680</v>
          </cell>
          <cell r="J191">
            <v>480</v>
          </cell>
          <cell r="K191">
            <v>494</v>
          </cell>
          <cell r="M191">
            <v>80</v>
          </cell>
          <cell r="N191" t="str">
            <v>전선관 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72</v>
          </cell>
          <cell r="AM191">
            <v>2</v>
          </cell>
          <cell r="AN191">
            <v>4.1000000000000002E-2</v>
          </cell>
          <cell r="AO191">
            <v>1</v>
          </cell>
          <cell r="AP191" t="str">
            <v>배전전공</v>
          </cell>
          <cell r="AQ191">
            <v>1.2E-2</v>
          </cell>
          <cell r="AR191" t="str">
            <v>보통인부</v>
          </cell>
          <cell r="AS191">
            <v>2.9000000000000001E-2</v>
          </cell>
          <cell r="BB191" t="str">
            <v>전 5-37-1</v>
          </cell>
        </row>
        <row r="192">
          <cell r="A192">
            <v>171</v>
          </cell>
          <cell r="B192" t="str">
            <v>전선관</v>
          </cell>
          <cell r="C192" t="str">
            <v>파형관 65φ</v>
          </cell>
          <cell r="D192">
            <v>1.03</v>
          </cell>
          <cell r="E192" t="str">
            <v>m</v>
          </cell>
          <cell r="F192">
            <v>50</v>
          </cell>
          <cell r="G192">
            <v>4150</v>
          </cell>
          <cell r="I192">
            <v>3310</v>
          </cell>
          <cell r="J192">
            <v>720</v>
          </cell>
          <cell r="K192">
            <v>741</v>
          </cell>
          <cell r="M192">
            <v>99</v>
          </cell>
          <cell r="N192" t="str">
            <v>전선관 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108</v>
          </cell>
          <cell r="AM192">
            <v>2</v>
          </cell>
          <cell r="AN192">
            <v>0.05</v>
          </cell>
          <cell r="AO192">
            <v>1</v>
          </cell>
          <cell r="AP192" t="str">
            <v>배전전공</v>
          </cell>
          <cell r="AQ192">
            <v>1.4999999999999999E-2</v>
          </cell>
          <cell r="AR192" t="str">
            <v>보통인부</v>
          </cell>
          <cell r="AS192">
            <v>3.5000000000000003E-2</v>
          </cell>
          <cell r="BB192" t="str">
            <v>전 5-37-1</v>
          </cell>
        </row>
        <row r="193">
          <cell r="A193">
            <v>172</v>
          </cell>
          <cell r="B193" t="str">
            <v>전선관</v>
          </cell>
          <cell r="C193" t="str">
            <v>파형관 80φ</v>
          </cell>
          <cell r="D193">
            <v>1.03</v>
          </cell>
          <cell r="E193" t="str">
            <v>m</v>
          </cell>
          <cell r="F193">
            <v>50</v>
          </cell>
          <cell r="G193">
            <v>4480</v>
          </cell>
          <cell r="I193">
            <v>3310</v>
          </cell>
          <cell r="J193">
            <v>1040</v>
          </cell>
          <cell r="K193">
            <v>1071</v>
          </cell>
          <cell r="M193">
            <v>99</v>
          </cell>
          <cell r="N193" t="str">
            <v>전선관 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156</v>
          </cell>
          <cell r="AM193">
            <v>2</v>
          </cell>
          <cell r="AN193">
            <v>0.05</v>
          </cell>
          <cell r="AO193">
            <v>1</v>
          </cell>
          <cell r="AP193" t="str">
            <v>배전전공</v>
          </cell>
          <cell r="AQ193">
            <v>1.4999999999999999E-2</v>
          </cell>
          <cell r="AR193" t="str">
            <v>보통인부</v>
          </cell>
          <cell r="AS193">
            <v>3.5000000000000003E-2</v>
          </cell>
          <cell r="BB193" t="str">
            <v>전 5-37-1</v>
          </cell>
        </row>
        <row r="194">
          <cell r="A194">
            <v>173</v>
          </cell>
          <cell r="B194" t="str">
            <v>전선관</v>
          </cell>
          <cell r="C194" t="str">
            <v>파형관 100φ</v>
          </cell>
          <cell r="D194">
            <v>1.03</v>
          </cell>
          <cell r="E194" t="str">
            <v>m</v>
          </cell>
          <cell r="F194">
            <v>50</v>
          </cell>
          <cell r="G194">
            <v>6066</v>
          </cell>
          <cell r="I194">
            <v>4450</v>
          </cell>
          <cell r="J194">
            <v>1440</v>
          </cell>
          <cell r="K194">
            <v>1483</v>
          </cell>
          <cell r="M194">
            <v>133</v>
          </cell>
          <cell r="N194" t="str">
            <v>전선관 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216</v>
          </cell>
          <cell r="AM194">
            <v>2</v>
          </cell>
          <cell r="AN194">
            <v>7.4999999999999997E-2</v>
          </cell>
          <cell r="AO194">
            <v>1</v>
          </cell>
          <cell r="AP194" t="str">
            <v>배전전공</v>
          </cell>
          <cell r="AQ194">
            <v>1.7999999999999999E-2</v>
          </cell>
          <cell r="AR194" t="str">
            <v>보통인부</v>
          </cell>
          <cell r="AS194">
            <v>5.7000000000000002E-2</v>
          </cell>
          <cell r="BB194" t="str">
            <v>전 5-37-1</v>
          </cell>
        </row>
        <row r="195">
          <cell r="A195">
            <v>174</v>
          </cell>
          <cell r="B195" t="str">
            <v>전선관</v>
          </cell>
          <cell r="C195" t="str">
            <v>파형관 125φ</v>
          </cell>
          <cell r="D195">
            <v>1.03</v>
          </cell>
          <cell r="E195" t="str">
            <v>m</v>
          </cell>
          <cell r="F195">
            <v>50</v>
          </cell>
          <cell r="G195">
            <v>8519</v>
          </cell>
          <cell r="I195">
            <v>6112</v>
          </cell>
          <cell r="J195">
            <v>2160</v>
          </cell>
          <cell r="K195">
            <v>2224</v>
          </cell>
          <cell r="M195">
            <v>183</v>
          </cell>
          <cell r="N195" t="str">
            <v>전선관 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324</v>
          </cell>
          <cell r="AM195">
            <v>2</v>
          </cell>
          <cell r="AN195">
            <v>0.10200000000000001</v>
          </cell>
          <cell r="AO195">
            <v>1</v>
          </cell>
          <cell r="AP195" t="str">
            <v>배전전공</v>
          </cell>
          <cell r="AQ195">
            <v>2.5000000000000001E-2</v>
          </cell>
          <cell r="AR195" t="str">
            <v>보통인부</v>
          </cell>
          <cell r="AS195">
            <v>7.6999999999999999E-2</v>
          </cell>
          <cell r="BB195" t="str">
            <v>전 5-37-1</v>
          </cell>
        </row>
        <row r="196">
          <cell r="A196">
            <v>175</v>
          </cell>
          <cell r="B196" t="str">
            <v>전선관</v>
          </cell>
          <cell r="C196" t="str">
            <v>파형관 150φ</v>
          </cell>
          <cell r="D196">
            <v>1.03</v>
          </cell>
          <cell r="E196" t="str">
            <v>m</v>
          </cell>
          <cell r="F196">
            <v>50</v>
          </cell>
          <cell r="G196">
            <v>10342</v>
          </cell>
          <cell r="I196">
            <v>7482</v>
          </cell>
          <cell r="J196">
            <v>2560</v>
          </cell>
          <cell r="K196">
            <v>2636</v>
          </cell>
          <cell r="M196">
            <v>224</v>
          </cell>
          <cell r="N196" t="str">
            <v>전선관 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384</v>
          </cell>
          <cell r="AM196">
            <v>2</v>
          </cell>
          <cell r="AN196">
            <v>0.127</v>
          </cell>
          <cell r="AO196">
            <v>1</v>
          </cell>
          <cell r="AP196" t="str">
            <v>배전전공</v>
          </cell>
          <cell r="AQ196">
            <v>0.03</v>
          </cell>
          <cell r="AR196" t="str">
            <v>보통인부</v>
          </cell>
          <cell r="AS196">
            <v>9.7000000000000003E-2</v>
          </cell>
          <cell r="BB196" t="str">
            <v>전 5-37-1</v>
          </cell>
        </row>
        <row r="197">
          <cell r="A197">
            <v>176</v>
          </cell>
          <cell r="B197" t="str">
            <v>전선관</v>
          </cell>
          <cell r="C197" t="str">
            <v>파상형 200φ</v>
          </cell>
          <cell r="D197">
            <v>1.03</v>
          </cell>
          <cell r="E197" t="str">
            <v>m</v>
          </cell>
          <cell r="F197">
            <v>50</v>
          </cell>
          <cell r="G197">
            <v>15555</v>
          </cell>
          <cell r="I197">
            <v>10111</v>
          </cell>
          <cell r="J197">
            <v>4992</v>
          </cell>
          <cell r="K197">
            <v>5141</v>
          </cell>
          <cell r="M197">
            <v>303</v>
          </cell>
          <cell r="N197" t="str">
            <v>전선관 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748</v>
          </cell>
          <cell r="AM197">
            <v>2</v>
          </cell>
          <cell r="AN197">
            <v>0.17</v>
          </cell>
          <cell r="AO197">
            <v>1</v>
          </cell>
          <cell r="AP197" t="str">
            <v>배전전공</v>
          </cell>
          <cell r="AQ197">
            <v>4.1000000000000002E-2</v>
          </cell>
          <cell r="AR197" t="str">
            <v>보통인부</v>
          </cell>
          <cell r="AS197">
            <v>0.129</v>
          </cell>
          <cell r="BB197" t="str">
            <v>전 5-37-1</v>
          </cell>
        </row>
        <row r="198">
          <cell r="A198">
            <v>177</v>
          </cell>
          <cell r="B198" t="str">
            <v>압착단자</v>
          </cell>
          <cell r="C198" t="str">
            <v xml:space="preserve"> 14㎟</v>
          </cell>
          <cell r="D198">
            <v>1</v>
          </cell>
          <cell r="E198" t="str">
            <v>EA</v>
          </cell>
          <cell r="F198">
            <v>50</v>
          </cell>
          <cell r="G198">
            <v>1526</v>
          </cell>
          <cell r="I198">
            <v>1435</v>
          </cell>
          <cell r="J198">
            <v>48</v>
          </cell>
          <cell r="K198">
            <v>48</v>
          </cell>
          <cell r="M198">
            <v>43</v>
          </cell>
          <cell r="AM198">
            <v>1</v>
          </cell>
          <cell r="AN198">
            <v>7.8E-2</v>
          </cell>
          <cell r="AO198">
            <v>0.3</v>
          </cell>
          <cell r="AP198" t="str">
            <v>저압케이블공</v>
          </cell>
          <cell r="AQ198">
            <v>7.8E-2</v>
          </cell>
          <cell r="BB198" t="str">
            <v>전 5-40</v>
          </cell>
        </row>
        <row r="199">
          <cell r="A199">
            <v>178</v>
          </cell>
          <cell r="B199" t="str">
            <v>압착단자</v>
          </cell>
          <cell r="C199" t="str">
            <v xml:space="preserve"> 22㎟</v>
          </cell>
          <cell r="D199">
            <v>1</v>
          </cell>
          <cell r="E199" t="str">
            <v>EA</v>
          </cell>
          <cell r="F199">
            <v>50</v>
          </cell>
          <cell r="G199">
            <v>1886</v>
          </cell>
          <cell r="I199">
            <v>1766</v>
          </cell>
          <cell r="J199">
            <v>68</v>
          </cell>
          <cell r="K199">
            <v>68</v>
          </cell>
          <cell r="M199">
            <v>52</v>
          </cell>
          <cell r="AM199">
            <v>1</v>
          </cell>
          <cell r="AN199">
            <v>9.6000000000000002E-2</v>
          </cell>
          <cell r="AO199">
            <v>0.3</v>
          </cell>
          <cell r="AP199" t="str">
            <v>저압케이블공</v>
          </cell>
          <cell r="AQ199">
            <v>9.6000000000000002E-2</v>
          </cell>
          <cell r="BB199" t="str">
            <v>전 5-40</v>
          </cell>
        </row>
        <row r="200">
          <cell r="A200">
            <v>179</v>
          </cell>
          <cell r="B200" t="str">
            <v>압착단자</v>
          </cell>
          <cell r="C200" t="str">
            <v xml:space="preserve"> 38㎟</v>
          </cell>
          <cell r="D200">
            <v>1</v>
          </cell>
          <cell r="E200" t="str">
            <v>EA</v>
          </cell>
          <cell r="F200">
            <v>50</v>
          </cell>
          <cell r="G200">
            <v>2239</v>
          </cell>
          <cell r="I200">
            <v>2097</v>
          </cell>
          <cell r="J200">
            <v>80</v>
          </cell>
          <cell r="K200">
            <v>80</v>
          </cell>
          <cell r="M200">
            <v>62</v>
          </cell>
          <cell r="AM200">
            <v>1</v>
          </cell>
          <cell r="AN200">
            <v>0.11399999999999999</v>
          </cell>
          <cell r="AO200">
            <v>0.3</v>
          </cell>
          <cell r="AP200" t="str">
            <v>저압케이블공</v>
          </cell>
          <cell r="AQ200">
            <v>0.11399999999999999</v>
          </cell>
          <cell r="BB200" t="str">
            <v>전 5-40</v>
          </cell>
        </row>
        <row r="201">
          <cell r="A201">
            <v>180</v>
          </cell>
          <cell r="B201" t="str">
            <v>압착단자</v>
          </cell>
          <cell r="C201" t="str">
            <v xml:space="preserve"> 60㎟</v>
          </cell>
          <cell r="D201">
            <v>1</v>
          </cell>
          <cell r="E201" t="str">
            <v>EA</v>
          </cell>
          <cell r="F201">
            <v>50</v>
          </cell>
          <cell r="G201">
            <v>2791</v>
          </cell>
          <cell r="I201">
            <v>2539</v>
          </cell>
          <cell r="J201">
            <v>176</v>
          </cell>
          <cell r="K201">
            <v>176</v>
          </cell>
          <cell r="M201">
            <v>76</v>
          </cell>
          <cell r="AM201">
            <v>1</v>
          </cell>
          <cell r="AN201">
            <v>0.13800000000000001</v>
          </cell>
          <cell r="AO201">
            <v>0.3</v>
          </cell>
          <cell r="AP201" t="str">
            <v>저압케이블공</v>
          </cell>
          <cell r="AQ201">
            <v>0.13800000000000001</v>
          </cell>
          <cell r="BB201" t="str">
            <v>전 5-40</v>
          </cell>
        </row>
        <row r="202">
          <cell r="A202">
            <v>181</v>
          </cell>
          <cell r="B202" t="str">
            <v>압착단자</v>
          </cell>
          <cell r="C202" t="str">
            <v xml:space="preserve"> 80㎟</v>
          </cell>
          <cell r="D202">
            <v>1</v>
          </cell>
          <cell r="E202" t="str">
            <v>EA</v>
          </cell>
          <cell r="F202">
            <v>50</v>
          </cell>
          <cell r="G202">
            <v>3026</v>
          </cell>
          <cell r="I202">
            <v>2705</v>
          </cell>
          <cell r="J202">
            <v>240</v>
          </cell>
          <cell r="K202">
            <v>240</v>
          </cell>
          <cell r="M202">
            <v>81</v>
          </cell>
          <cell r="AM202">
            <v>1</v>
          </cell>
          <cell r="AN202">
            <v>0.14699999999999999</v>
          </cell>
          <cell r="AO202">
            <v>0.3</v>
          </cell>
          <cell r="AP202" t="str">
            <v>저압케이블공</v>
          </cell>
          <cell r="AQ202">
            <v>0.14699999999999999</v>
          </cell>
          <cell r="BB202" t="str">
            <v>전 5-40</v>
          </cell>
        </row>
        <row r="203">
          <cell r="A203">
            <v>182</v>
          </cell>
          <cell r="B203" t="str">
            <v>압착단자</v>
          </cell>
          <cell r="C203" t="str">
            <v xml:space="preserve"> 100㎟</v>
          </cell>
          <cell r="D203">
            <v>1</v>
          </cell>
          <cell r="E203" t="str">
            <v>EA</v>
          </cell>
          <cell r="F203">
            <v>50</v>
          </cell>
          <cell r="G203">
            <v>3285</v>
          </cell>
          <cell r="I203">
            <v>2926</v>
          </cell>
          <cell r="J203">
            <v>272</v>
          </cell>
          <cell r="K203">
            <v>272</v>
          </cell>
          <cell r="M203">
            <v>87</v>
          </cell>
          <cell r="AM203">
            <v>1</v>
          </cell>
          <cell r="AN203">
            <v>0.159</v>
          </cell>
          <cell r="AO203">
            <v>0.3</v>
          </cell>
          <cell r="AP203" t="str">
            <v>저압케이블공</v>
          </cell>
          <cell r="AQ203">
            <v>0.159</v>
          </cell>
          <cell r="BB203" t="str">
            <v>전 5-40</v>
          </cell>
        </row>
        <row r="204">
          <cell r="A204">
            <v>183</v>
          </cell>
          <cell r="B204" t="str">
            <v>압착단자</v>
          </cell>
          <cell r="C204" t="str">
            <v xml:space="preserve"> 150㎟</v>
          </cell>
          <cell r="D204">
            <v>1</v>
          </cell>
          <cell r="E204" t="str">
            <v>EA</v>
          </cell>
          <cell r="F204">
            <v>50</v>
          </cell>
          <cell r="G204">
            <v>4444</v>
          </cell>
          <cell r="I204">
            <v>3643</v>
          </cell>
          <cell r="J204">
            <v>692</v>
          </cell>
          <cell r="K204">
            <v>692</v>
          </cell>
          <cell r="M204">
            <v>109</v>
          </cell>
          <cell r="AM204">
            <v>1</v>
          </cell>
          <cell r="AN204">
            <v>0.19800000000000001</v>
          </cell>
          <cell r="AO204">
            <v>0.3</v>
          </cell>
          <cell r="AP204" t="str">
            <v>저압케이블공</v>
          </cell>
          <cell r="AQ204">
            <v>0.19800000000000001</v>
          </cell>
          <cell r="BB204" t="str">
            <v>전 5-40</v>
          </cell>
        </row>
        <row r="205">
          <cell r="A205">
            <v>184</v>
          </cell>
          <cell r="B205" t="str">
            <v>압착단자</v>
          </cell>
          <cell r="C205" t="str">
            <v xml:space="preserve"> 200㎟</v>
          </cell>
          <cell r="D205">
            <v>1</v>
          </cell>
          <cell r="E205" t="str">
            <v>EA</v>
          </cell>
          <cell r="F205">
            <v>50</v>
          </cell>
          <cell r="G205">
            <v>4734</v>
          </cell>
          <cell r="I205">
            <v>3975</v>
          </cell>
          <cell r="J205">
            <v>640</v>
          </cell>
          <cell r="K205">
            <v>640</v>
          </cell>
          <cell r="M205">
            <v>119</v>
          </cell>
          <cell r="AM205">
            <v>1</v>
          </cell>
          <cell r="AN205">
            <v>0.216</v>
          </cell>
          <cell r="AO205">
            <v>0.3</v>
          </cell>
          <cell r="AP205" t="str">
            <v>저압케이블공</v>
          </cell>
          <cell r="AQ205">
            <v>0.216</v>
          </cell>
          <cell r="BB205" t="str">
            <v>전 5-40</v>
          </cell>
        </row>
        <row r="206">
          <cell r="A206">
            <v>185</v>
          </cell>
          <cell r="B206" t="str">
            <v>압착단자</v>
          </cell>
          <cell r="C206" t="str">
            <v xml:space="preserve"> 250㎟</v>
          </cell>
          <cell r="D206">
            <v>1</v>
          </cell>
          <cell r="E206" t="str">
            <v>EA</v>
          </cell>
          <cell r="F206">
            <v>50</v>
          </cell>
          <cell r="G206">
            <v>4605</v>
          </cell>
          <cell r="I206">
            <v>4471</v>
          </cell>
          <cell r="J206">
            <v>0</v>
          </cell>
          <cell r="K206">
            <v>0</v>
          </cell>
          <cell r="M206">
            <v>134</v>
          </cell>
          <cell r="AM206">
            <v>1</v>
          </cell>
          <cell r="AN206">
            <v>0.24299999999999999</v>
          </cell>
          <cell r="AO206">
            <v>0.3</v>
          </cell>
          <cell r="AP206" t="str">
            <v>저압케이블공</v>
          </cell>
          <cell r="AQ206">
            <v>0.24299999999999999</v>
          </cell>
          <cell r="BB206" t="str">
            <v>전 5-40</v>
          </cell>
        </row>
        <row r="207">
          <cell r="A207">
            <v>186</v>
          </cell>
          <cell r="B207" t="str">
            <v>압착단자</v>
          </cell>
          <cell r="C207" t="str">
            <v xml:space="preserve"> 325㎟</v>
          </cell>
          <cell r="D207">
            <v>1</v>
          </cell>
          <cell r="E207" t="str">
            <v>EA</v>
          </cell>
          <cell r="F207">
            <v>50</v>
          </cell>
          <cell r="G207">
            <v>6877</v>
          </cell>
          <cell r="I207">
            <v>4968</v>
          </cell>
          <cell r="J207">
            <v>1760</v>
          </cell>
          <cell r="K207">
            <v>1760</v>
          </cell>
          <cell r="M207">
            <v>149</v>
          </cell>
          <cell r="AM207">
            <v>1</v>
          </cell>
          <cell r="AN207">
            <v>0.27</v>
          </cell>
          <cell r="AO207">
            <v>0.3</v>
          </cell>
          <cell r="AP207" t="str">
            <v>저압케이블공</v>
          </cell>
          <cell r="AQ207">
            <v>0.27</v>
          </cell>
          <cell r="BB207" t="str">
            <v>전 5-40</v>
          </cell>
        </row>
        <row r="208">
          <cell r="A208">
            <v>187</v>
          </cell>
          <cell r="B208" t="str">
            <v>동관단자</v>
          </cell>
          <cell r="C208" t="str">
            <v xml:space="preserve"> 400㎟</v>
          </cell>
          <cell r="D208">
            <v>1</v>
          </cell>
          <cell r="E208" t="str">
            <v>EA</v>
          </cell>
          <cell r="F208">
            <v>50</v>
          </cell>
          <cell r="G208">
            <v>12885</v>
          </cell>
          <cell r="I208">
            <v>5520</v>
          </cell>
          <cell r="J208">
            <v>7200</v>
          </cell>
          <cell r="K208">
            <v>7200</v>
          </cell>
          <cell r="M208">
            <v>165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0.3</v>
          </cell>
          <cell r="BB208" t="str">
            <v>전 5-40</v>
          </cell>
        </row>
        <row r="209">
          <cell r="A209">
            <v>188</v>
          </cell>
          <cell r="B209" t="str">
            <v>동관단자</v>
          </cell>
          <cell r="C209" t="str">
            <v xml:space="preserve"> 500㎟</v>
          </cell>
          <cell r="D209">
            <v>1</v>
          </cell>
          <cell r="E209" t="str">
            <v>EA</v>
          </cell>
          <cell r="F209">
            <v>50</v>
          </cell>
          <cell r="G209">
            <v>17678</v>
          </cell>
          <cell r="I209">
            <v>6072</v>
          </cell>
          <cell r="J209">
            <v>11424</v>
          </cell>
          <cell r="K209">
            <v>11424</v>
          </cell>
          <cell r="M209">
            <v>182</v>
          </cell>
          <cell r="AM209">
            <v>1</v>
          </cell>
          <cell r="AN209">
            <v>0.33</v>
          </cell>
          <cell r="AO209">
            <v>0.3</v>
          </cell>
          <cell r="AP209" t="str">
            <v>저압케이블공</v>
          </cell>
          <cell r="AQ209">
            <v>0.33</v>
          </cell>
          <cell r="BB209" t="str">
            <v>전 5-40</v>
          </cell>
        </row>
        <row r="210">
          <cell r="A210">
            <v>189</v>
          </cell>
          <cell r="B210" t="str">
            <v>케이블 헤드 (자기수축)</v>
          </cell>
          <cell r="C210" t="str">
            <v>CV 6.6KV 1C/100㎟</v>
          </cell>
          <cell r="D210">
            <v>1</v>
          </cell>
          <cell r="E210" t="str">
            <v>EA</v>
          </cell>
          <cell r="F210">
            <v>50</v>
          </cell>
          <cell r="G210">
            <v>132926</v>
          </cell>
          <cell r="I210">
            <v>57676</v>
          </cell>
          <cell r="J210">
            <v>73520</v>
          </cell>
          <cell r="K210">
            <v>73520</v>
          </cell>
          <cell r="M210">
            <v>1730</v>
          </cell>
          <cell r="AM210">
            <v>1</v>
          </cell>
          <cell r="AN210">
            <v>0.9</v>
          </cell>
          <cell r="AO210">
            <v>1</v>
          </cell>
          <cell r="AP210" t="str">
            <v>고압케이블공</v>
          </cell>
          <cell r="AQ210">
            <v>0.9</v>
          </cell>
          <cell r="BB210" t="str">
            <v>전 5-40</v>
          </cell>
        </row>
        <row r="211">
          <cell r="A211">
            <v>190</v>
          </cell>
          <cell r="B211" t="str">
            <v>케이블 헤드 (자기수축)</v>
          </cell>
          <cell r="C211" t="str">
            <v>CV 6.6KV 1C/250㎟</v>
          </cell>
          <cell r="D211">
            <v>1</v>
          </cell>
          <cell r="E211" t="str">
            <v>EA</v>
          </cell>
          <cell r="F211">
            <v>50</v>
          </cell>
          <cell r="G211">
            <v>173610</v>
          </cell>
          <cell r="I211">
            <v>89719</v>
          </cell>
          <cell r="J211">
            <v>81200</v>
          </cell>
          <cell r="K211">
            <v>81200</v>
          </cell>
          <cell r="M211">
            <v>2691</v>
          </cell>
          <cell r="AM211">
            <v>1</v>
          </cell>
          <cell r="AN211">
            <v>1.4</v>
          </cell>
          <cell r="AO211">
            <v>1</v>
          </cell>
          <cell r="AP211" t="str">
            <v>고압케이블공</v>
          </cell>
          <cell r="AQ211">
            <v>1.4</v>
          </cell>
          <cell r="BB211" t="str">
            <v>전 5-40</v>
          </cell>
        </row>
        <row r="212">
          <cell r="A212">
            <v>191</v>
          </cell>
          <cell r="B212" t="str">
            <v>케이블 헤드 (자기수축)</v>
          </cell>
          <cell r="C212" t="str">
            <v>CV 22.9KV 1C/38㎟</v>
          </cell>
          <cell r="D212">
            <v>1</v>
          </cell>
          <cell r="E212" t="str">
            <v>EA</v>
          </cell>
          <cell r="F212">
            <v>50</v>
          </cell>
          <cell r="G212">
            <v>132891</v>
          </cell>
          <cell r="I212">
            <v>76827</v>
          </cell>
          <cell r="J212">
            <v>53760</v>
          </cell>
          <cell r="K212">
            <v>53760</v>
          </cell>
          <cell r="M212">
            <v>2304</v>
          </cell>
          <cell r="AM212">
            <v>1</v>
          </cell>
          <cell r="AN212">
            <v>0.88</v>
          </cell>
          <cell r="AO212">
            <v>1</v>
          </cell>
          <cell r="AP212" t="str">
            <v>특고케이블공</v>
          </cell>
          <cell r="AQ212">
            <v>0.88</v>
          </cell>
          <cell r="BB212" t="str">
            <v>전 5-40</v>
          </cell>
        </row>
        <row r="213">
          <cell r="A213">
            <v>192</v>
          </cell>
          <cell r="B213" t="str">
            <v>케이블 헤드 (자기수축)</v>
          </cell>
          <cell r="C213" t="str">
            <v>CV 22.9KV 1C/60㎟</v>
          </cell>
          <cell r="D213">
            <v>1</v>
          </cell>
          <cell r="E213" t="str">
            <v>EA</v>
          </cell>
          <cell r="F213">
            <v>50</v>
          </cell>
          <cell r="G213">
            <v>148339</v>
          </cell>
          <cell r="I213">
            <v>91669</v>
          </cell>
          <cell r="J213">
            <v>53920</v>
          </cell>
          <cell r="K213">
            <v>53920</v>
          </cell>
          <cell r="M213">
            <v>2750</v>
          </cell>
          <cell r="AM213">
            <v>1</v>
          </cell>
          <cell r="AN213">
            <v>1.05</v>
          </cell>
          <cell r="AO213">
            <v>1</v>
          </cell>
          <cell r="AP213" t="str">
            <v>특고케이블공</v>
          </cell>
          <cell r="AQ213">
            <v>1.05</v>
          </cell>
          <cell r="BB213" t="str">
            <v>전 5-40</v>
          </cell>
        </row>
        <row r="214">
          <cell r="A214">
            <v>193</v>
          </cell>
          <cell r="B214" t="str">
            <v>케이블 헤드 (사기애자)</v>
          </cell>
          <cell r="C214" t="str">
            <v>CV 22.9KV 1C/38㎟</v>
          </cell>
          <cell r="D214">
            <v>1</v>
          </cell>
          <cell r="E214" t="str">
            <v>EA</v>
          </cell>
          <cell r="F214">
            <v>50</v>
          </cell>
          <cell r="G214">
            <v>228411</v>
          </cell>
          <cell r="I214">
            <v>76827</v>
          </cell>
          <cell r="J214">
            <v>149280</v>
          </cell>
          <cell r="K214">
            <v>149280</v>
          </cell>
          <cell r="M214">
            <v>2304</v>
          </cell>
          <cell r="AM214">
            <v>1</v>
          </cell>
          <cell r="AN214">
            <v>0.88</v>
          </cell>
          <cell r="AO214">
            <v>1</v>
          </cell>
          <cell r="AP214" t="str">
            <v>특고케이블공</v>
          </cell>
          <cell r="AQ214">
            <v>0.88</v>
          </cell>
          <cell r="BB214" t="str">
            <v>전 5-40</v>
          </cell>
        </row>
        <row r="215">
          <cell r="A215">
            <v>194</v>
          </cell>
          <cell r="B215" t="str">
            <v>케이블 헤드 (사기애자)</v>
          </cell>
          <cell r="C215" t="str">
            <v>CV 22.9KV 1C/60㎟</v>
          </cell>
          <cell r="D215">
            <v>1</v>
          </cell>
          <cell r="E215" t="str">
            <v>EA</v>
          </cell>
          <cell r="F215">
            <v>50</v>
          </cell>
          <cell r="G215">
            <v>243699</v>
          </cell>
          <cell r="I215">
            <v>91669</v>
          </cell>
          <cell r="J215">
            <v>149280</v>
          </cell>
          <cell r="K215">
            <v>149280</v>
          </cell>
          <cell r="M215">
            <v>2750</v>
          </cell>
          <cell r="AM215">
            <v>1</v>
          </cell>
          <cell r="AN215">
            <v>1.05</v>
          </cell>
          <cell r="AO215">
            <v>1</v>
          </cell>
          <cell r="AP215" t="str">
            <v>특고케이블공</v>
          </cell>
          <cell r="AQ215">
            <v>1.05</v>
          </cell>
          <cell r="BB215" t="str">
            <v>전 5-40</v>
          </cell>
        </row>
        <row r="216">
          <cell r="A216">
            <v>195</v>
          </cell>
          <cell r="B216" t="str">
            <v>케이블 헤드 (사기애자)</v>
          </cell>
          <cell r="C216" t="str">
            <v>CV 22.9KV 1C/150㎟</v>
          </cell>
          <cell r="D216">
            <v>1</v>
          </cell>
          <cell r="E216" t="str">
            <v>EA</v>
          </cell>
          <cell r="F216">
            <v>50</v>
          </cell>
          <cell r="G216">
            <v>274272</v>
          </cell>
          <cell r="I216">
            <v>121352</v>
          </cell>
          <cell r="J216">
            <v>149280</v>
          </cell>
          <cell r="K216">
            <v>149280</v>
          </cell>
          <cell r="M216">
            <v>3640</v>
          </cell>
          <cell r="AM216">
            <v>1</v>
          </cell>
          <cell r="AN216">
            <v>1.39</v>
          </cell>
          <cell r="AO216">
            <v>1</v>
          </cell>
          <cell r="AP216" t="str">
            <v>특고케이블공</v>
          </cell>
          <cell r="AQ216">
            <v>1.39</v>
          </cell>
          <cell r="BB216" t="str">
            <v>전 5-40</v>
          </cell>
        </row>
        <row r="217">
          <cell r="A217">
            <v>196</v>
          </cell>
          <cell r="B217" t="str">
            <v>OUTLET BOX</v>
          </cell>
          <cell r="C217" t="str">
            <v xml:space="preserve">8각 </v>
          </cell>
          <cell r="D217">
            <v>1</v>
          </cell>
          <cell r="E217" t="str">
            <v>EA</v>
          </cell>
          <cell r="F217">
            <v>50</v>
          </cell>
          <cell r="G217">
            <v>6291</v>
          </cell>
          <cell r="I217">
            <v>5763</v>
          </cell>
          <cell r="J217">
            <v>356</v>
          </cell>
          <cell r="K217">
            <v>356</v>
          </cell>
          <cell r="M217">
            <v>172</v>
          </cell>
          <cell r="AM217">
            <v>1</v>
          </cell>
          <cell r="AN217">
            <v>0.12</v>
          </cell>
          <cell r="AO217">
            <v>1</v>
          </cell>
          <cell r="AP217" t="str">
            <v>내선전공</v>
          </cell>
          <cell r="AQ217">
            <v>0.12</v>
          </cell>
          <cell r="BB217" t="str">
            <v>전 7-2</v>
          </cell>
        </row>
        <row r="218">
          <cell r="A218">
            <v>197</v>
          </cell>
          <cell r="B218" t="str">
            <v>OUTLET BOX</v>
          </cell>
          <cell r="C218" t="str">
            <v xml:space="preserve">4각 </v>
          </cell>
          <cell r="D218">
            <v>1</v>
          </cell>
          <cell r="E218" t="str">
            <v>EA</v>
          </cell>
          <cell r="F218">
            <v>50</v>
          </cell>
          <cell r="G218">
            <v>10284</v>
          </cell>
          <cell r="I218">
            <v>9605</v>
          </cell>
          <cell r="J218">
            <v>391</v>
          </cell>
          <cell r="K218">
            <v>391</v>
          </cell>
          <cell r="M218">
            <v>288</v>
          </cell>
          <cell r="AM218">
            <v>1</v>
          </cell>
          <cell r="AN218">
            <v>0.2</v>
          </cell>
          <cell r="AO218">
            <v>1</v>
          </cell>
          <cell r="AP218" t="str">
            <v>내선전공</v>
          </cell>
          <cell r="AQ218">
            <v>0.2</v>
          </cell>
          <cell r="BB218" t="str">
            <v>전 7-2</v>
          </cell>
        </row>
        <row r="219">
          <cell r="A219">
            <v>198</v>
          </cell>
          <cell r="B219" t="str">
            <v>OUTLET BOX</v>
          </cell>
          <cell r="C219" t="str">
            <v xml:space="preserve">S/W </v>
          </cell>
          <cell r="D219">
            <v>1</v>
          </cell>
          <cell r="E219" t="str">
            <v>EA</v>
          </cell>
          <cell r="F219">
            <v>50</v>
          </cell>
          <cell r="G219">
            <v>10219</v>
          </cell>
          <cell r="I219">
            <v>9605</v>
          </cell>
          <cell r="J219">
            <v>326</v>
          </cell>
          <cell r="K219">
            <v>326</v>
          </cell>
          <cell r="M219">
            <v>288</v>
          </cell>
          <cell r="AM219">
            <v>1</v>
          </cell>
          <cell r="AN219">
            <v>0.2</v>
          </cell>
          <cell r="AO219">
            <v>1</v>
          </cell>
          <cell r="AP219" t="str">
            <v>내선전공</v>
          </cell>
          <cell r="AQ219">
            <v>0.2</v>
          </cell>
          <cell r="BB219" t="str">
            <v>전 7-2</v>
          </cell>
        </row>
        <row r="220">
          <cell r="A220">
            <v>199</v>
          </cell>
          <cell r="B220" t="str">
            <v>PULL BOX</v>
          </cell>
          <cell r="C220" t="str">
            <v xml:space="preserve">100x100x50 </v>
          </cell>
          <cell r="D220">
            <v>1</v>
          </cell>
          <cell r="E220" t="str">
            <v>EA</v>
          </cell>
          <cell r="F220">
            <v>50</v>
          </cell>
          <cell r="G220">
            <v>33208</v>
          </cell>
          <cell r="I220">
            <v>31698</v>
          </cell>
          <cell r="J220">
            <v>560</v>
          </cell>
          <cell r="K220">
            <v>560</v>
          </cell>
          <cell r="M220">
            <v>950</v>
          </cell>
          <cell r="AM220">
            <v>1</v>
          </cell>
          <cell r="AN220">
            <v>0.66</v>
          </cell>
          <cell r="AO220">
            <v>1</v>
          </cell>
          <cell r="AP220" t="str">
            <v>내선전공</v>
          </cell>
          <cell r="AQ220">
            <v>0.66</v>
          </cell>
          <cell r="BB220" t="str">
            <v>전 7-3</v>
          </cell>
        </row>
        <row r="221">
          <cell r="A221">
            <v>200</v>
          </cell>
          <cell r="B221" t="str">
            <v>PULL BOX</v>
          </cell>
          <cell r="C221" t="str">
            <v xml:space="preserve">100x100x75 </v>
          </cell>
          <cell r="D221">
            <v>1</v>
          </cell>
          <cell r="E221" t="str">
            <v>EA</v>
          </cell>
          <cell r="F221">
            <v>50</v>
          </cell>
          <cell r="G221">
            <v>33376</v>
          </cell>
          <cell r="I221">
            <v>31698</v>
          </cell>
          <cell r="J221">
            <v>728</v>
          </cell>
          <cell r="K221">
            <v>728</v>
          </cell>
          <cell r="M221">
            <v>950</v>
          </cell>
          <cell r="AM221">
            <v>1</v>
          </cell>
          <cell r="AN221">
            <v>0.66</v>
          </cell>
          <cell r="AO221">
            <v>1</v>
          </cell>
          <cell r="AP221" t="str">
            <v>내선전공</v>
          </cell>
          <cell r="AQ221">
            <v>0.66</v>
          </cell>
          <cell r="BB221" t="str">
            <v>전 7-3</v>
          </cell>
        </row>
        <row r="222">
          <cell r="A222">
            <v>201</v>
          </cell>
          <cell r="B222" t="str">
            <v>PULL BOX</v>
          </cell>
          <cell r="C222" t="str">
            <v xml:space="preserve">100x100x100 </v>
          </cell>
          <cell r="D222">
            <v>1</v>
          </cell>
          <cell r="E222" t="str">
            <v>EA</v>
          </cell>
          <cell r="F222">
            <v>50</v>
          </cell>
          <cell r="G222">
            <v>33656</v>
          </cell>
          <cell r="I222">
            <v>31698</v>
          </cell>
          <cell r="J222">
            <v>1008</v>
          </cell>
          <cell r="K222">
            <v>1008</v>
          </cell>
          <cell r="M222">
            <v>950</v>
          </cell>
          <cell r="AM222">
            <v>1</v>
          </cell>
          <cell r="AN222">
            <v>0.66</v>
          </cell>
          <cell r="AO222">
            <v>1</v>
          </cell>
          <cell r="AP222" t="str">
            <v>내선전공</v>
          </cell>
          <cell r="AQ222">
            <v>0.66</v>
          </cell>
          <cell r="BB222" t="str">
            <v>전 7-3</v>
          </cell>
        </row>
        <row r="223">
          <cell r="A223">
            <v>202</v>
          </cell>
          <cell r="B223" t="str">
            <v>PULL BOX</v>
          </cell>
          <cell r="C223" t="str">
            <v xml:space="preserve">150X150X100 </v>
          </cell>
          <cell r="D223">
            <v>1</v>
          </cell>
          <cell r="E223" t="str">
            <v>EA</v>
          </cell>
          <cell r="F223">
            <v>50</v>
          </cell>
          <cell r="G223">
            <v>34016</v>
          </cell>
          <cell r="I223">
            <v>31698</v>
          </cell>
          <cell r="J223">
            <v>1368</v>
          </cell>
          <cell r="K223">
            <v>1368</v>
          </cell>
          <cell r="M223">
            <v>950</v>
          </cell>
          <cell r="AM223">
            <v>1</v>
          </cell>
          <cell r="AN223">
            <v>0.66</v>
          </cell>
          <cell r="AO223">
            <v>1</v>
          </cell>
          <cell r="AP223" t="str">
            <v>내선전공</v>
          </cell>
          <cell r="AQ223">
            <v>0.66</v>
          </cell>
          <cell r="BB223" t="str">
            <v>전 7-3</v>
          </cell>
        </row>
        <row r="224">
          <cell r="A224">
            <v>203</v>
          </cell>
          <cell r="B224" t="str">
            <v>PULL BOX</v>
          </cell>
          <cell r="C224" t="str">
            <v xml:space="preserve">150X150X150 </v>
          </cell>
          <cell r="D224">
            <v>1</v>
          </cell>
          <cell r="E224" t="str">
            <v>EA</v>
          </cell>
          <cell r="F224">
            <v>50</v>
          </cell>
          <cell r="G224">
            <v>34240</v>
          </cell>
          <cell r="I224">
            <v>31698</v>
          </cell>
          <cell r="J224">
            <v>1592</v>
          </cell>
          <cell r="K224">
            <v>1592</v>
          </cell>
          <cell r="M224">
            <v>950</v>
          </cell>
          <cell r="AM224">
            <v>1</v>
          </cell>
          <cell r="AN224">
            <v>0.66</v>
          </cell>
          <cell r="AO224">
            <v>1</v>
          </cell>
          <cell r="AP224" t="str">
            <v>내선전공</v>
          </cell>
          <cell r="AQ224">
            <v>0.66</v>
          </cell>
          <cell r="BB224" t="str">
            <v>전 7-3</v>
          </cell>
        </row>
        <row r="225">
          <cell r="A225">
            <v>204</v>
          </cell>
          <cell r="B225" t="str">
            <v>PULL BOX</v>
          </cell>
          <cell r="C225" t="str">
            <v xml:space="preserve">200X200X100 </v>
          </cell>
          <cell r="D225">
            <v>1</v>
          </cell>
          <cell r="E225" t="str">
            <v>EA</v>
          </cell>
          <cell r="F225">
            <v>50</v>
          </cell>
          <cell r="G225">
            <v>34656</v>
          </cell>
          <cell r="I225">
            <v>31698</v>
          </cell>
          <cell r="J225">
            <v>2008</v>
          </cell>
          <cell r="K225">
            <v>2008</v>
          </cell>
          <cell r="M225">
            <v>950</v>
          </cell>
          <cell r="AM225">
            <v>1</v>
          </cell>
          <cell r="AN225">
            <v>0.66</v>
          </cell>
          <cell r="AO225">
            <v>1</v>
          </cell>
          <cell r="AP225" t="str">
            <v>내선전공</v>
          </cell>
          <cell r="AQ225">
            <v>0.66</v>
          </cell>
          <cell r="BB225" t="str">
            <v>전 7-3</v>
          </cell>
        </row>
        <row r="226">
          <cell r="A226">
            <v>205</v>
          </cell>
          <cell r="B226" t="str">
            <v>PULL BOX</v>
          </cell>
          <cell r="C226" t="str">
            <v xml:space="preserve">200X200X200 </v>
          </cell>
          <cell r="D226">
            <v>1</v>
          </cell>
          <cell r="E226" t="str">
            <v>EA</v>
          </cell>
          <cell r="F226">
            <v>50</v>
          </cell>
          <cell r="G226">
            <v>35480</v>
          </cell>
          <cell r="I226">
            <v>31698</v>
          </cell>
          <cell r="J226">
            <v>2832</v>
          </cell>
          <cell r="K226">
            <v>2832</v>
          </cell>
          <cell r="M226">
            <v>950</v>
          </cell>
          <cell r="AM226">
            <v>1</v>
          </cell>
          <cell r="AN226">
            <v>0.66</v>
          </cell>
          <cell r="AO226">
            <v>1</v>
          </cell>
          <cell r="AP226" t="str">
            <v>내선전공</v>
          </cell>
          <cell r="AQ226">
            <v>0.66</v>
          </cell>
          <cell r="BB226" t="str">
            <v>전 7-3</v>
          </cell>
        </row>
        <row r="227">
          <cell r="A227">
            <v>206</v>
          </cell>
          <cell r="B227" t="str">
            <v>PULL BOX</v>
          </cell>
          <cell r="C227" t="str">
            <v xml:space="preserve">300X300X200 </v>
          </cell>
          <cell r="D227">
            <v>1</v>
          </cell>
          <cell r="E227" t="str">
            <v>EA</v>
          </cell>
          <cell r="F227">
            <v>50</v>
          </cell>
          <cell r="G227">
            <v>36848</v>
          </cell>
          <cell r="I227">
            <v>31698</v>
          </cell>
          <cell r="J227">
            <v>4200</v>
          </cell>
          <cell r="K227">
            <v>4200</v>
          </cell>
          <cell r="M227">
            <v>950</v>
          </cell>
          <cell r="AM227">
            <v>1</v>
          </cell>
          <cell r="AN227">
            <v>0.66</v>
          </cell>
          <cell r="AO227">
            <v>1</v>
          </cell>
          <cell r="AP227" t="str">
            <v>내선전공</v>
          </cell>
          <cell r="AQ227">
            <v>0.66</v>
          </cell>
          <cell r="BB227" t="str">
            <v>전 7-3</v>
          </cell>
        </row>
        <row r="228">
          <cell r="A228">
            <v>207</v>
          </cell>
          <cell r="B228" t="str">
            <v>PULL BOX</v>
          </cell>
          <cell r="C228" t="str">
            <v xml:space="preserve">300X300X300 </v>
          </cell>
          <cell r="D228">
            <v>1</v>
          </cell>
          <cell r="E228" t="str">
            <v>EA</v>
          </cell>
          <cell r="F228">
            <v>50</v>
          </cell>
          <cell r="G228">
            <v>36848</v>
          </cell>
          <cell r="I228">
            <v>31698</v>
          </cell>
          <cell r="J228">
            <v>4200</v>
          </cell>
          <cell r="K228">
            <v>4200</v>
          </cell>
          <cell r="M228">
            <v>950</v>
          </cell>
          <cell r="AM228">
            <v>1</v>
          </cell>
          <cell r="AN228">
            <v>0.66</v>
          </cell>
          <cell r="AO228">
            <v>1</v>
          </cell>
          <cell r="AP228" t="str">
            <v>내선전공</v>
          </cell>
          <cell r="AQ228">
            <v>0.66</v>
          </cell>
          <cell r="BB228" t="str">
            <v>전 7-3</v>
          </cell>
        </row>
        <row r="229">
          <cell r="A229">
            <v>208</v>
          </cell>
          <cell r="B229" t="str">
            <v>PULL BOX</v>
          </cell>
          <cell r="C229" t="str">
            <v xml:space="preserve">400X400X100 </v>
          </cell>
          <cell r="D229">
            <v>1</v>
          </cell>
          <cell r="E229" t="str">
            <v>EA</v>
          </cell>
          <cell r="F229">
            <v>50</v>
          </cell>
          <cell r="G229">
            <v>38528</v>
          </cell>
          <cell r="I229">
            <v>31698</v>
          </cell>
          <cell r="J229">
            <v>5880</v>
          </cell>
          <cell r="K229">
            <v>5880</v>
          </cell>
          <cell r="M229">
            <v>950</v>
          </cell>
          <cell r="AM229">
            <v>1</v>
          </cell>
          <cell r="AN229">
            <v>0.66</v>
          </cell>
          <cell r="AO229">
            <v>1</v>
          </cell>
          <cell r="AP229" t="str">
            <v>내선전공</v>
          </cell>
          <cell r="AQ229">
            <v>0.66</v>
          </cell>
          <cell r="BB229" t="str">
            <v>전 7-3</v>
          </cell>
        </row>
        <row r="230">
          <cell r="A230">
            <v>209</v>
          </cell>
          <cell r="B230" t="str">
            <v>PULL BOX</v>
          </cell>
          <cell r="C230" t="str">
            <v xml:space="preserve">300X300X300 </v>
          </cell>
          <cell r="D230">
            <v>1</v>
          </cell>
          <cell r="E230" t="str">
            <v>EA</v>
          </cell>
          <cell r="F230">
            <v>50</v>
          </cell>
          <cell r="G230">
            <v>37688</v>
          </cell>
          <cell r="I230">
            <v>31698</v>
          </cell>
          <cell r="J230">
            <v>5040</v>
          </cell>
          <cell r="K230">
            <v>5040</v>
          </cell>
          <cell r="M230">
            <v>950</v>
          </cell>
          <cell r="AM230">
            <v>1</v>
          </cell>
          <cell r="AN230">
            <v>0.66</v>
          </cell>
          <cell r="AO230">
            <v>1</v>
          </cell>
          <cell r="AP230" t="str">
            <v>내선전공</v>
          </cell>
          <cell r="AQ230">
            <v>0.66</v>
          </cell>
          <cell r="BB230" t="str">
            <v>전 7-3</v>
          </cell>
        </row>
        <row r="231">
          <cell r="A231">
            <v>210</v>
          </cell>
          <cell r="B231" t="str">
            <v>PULL BOX</v>
          </cell>
          <cell r="C231" t="str">
            <v xml:space="preserve">400X300X250 </v>
          </cell>
          <cell r="D231">
            <v>1</v>
          </cell>
          <cell r="E231" t="str">
            <v>EA</v>
          </cell>
          <cell r="F231">
            <v>50</v>
          </cell>
          <cell r="G231">
            <v>54834</v>
          </cell>
          <cell r="I231">
            <v>45626</v>
          </cell>
          <cell r="J231">
            <v>7840</v>
          </cell>
          <cell r="K231">
            <v>7840</v>
          </cell>
          <cell r="M231">
            <v>1368</v>
          </cell>
          <cell r="AM231">
            <v>1</v>
          </cell>
          <cell r="AN231">
            <v>0.95</v>
          </cell>
          <cell r="AO231">
            <v>1</v>
          </cell>
          <cell r="AP231" t="str">
            <v>내선전공</v>
          </cell>
          <cell r="AQ231">
            <v>0.95</v>
          </cell>
          <cell r="BB231" t="str">
            <v>전 7-3</v>
          </cell>
        </row>
        <row r="232">
          <cell r="A232">
            <v>211</v>
          </cell>
          <cell r="B232" t="str">
            <v>PULL BOX</v>
          </cell>
          <cell r="C232" t="str">
            <v xml:space="preserve">500X500X300 </v>
          </cell>
          <cell r="D232">
            <v>1</v>
          </cell>
          <cell r="E232" t="str">
            <v>EA</v>
          </cell>
          <cell r="F232">
            <v>50</v>
          </cell>
          <cell r="G232">
            <v>61162</v>
          </cell>
          <cell r="I232">
            <v>45626</v>
          </cell>
          <cell r="J232">
            <v>14168</v>
          </cell>
          <cell r="K232">
            <v>14168</v>
          </cell>
          <cell r="M232">
            <v>1368</v>
          </cell>
          <cell r="AM232">
            <v>1</v>
          </cell>
          <cell r="AN232">
            <v>0.95</v>
          </cell>
          <cell r="AO232">
            <v>1</v>
          </cell>
          <cell r="AP232" t="str">
            <v>내선전공</v>
          </cell>
          <cell r="AQ232">
            <v>0.95</v>
          </cell>
          <cell r="BB232" t="str">
            <v>전 7-3</v>
          </cell>
        </row>
        <row r="233">
          <cell r="A233">
            <v>212</v>
          </cell>
          <cell r="B233" t="str">
            <v>JOINT BOX</v>
          </cell>
          <cell r="C233" t="str">
            <v xml:space="preserve">100x100x54 </v>
          </cell>
          <cell r="D233">
            <v>1</v>
          </cell>
          <cell r="E233" t="str">
            <v>EA</v>
          </cell>
          <cell r="F233">
            <v>50</v>
          </cell>
          <cell r="G233">
            <v>15465</v>
          </cell>
          <cell r="I233">
            <v>13928</v>
          </cell>
          <cell r="J233">
            <v>1120</v>
          </cell>
          <cell r="K233">
            <v>1120</v>
          </cell>
          <cell r="M233">
            <v>417</v>
          </cell>
          <cell r="AM233">
            <v>1</v>
          </cell>
          <cell r="AN233">
            <v>0.28999999999999998</v>
          </cell>
          <cell r="AO233">
            <v>1</v>
          </cell>
          <cell r="AP233" t="str">
            <v>내선전공</v>
          </cell>
          <cell r="AQ233">
            <v>0.28999999999999998</v>
          </cell>
          <cell r="BB233" t="str">
            <v>전 7-2</v>
          </cell>
        </row>
        <row r="234">
          <cell r="A234">
            <v>213</v>
          </cell>
          <cell r="B234" t="str">
            <v>노출 BOX</v>
          </cell>
          <cell r="C234" t="str">
            <v xml:space="preserve">16mm </v>
          </cell>
          <cell r="D234">
            <v>1</v>
          </cell>
          <cell r="E234" t="str">
            <v>EA</v>
          </cell>
          <cell r="F234">
            <v>50</v>
          </cell>
          <cell r="G234">
            <v>16078</v>
          </cell>
          <cell r="I234">
            <v>13928</v>
          </cell>
          <cell r="J234">
            <v>1733</v>
          </cell>
          <cell r="K234">
            <v>1733</v>
          </cell>
          <cell r="M234">
            <v>417</v>
          </cell>
          <cell r="AM234">
            <v>1</v>
          </cell>
          <cell r="AN234">
            <v>0.28999999999999998</v>
          </cell>
          <cell r="AO234">
            <v>1</v>
          </cell>
          <cell r="AP234" t="str">
            <v>내선전공</v>
          </cell>
          <cell r="AQ234">
            <v>0.28999999999999998</v>
          </cell>
          <cell r="BB234" t="str">
            <v>전 7-2</v>
          </cell>
        </row>
        <row r="235">
          <cell r="A235">
            <v>214</v>
          </cell>
          <cell r="B235" t="str">
            <v>노출 BOX</v>
          </cell>
          <cell r="C235" t="str">
            <v>22mm 2방</v>
          </cell>
          <cell r="D235">
            <v>1</v>
          </cell>
          <cell r="E235" t="str">
            <v>EA</v>
          </cell>
          <cell r="F235">
            <v>50</v>
          </cell>
          <cell r="G235">
            <v>16317</v>
          </cell>
          <cell r="I235">
            <v>13928</v>
          </cell>
          <cell r="J235">
            <v>1972</v>
          </cell>
          <cell r="K235">
            <v>1972</v>
          </cell>
          <cell r="M235">
            <v>417</v>
          </cell>
          <cell r="AM235">
            <v>1</v>
          </cell>
          <cell r="AN235">
            <v>0.28999999999999998</v>
          </cell>
          <cell r="AO235">
            <v>1</v>
          </cell>
          <cell r="AP235" t="str">
            <v>내선전공</v>
          </cell>
          <cell r="AQ235">
            <v>0.28999999999999998</v>
          </cell>
          <cell r="BB235" t="str">
            <v>전 7-2</v>
          </cell>
        </row>
        <row r="236">
          <cell r="A236">
            <v>215</v>
          </cell>
          <cell r="B236" t="str">
            <v>CABLE TRAY</v>
          </cell>
          <cell r="C236" t="str">
            <v xml:space="preserve">100W </v>
          </cell>
          <cell r="D236">
            <v>1</v>
          </cell>
          <cell r="E236" t="str">
            <v>m</v>
          </cell>
          <cell r="F236">
            <v>50</v>
          </cell>
          <cell r="G236">
            <v>19490</v>
          </cell>
          <cell r="I236">
            <v>10806</v>
          </cell>
          <cell r="J236">
            <v>8360</v>
          </cell>
          <cell r="K236">
            <v>8360</v>
          </cell>
          <cell r="M236">
            <v>324</v>
          </cell>
          <cell r="AM236">
            <v>1</v>
          </cell>
          <cell r="AN236">
            <v>0.22500000000000001</v>
          </cell>
          <cell r="AO236">
            <v>1</v>
          </cell>
          <cell r="AP236" t="str">
            <v>내선전공</v>
          </cell>
          <cell r="AQ236">
            <v>0.22500000000000001</v>
          </cell>
          <cell r="BB236" t="str">
            <v>전 7-20</v>
          </cell>
        </row>
        <row r="237">
          <cell r="A237">
            <v>216</v>
          </cell>
          <cell r="B237" t="str">
            <v>CABLE TRAY</v>
          </cell>
          <cell r="C237" t="str">
            <v xml:space="preserve">200W </v>
          </cell>
          <cell r="D237">
            <v>1</v>
          </cell>
          <cell r="E237" t="str">
            <v>m</v>
          </cell>
          <cell r="F237">
            <v>50</v>
          </cell>
          <cell r="G237">
            <v>19690</v>
          </cell>
          <cell r="I237">
            <v>10806</v>
          </cell>
          <cell r="J237">
            <v>8560</v>
          </cell>
          <cell r="K237">
            <v>8560</v>
          </cell>
          <cell r="M237">
            <v>324</v>
          </cell>
          <cell r="AM237">
            <v>1</v>
          </cell>
          <cell r="AN237">
            <v>0.22500000000000001</v>
          </cell>
          <cell r="AO237">
            <v>1</v>
          </cell>
          <cell r="AP237" t="str">
            <v>내선전공</v>
          </cell>
          <cell r="AQ237">
            <v>0.22500000000000001</v>
          </cell>
          <cell r="BB237" t="str">
            <v>전 7-20</v>
          </cell>
        </row>
        <row r="238">
          <cell r="A238">
            <v>217</v>
          </cell>
          <cell r="B238" t="str">
            <v>CABLE TRAY</v>
          </cell>
          <cell r="C238" t="str">
            <v xml:space="preserve">300W </v>
          </cell>
          <cell r="D238">
            <v>1</v>
          </cell>
          <cell r="E238" t="str">
            <v>m</v>
          </cell>
          <cell r="F238">
            <v>50</v>
          </cell>
          <cell r="G238">
            <v>23297</v>
          </cell>
          <cell r="I238">
            <v>13687</v>
          </cell>
          <cell r="J238">
            <v>9200</v>
          </cell>
          <cell r="K238">
            <v>9200</v>
          </cell>
          <cell r="M238">
            <v>410</v>
          </cell>
          <cell r="AM238">
            <v>1</v>
          </cell>
          <cell r="AN238">
            <v>0.28499999999999998</v>
          </cell>
          <cell r="AO238">
            <v>1</v>
          </cell>
          <cell r="AP238" t="str">
            <v>내선전공</v>
          </cell>
          <cell r="AQ238">
            <v>0.28499999999999998</v>
          </cell>
          <cell r="BB238" t="str">
            <v>전 7-20</v>
          </cell>
        </row>
        <row r="239">
          <cell r="A239">
            <v>218</v>
          </cell>
          <cell r="B239" t="str">
            <v>CABLE TRAY</v>
          </cell>
          <cell r="C239" t="str">
            <v xml:space="preserve">400W </v>
          </cell>
          <cell r="D239">
            <v>1</v>
          </cell>
          <cell r="E239" t="str">
            <v>m</v>
          </cell>
          <cell r="F239">
            <v>50</v>
          </cell>
          <cell r="G239">
            <v>26651</v>
          </cell>
          <cell r="I239">
            <v>16089</v>
          </cell>
          <cell r="J239">
            <v>10080</v>
          </cell>
          <cell r="K239">
            <v>10080</v>
          </cell>
          <cell r="M239">
            <v>482</v>
          </cell>
          <cell r="AM239">
            <v>1</v>
          </cell>
          <cell r="AN239">
            <v>0.33500000000000002</v>
          </cell>
          <cell r="AO239">
            <v>1</v>
          </cell>
          <cell r="AP239" t="str">
            <v>내선전공</v>
          </cell>
          <cell r="AQ239">
            <v>0.33500000000000002</v>
          </cell>
          <cell r="BB239" t="str">
            <v>전 7-20</v>
          </cell>
        </row>
        <row r="240">
          <cell r="A240">
            <v>219</v>
          </cell>
          <cell r="B240" t="str">
            <v>CABLE TRAY</v>
          </cell>
          <cell r="C240" t="str">
            <v xml:space="preserve">450W </v>
          </cell>
          <cell r="D240">
            <v>1</v>
          </cell>
          <cell r="E240" t="str">
            <v>m</v>
          </cell>
          <cell r="F240">
            <v>50</v>
          </cell>
          <cell r="G240">
            <v>34869</v>
          </cell>
          <cell r="I240">
            <v>21372</v>
          </cell>
          <cell r="J240">
            <v>12856</v>
          </cell>
          <cell r="K240">
            <v>12856</v>
          </cell>
          <cell r="M240">
            <v>641</v>
          </cell>
          <cell r="AM240">
            <v>1</v>
          </cell>
          <cell r="AN240">
            <v>0.44500000000000001</v>
          </cell>
          <cell r="AO240">
            <v>1</v>
          </cell>
          <cell r="AP240" t="str">
            <v>내선전공</v>
          </cell>
          <cell r="AQ240">
            <v>0.44500000000000001</v>
          </cell>
          <cell r="BB240" t="str">
            <v>전 7-20</v>
          </cell>
        </row>
        <row r="241">
          <cell r="A241">
            <v>220</v>
          </cell>
          <cell r="B241" t="str">
            <v>CABLE TRAY</v>
          </cell>
          <cell r="C241" t="str">
            <v xml:space="preserve">500W </v>
          </cell>
          <cell r="D241">
            <v>1</v>
          </cell>
          <cell r="E241" t="str">
            <v>m</v>
          </cell>
          <cell r="F241">
            <v>50</v>
          </cell>
          <cell r="G241">
            <v>22013</v>
          </cell>
          <cell r="I241">
            <v>21372</v>
          </cell>
          <cell r="J241">
            <v>0</v>
          </cell>
          <cell r="K241">
            <v>0</v>
          </cell>
          <cell r="M241">
            <v>641</v>
          </cell>
          <cell r="AM241">
            <v>1</v>
          </cell>
          <cell r="AN241">
            <v>0.44500000000000001</v>
          </cell>
          <cell r="AO241">
            <v>1</v>
          </cell>
          <cell r="AP241" t="str">
            <v>내선전공</v>
          </cell>
          <cell r="AQ241">
            <v>0.44500000000000001</v>
          </cell>
          <cell r="BB241" t="str">
            <v>전 7-20</v>
          </cell>
        </row>
        <row r="242">
          <cell r="A242">
            <v>221</v>
          </cell>
          <cell r="B242" t="str">
            <v>CABLE TRAY</v>
          </cell>
          <cell r="C242" t="str">
            <v xml:space="preserve">600W </v>
          </cell>
          <cell r="D242">
            <v>1</v>
          </cell>
          <cell r="E242" t="str">
            <v>m</v>
          </cell>
          <cell r="F242">
            <v>50</v>
          </cell>
          <cell r="G242">
            <v>36683</v>
          </cell>
          <cell r="I242">
            <v>24974</v>
          </cell>
          <cell r="J242">
            <v>10960</v>
          </cell>
          <cell r="K242">
            <v>10960</v>
          </cell>
          <cell r="M242">
            <v>749</v>
          </cell>
          <cell r="AM242">
            <v>1</v>
          </cell>
          <cell r="AN242">
            <v>0.52</v>
          </cell>
          <cell r="AO242">
            <v>1</v>
          </cell>
          <cell r="AP242" t="str">
            <v>내선전공</v>
          </cell>
          <cell r="AQ242">
            <v>0.52</v>
          </cell>
          <cell r="BB242" t="str">
            <v>전 7-20</v>
          </cell>
        </row>
        <row r="243">
          <cell r="A243">
            <v>222</v>
          </cell>
          <cell r="B243" t="str">
            <v>접지봉</v>
          </cell>
          <cell r="C243" t="str">
            <v xml:space="preserve">φ12 x 1000 </v>
          </cell>
          <cell r="D243">
            <v>1</v>
          </cell>
          <cell r="E243" t="str">
            <v>EA</v>
          </cell>
          <cell r="F243">
            <v>50</v>
          </cell>
          <cell r="G243">
            <v>14614</v>
          </cell>
          <cell r="I243">
            <v>12791</v>
          </cell>
          <cell r="J243">
            <v>1440</v>
          </cell>
          <cell r="K243">
            <v>1440</v>
          </cell>
          <cell r="M243">
            <v>383</v>
          </cell>
          <cell r="AM243">
            <v>2</v>
          </cell>
          <cell r="AN243">
            <v>0.30000000000000004</v>
          </cell>
          <cell r="AO243">
            <v>1</v>
          </cell>
          <cell r="AP243" t="str">
            <v>내선전공</v>
          </cell>
          <cell r="AQ243">
            <v>0.2</v>
          </cell>
          <cell r="AR243" t="str">
            <v>보통인부</v>
          </cell>
          <cell r="AS243">
            <v>0.1</v>
          </cell>
          <cell r="BB243" t="str">
            <v>전 3-76</v>
          </cell>
        </row>
        <row r="244">
          <cell r="A244">
            <v>223</v>
          </cell>
          <cell r="B244" t="str">
            <v>접지봉</v>
          </cell>
          <cell r="C244" t="str">
            <v xml:space="preserve">φ14 x 1000 </v>
          </cell>
          <cell r="D244">
            <v>1</v>
          </cell>
          <cell r="E244" t="str">
            <v>EA</v>
          </cell>
          <cell r="F244">
            <v>50</v>
          </cell>
          <cell r="G244">
            <v>15574</v>
          </cell>
          <cell r="I244">
            <v>12791</v>
          </cell>
          <cell r="J244">
            <v>2400</v>
          </cell>
          <cell r="K244">
            <v>2400</v>
          </cell>
          <cell r="M244">
            <v>383</v>
          </cell>
          <cell r="AM244">
            <v>2</v>
          </cell>
          <cell r="AN244">
            <v>0.30000000000000004</v>
          </cell>
          <cell r="AO244">
            <v>1</v>
          </cell>
          <cell r="AP244" t="str">
            <v>내선전공</v>
          </cell>
          <cell r="AQ244">
            <v>0.2</v>
          </cell>
          <cell r="AR244" t="str">
            <v>보통인부</v>
          </cell>
          <cell r="AS244">
            <v>0.1</v>
          </cell>
          <cell r="BB244" t="str">
            <v>전 3-76</v>
          </cell>
        </row>
        <row r="245">
          <cell r="A245">
            <v>224</v>
          </cell>
          <cell r="B245" t="str">
            <v>접지봉</v>
          </cell>
          <cell r="C245" t="str">
            <v xml:space="preserve">φ18 x 2400 </v>
          </cell>
          <cell r="D245">
            <v>1</v>
          </cell>
          <cell r="E245" t="str">
            <v>EA</v>
          </cell>
          <cell r="F245">
            <v>50</v>
          </cell>
          <cell r="G245">
            <v>17398</v>
          </cell>
          <cell r="I245">
            <v>12791</v>
          </cell>
          <cell r="J245">
            <v>4224</v>
          </cell>
          <cell r="K245">
            <v>4224</v>
          </cell>
          <cell r="M245">
            <v>383</v>
          </cell>
          <cell r="AM245">
            <v>2</v>
          </cell>
          <cell r="AN245">
            <v>0.30000000000000004</v>
          </cell>
          <cell r="AO245">
            <v>1</v>
          </cell>
          <cell r="AP245" t="str">
            <v>내선전공</v>
          </cell>
          <cell r="AQ245">
            <v>0.2</v>
          </cell>
          <cell r="AR245" t="str">
            <v>보통인부</v>
          </cell>
          <cell r="AS245">
            <v>0.1</v>
          </cell>
          <cell r="BB245" t="str">
            <v>전 3-76</v>
          </cell>
        </row>
        <row r="246">
          <cell r="A246">
            <v>225</v>
          </cell>
          <cell r="B246" t="str">
            <v>접지 크램프</v>
          </cell>
          <cell r="C246" t="str">
            <v xml:space="preserve"> </v>
          </cell>
          <cell r="D246">
            <v>1</v>
          </cell>
          <cell r="E246" t="str">
            <v>EA</v>
          </cell>
          <cell r="F246">
            <v>50</v>
          </cell>
          <cell r="G246">
            <v>10104</v>
          </cell>
          <cell r="I246">
            <v>8645</v>
          </cell>
          <cell r="J246">
            <v>1200</v>
          </cell>
          <cell r="K246">
            <v>1200</v>
          </cell>
          <cell r="M246">
            <v>259</v>
          </cell>
          <cell r="AM246">
            <v>1</v>
          </cell>
          <cell r="AN246">
            <v>0.18</v>
          </cell>
          <cell r="AO246">
            <v>1</v>
          </cell>
          <cell r="AP246" t="str">
            <v>내선전공</v>
          </cell>
          <cell r="AQ246">
            <v>0.18</v>
          </cell>
          <cell r="BB246" t="str">
            <v>전 3-76</v>
          </cell>
        </row>
        <row r="247">
          <cell r="A247">
            <v>226</v>
          </cell>
          <cell r="B247" t="str">
            <v>피뢰침</v>
          </cell>
          <cell r="C247" t="str">
            <v xml:space="preserve">대 </v>
          </cell>
          <cell r="D247">
            <v>1</v>
          </cell>
          <cell r="E247" t="str">
            <v>EA</v>
          </cell>
          <cell r="F247">
            <v>50</v>
          </cell>
          <cell r="G247">
            <v>81403</v>
          </cell>
          <cell r="I247">
            <v>72042</v>
          </cell>
          <cell r="J247">
            <v>7200</v>
          </cell>
          <cell r="K247">
            <v>7200</v>
          </cell>
          <cell r="M247">
            <v>2161</v>
          </cell>
          <cell r="AM247">
            <v>1</v>
          </cell>
          <cell r="AN247">
            <v>1.5</v>
          </cell>
          <cell r="AO247">
            <v>1</v>
          </cell>
          <cell r="AP247" t="str">
            <v>내선전공</v>
          </cell>
          <cell r="AQ247">
            <v>1.5</v>
          </cell>
          <cell r="BB247" t="str">
            <v>전 5-31</v>
          </cell>
        </row>
        <row r="248">
          <cell r="A248">
            <v>227</v>
          </cell>
          <cell r="B248" t="str">
            <v xml:space="preserve">접지 테스트 박스 </v>
          </cell>
          <cell r="C248" t="str">
            <v>1 P STS</v>
          </cell>
          <cell r="D248">
            <v>1</v>
          </cell>
          <cell r="E248" t="str">
            <v>EA</v>
          </cell>
          <cell r="F248">
            <v>50</v>
          </cell>
          <cell r="G248">
            <v>88648</v>
          </cell>
          <cell r="I248">
            <v>31698</v>
          </cell>
          <cell r="J248">
            <v>56000</v>
          </cell>
          <cell r="K248">
            <v>56000</v>
          </cell>
          <cell r="M248">
            <v>950</v>
          </cell>
          <cell r="AM248">
            <v>1</v>
          </cell>
          <cell r="AN248">
            <v>0.66</v>
          </cell>
          <cell r="AO248">
            <v>1</v>
          </cell>
          <cell r="AP248" t="str">
            <v>내선전공</v>
          </cell>
          <cell r="AQ248">
            <v>0.66</v>
          </cell>
          <cell r="BB248" t="str">
            <v>전 7-3</v>
          </cell>
        </row>
        <row r="249">
          <cell r="A249">
            <v>228</v>
          </cell>
          <cell r="B249" t="str">
            <v xml:space="preserve">접지 테스트 박스 </v>
          </cell>
          <cell r="C249" t="str">
            <v>2 P STS</v>
          </cell>
          <cell r="D249">
            <v>1</v>
          </cell>
          <cell r="E249" t="str">
            <v>EA</v>
          </cell>
          <cell r="F249">
            <v>50</v>
          </cell>
          <cell r="G249">
            <v>96648</v>
          </cell>
          <cell r="I249">
            <v>31698</v>
          </cell>
          <cell r="J249">
            <v>64000</v>
          </cell>
          <cell r="K249">
            <v>64000</v>
          </cell>
          <cell r="M249">
            <v>950</v>
          </cell>
          <cell r="AM249">
            <v>1</v>
          </cell>
          <cell r="AN249">
            <v>0.66</v>
          </cell>
          <cell r="AO249">
            <v>1</v>
          </cell>
          <cell r="AP249" t="str">
            <v>내선전공</v>
          </cell>
          <cell r="AQ249">
            <v>0.66</v>
          </cell>
          <cell r="BB249" t="str">
            <v>전 7-3</v>
          </cell>
        </row>
        <row r="250">
          <cell r="A250">
            <v>229</v>
          </cell>
          <cell r="B250" t="str">
            <v xml:space="preserve">접지 테스트 박스 </v>
          </cell>
          <cell r="C250" t="str">
            <v>4 P STS</v>
          </cell>
          <cell r="D250">
            <v>1</v>
          </cell>
          <cell r="E250" t="str">
            <v>EA</v>
          </cell>
          <cell r="F250">
            <v>50</v>
          </cell>
          <cell r="G250">
            <v>128648</v>
          </cell>
          <cell r="I250">
            <v>31698</v>
          </cell>
          <cell r="J250">
            <v>96000</v>
          </cell>
          <cell r="K250">
            <v>96000</v>
          </cell>
          <cell r="M250">
            <v>950</v>
          </cell>
          <cell r="AM250">
            <v>1</v>
          </cell>
          <cell r="AN250">
            <v>0.66</v>
          </cell>
          <cell r="AO250">
            <v>1</v>
          </cell>
          <cell r="AP250" t="str">
            <v>내선전공</v>
          </cell>
          <cell r="AQ250">
            <v>0.66</v>
          </cell>
          <cell r="BB250" t="str">
            <v>전 7-3</v>
          </cell>
        </row>
        <row r="251">
          <cell r="A251">
            <v>230</v>
          </cell>
          <cell r="B251" t="str">
            <v xml:space="preserve">접지 테스트 박스 </v>
          </cell>
          <cell r="C251" t="str">
            <v>5 P STS</v>
          </cell>
          <cell r="D251">
            <v>1</v>
          </cell>
          <cell r="E251" t="str">
            <v>EA</v>
          </cell>
          <cell r="F251">
            <v>50</v>
          </cell>
          <cell r="G251">
            <v>144648</v>
          </cell>
          <cell r="I251">
            <v>31698</v>
          </cell>
          <cell r="J251">
            <v>112000</v>
          </cell>
          <cell r="K251">
            <v>112000</v>
          </cell>
          <cell r="M251">
            <v>950</v>
          </cell>
          <cell r="AM251">
            <v>1</v>
          </cell>
          <cell r="AN251">
            <v>0.66</v>
          </cell>
          <cell r="AO251">
            <v>1</v>
          </cell>
          <cell r="AP251" t="str">
            <v>내선전공</v>
          </cell>
          <cell r="AQ251">
            <v>0.66</v>
          </cell>
          <cell r="BB251" t="str">
            <v>전 7-3</v>
          </cell>
        </row>
        <row r="252">
          <cell r="A252">
            <v>231</v>
          </cell>
          <cell r="B252" t="str">
            <v>1로스위치</v>
          </cell>
          <cell r="C252" t="str">
            <v xml:space="preserve">1구 </v>
          </cell>
          <cell r="D252">
            <v>1</v>
          </cell>
          <cell r="E252" t="str">
            <v>EA</v>
          </cell>
          <cell r="F252">
            <v>50</v>
          </cell>
          <cell r="G252">
            <v>4002</v>
          </cell>
          <cell r="I252">
            <v>3121</v>
          </cell>
          <cell r="J252">
            <v>788</v>
          </cell>
          <cell r="K252">
            <v>788</v>
          </cell>
          <cell r="M252">
            <v>93</v>
          </cell>
          <cell r="AM252">
            <v>1</v>
          </cell>
          <cell r="AN252">
            <v>6.5000000000000002E-2</v>
          </cell>
          <cell r="AO252">
            <v>1</v>
          </cell>
          <cell r="AP252" t="str">
            <v>내선전공</v>
          </cell>
          <cell r="AQ252">
            <v>6.5000000000000002E-2</v>
          </cell>
          <cell r="BB252" t="str">
            <v>전 7-14</v>
          </cell>
        </row>
        <row r="253">
          <cell r="A253">
            <v>232</v>
          </cell>
          <cell r="B253" t="str">
            <v>1로스위치</v>
          </cell>
          <cell r="C253" t="str">
            <v xml:space="preserve">2구 </v>
          </cell>
          <cell r="D253">
            <v>1</v>
          </cell>
          <cell r="E253" t="str">
            <v>EA</v>
          </cell>
          <cell r="F253">
            <v>50</v>
          </cell>
          <cell r="G253">
            <v>6013</v>
          </cell>
          <cell r="I253">
            <v>4495</v>
          </cell>
          <cell r="J253">
            <v>1384</v>
          </cell>
          <cell r="K253">
            <v>1384</v>
          </cell>
          <cell r="M253">
            <v>134</v>
          </cell>
          <cell r="AM253">
            <v>1</v>
          </cell>
          <cell r="AN253">
            <v>7.8E-2</v>
          </cell>
          <cell r="AO253">
            <v>1.2</v>
          </cell>
          <cell r="AP253" t="str">
            <v>내선전공</v>
          </cell>
          <cell r="AQ253">
            <v>7.8E-2</v>
          </cell>
          <cell r="BB253" t="str">
            <v>전 7-14</v>
          </cell>
        </row>
        <row r="254">
          <cell r="A254">
            <v>233</v>
          </cell>
          <cell r="B254" t="str">
            <v>1로스위치</v>
          </cell>
          <cell r="C254" t="str">
            <v xml:space="preserve">3구 </v>
          </cell>
          <cell r="D254">
            <v>1</v>
          </cell>
          <cell r="E254" t="str">
            <v>EA</v>
          </cell>
          <cell r="F254">
            <v>50</v>
          </cell>
          <cell r="G254">
            <v>8281</v>
          </cell>
          <cell r="I254">
            <v>6118</v>
          </cell>
          <cell r="J254">
            <v>1980</v>
          </cell>
          <cell r="K254">
            <v>1980</v>
          </cell>
          <cell r="M254">
            <v>183</v>
          </cell>
          <cell r="AM254">
            <v>1</v>
          </cell>
          <cell r="AN254">
            <v>9.0999999999999998E-2</v>
          </cell>
          <cell r="AO254">
            <v>1.4</v>
          </cell>
          <cell r="AP254" t="str">
            <v>내선전공</v>
          </cell>
          <cell r="AQ254">
            <v>9.0999999999999998E-2</v>
          </cell>
          <cell r="BB254" t="str">
            <v>전 7-14</v>
          </cell>
        </row>
        <row r="255">
          <cell r="A255">
            <v>234</v>
          </cell>
          <cell r="B255" t="str">
            <v>1로스위치</v>
          </cell>
          <cell r="C255" t="str">
            <v xml:space="preserve">4구 </v>
          </cell>
          <cell r="D255">
            <v>1</v>
          </cell>
          <cell r="E255" t="str">
            <v>EA</v>
          </cell>
          <cell r="F255">
            <v>50</v>
          </cell>
          <cell r="G255">
            <v>10950</v>
          </cell>
          <cell r="I255">
            <v>7991</v>
          </cell>
          <cell r="J255">
            <v>2720</v>
          </cell>
          <cell r="K255">
            <v>2720</v>
          </cell>
          <cell r="M255">
            <v>239</v>
          </cell>
          <cell r="AM255">
            <v>1</v>
          </cell>
          <cell r="AN255">
            <v>0.10400000000000001</v>
          </cell>
          <cell r="AO255">
            <v>1.6</v>
          </cell>
          <cell r="AP255" t="str">
            <v>내선전공</v>
          </cell>
          <cell r="AQ255">
            <v>0.10400000000000001</v>
          </cell>
          <cell r="BB255" t="str">
            <v>전 7-14</v>
          </cell>
        </row>
        <row r="256">
          <cell r="A256">
            <v>235</v>
          </cell>
          <cell r="B256" t="str">
            <v>1로스위치</v>
          </cell>
          <cell r="C256" t="str">
            <v xml:space="preserve">5구 </v>
          </cell>
          <cell r="D256">
            <v>1</v>
          </cell>
          <cell r="E256" t="str">
            <v>EA</v>
          </cell>
          <cell r="F256">
            <v>50</v>
          </cell>
          <cell r="G256">
            <v>13777</v>
          </cell>
          <cell r="I256">
            <v>10114</v>
          </cell>
          <cell r="J256">
            <v>3360</v>
          </cell>
          <cell r="K256">
            <v>3360</v>
          </cell>
          <cell r="M256">
            <v>303</v>
          </cell>
          <cell r="AM256">
            <v>1</v>
          </cell>
          <cell r="AN256">
            <v>0.11700000000000001</v>
          </cell>
          <cell r="AO256">
            <v>1.8</v>
          </cell>
          <cell r="AP256" t="str">
            <v>내선전공</v>
          </cell>
          <cell r="AQ256">
            <v>0.11700000000000001</v>
          </cell>
          <cell r="BB256" t="str">
            <v>전 7-14</v>
          </cell>
        </row>
        <row r="257">
          <cell r="A257">
            <v>236</v>
          </cell>
          <cell r="B257" t="str">
            <v>1로스위치</v>
          </cell>
          <cell r="C257" t="str">
            <v xml:space="preserve">6구 </v>
          </cell>
          <cell r="D257">
            <v>1</v>
          </cell>
          <cell r="E257" t="str">
            <v>EA</v>
          </cell>
          <cell r="F257">
            <v>50</v>
          </cell>
          <cell r="G257">
            <v>16861</v>
          </cell>
          <cell r="I257">
            <v>12487</v>
          </cell>
          <cell r="J257">
            <v>4000</v>
          </cell>
          <cell r="K257">
            <v>4000</v>
          </cell>
          <cell r="M257">
            <v>374</v>
          </cell>
          <cell r="AM257">
            <v>1</v>
          </cell>
          <cell r="AN257">
            <v>0.13</v>
          </cell>
          <cell r="AO257">
            <v>2</v>
          </cell>
          <cell r="AP257" t="str">
            <v>내선전공</v>
          </cell>
          <cell r="AQ257">
            <v>0.13</v>
          </cell>
          <cell r="BB257" t="str">
            <v>전 7-14</v>
          </cell>
        </row>
        <row r="258">
          <cell r="A258">
            <v>237</v>
          </cell>
          <cell r="B258" t="str">
            <v>3로스위치</v>
          </cell>
          <cell r="C258" t="str">
            <v xml:space="preserve">1구 </v>
          </cell>
          <cell r="D258">
            <v>1</v>
          </cell>
          <cell r="E258" t="str">
            <v>EA</v>
          </cell>
          <cell r="F258">
            <v>50</v>
          </cell>
          <cell r="G258">
            <v>5092</v>
          </cell>
          <cell r="I258">
            <v>4082</v>
          </cell>
          <cell r="J258">
            <v>888</v>
          </cell>
          <cell r="K258">
            <v>888</v>
          </cell>
          <cell r="M258">
            <v>122</v>
          </cell>
          <cell r="AM258">
            <v>1</v>
          </cell>
          <cell r="AN258">
            <v>8.5000000000000006E-2</v>
          </cell>
          <cell r="AO258">
            <v>1</v>
          </cell>
          <cell r="AP258" t="str">
            <v>내선전공</v>
          </cell>
          <cell r="AQ258">
            <v>8.5000000000000006E-2</v>
          </cell>
          <cell r="BB258" t="str">
            <v>전 7-14</v>
          </cell>
        </row>
        <row r="259">
          <cell r="A259">
            <v>238</v>
          </cell>
          <cell r="B259" t="str">
            <v>3로스위치</v>
          </cell>
          <cell r="C259" t="str">
            <v xml:space="preserve">2구 </v>
          </cell>
          <cell r="D259">
            <v>1</v>
          </cell>
          <cell r="E259" t="str">
            <v>EA</v>
          </cell>
          <cell r="F259">
            <v>50</v>
          </cell>
          <cell r="G259">
            <v>7638</v>
          </cell>
          <cell r="I259">
            <v>5878</v>
          </cell>
          <cell r="J259">
            <v>1584</v>
          </cell>
          <cell r="K259">
            <v>1584</v>
          </cell>
          <cell r="M259">
            <v>176</v>
          </cell>
          <cell r="AM259">
            <v>1</v>
          </cell>
          <cell r="AN259">
            <v>0.10200000000000001</v>
          </cell>
          <cell r="AO259">
            <v>1.2</v>
          </cell>
          <cell r="AP259" t="str">
            <v>내선전공</v>
          </cell>
          <cell r="AQ259">
            <v>0.10200000000000001</v>
          </cell>
          <cell r="BB259" t="str">
            <v>전 7-14</v>
          </cell>
        </row>
        <row r="260">
          <cell r="A260">
            <v>239</v>
          </cell>
          <cell r="B260" t="str">
            <v>3로스위치</v>
          </cell>
          <cell r="C260" t="str">
            <v xml:space="preserve">3구 </v>
          </cell>
          <cell r="D260">
            <v>1</v>
          </cell>
          <cell r="E260" t="str">
            <v>EA</v>
          </cell>
          <cell r="F260">
            <v>50</v>
          </cell>
          <cell r="G260">
            <v>10521</v>
          </cell>
          <cell r="I260">
            <v>8001</v>
          </cell>
          <cell r="J260">
            <v>2280</v>
          </cell>
          <cell r="K260">
            <v>2280</v>
          </cell>
          <cell r="M260">
            <v>240</v>
          </cell>
          <cell r="AM260">
            <v>1</v>
          </cell>
          <cell r="AN260">
            <v>0.11899999999999999</v>
          </cell>
          <cell r="AO260">
            <v>1.4</v>
          </cell>
          <cell r="AP260" t="str">
            <v>내선전공</v>
          </cell>
          <cell r="AQ260">
            <v>0.11899999999999999</v>
          </cell>
          <cell r="BB260" t="str">
            <v>전 7-14</v>
          </cell>
        </row>
        <row r="261">
          <cell r="A261">
            <v>240</v>
          </cell>
          <cell r="B261" t="str">
            <v>3로스위치</v>
          </cell>
          <cell r="C261" t="str">
            <v xml:space="preserve">1구 (방우) </v>
          </cell>
          <cell r="D261">
            <v>1</v>
          </cell>
          <cell r="E261" t="str">
            <v>EA</v>
          </cell>
          <cell r="F261">
            <v>50</v>
          </cell>
          <cell r="G261">
            <v>5788</v>
          </cell>
          <cell r="I261">
            <v>4082</v>
          </cell>
          <cell r="J261">
            <v>1584</v>
          </cell>
          <cell r="K261">
            <v>1584</v>
          </cell>
          <cell r="M261">
            <v>122</v>
          </cell>
          <cell r="AM261">
            <v>1</v>
          </cell>
          <cell r="AN261">
            <v>8.5000000000000006E-2</v>
          </cell>
          <cell r="AO261">
            <v>1</v>
          </cell>
          <cell r="AP261" t="str">
            <v>내선전공</v>
          </cell>
          <cell r="AQ261">
            <v>8.5000000000000006E-2</v>
          </cell>
          <cell r="BB261" t="str">
            <v>전 7-14</v>
          </cell>
        </row>
        <row r="262">
          <cell r="A262">
            <v>241</v>
          </cell>
          <cell r="B262" t="str">
            <v>콘센트 접지</v>
          </cell>
          <cell r="C262" t="str">
            <v xml:space="preserve">1구 </v>
          </cell>
          <cell r="D262">
            <v>1</v>
          </cell>
          <cell r="E262" t="str">
            <v>EA</v>
          </cell>
          <cell r="F262">
            <v>50</v>
          </cell>
          <cell r="G262">
            <v>4653</v>
          </cell>
          <cell r="I262">
            <v>3842</v>
          </cell>
          <cell r="J262">
            <v>696</v>
          </cell>
          <cell r="K262">
            <v>696</v>
          </cell>
          <cell r="M262">
            <v>115</v>
          </cell>
          <cell r="AM262">
            <v>1</v>
          </cell>
          <cell r="AN262">
            <v>0.08</v>
          </cell>
          <cell r="AO262">
            <v>1</v>
          </cell>
          <cell r="AP262" t="str">
            <v>내선전공</v>
          </cell>
          <cell r="AQ262">
            <v>0.08</v>
          </cell>
          <cell r="BB262" t="str">
            <v>전 7-14</v>
          </cell>
        </row>
        <row r="263">
          <cell r="A263">
            <v>242</v>
          </cell>
          <cell r="B263" t="str">
            <v>콘센트 접지</v>
          </cell>
          <cell r="C263" t="str">
            <v xml:space="preserve">2구 </v>
          </cell>
          <cell r="D263">
            <v>1</v>
          </cell>
          <cell r="E263" t="str">
            <v>EA</v>
          </cell>
          <cell r="F263">
            <v>50</v>
          </cell>
          <cell r="G263">
            <v>6593</v>
          </cell>
          <cell r="I263">
            <v>5532</v>
          </cell>
          <cell r="J263">
            <v>896</v>
          </cell>
          <cell r="K263">
            <v>896</v>
          </cell>
          <cell r="M263">
            <v>165</v>
          </cell>
          <cell r="AM263">
            <v>1</v>
          </cell>
          <cell r="AN263">
            <v>9.6000000000000002E-2</v>
          </cell>
          <cell r="AO263">
            <v>1.2</v>
          </cell>
          <cell r="AP263" t="str">
            <v>내선전공</v>
          </cell>
          <cell r="AQ263">
            <v>9.6000000000000002E-2</v>
          </cell>
          <cell r="BB263" t="str">
            <v>전 7-14</v>
          </cell>
        </row>
        <row r="264">
          <cell r="A264">
            <v>243</v>
          </cell>
          <cell r="B264" t="str">
            <v>콘센트 무접지</v>
          </cell>
          <cell r="C264" t="str">
            <v xml:space="preserve">1구 </v>
          </cell>
          <cell r="D264">
            <v>1</v>
          </cell>
          <cell r="E264" t="str">
            <v>EA</v>
          </cell>
          <cell r="F264">
            <v>50</v>
          </cell>
          <cell r="G264">
            <v>3774</v>
          </cell>
          <cell r="I264">
            <v>3121</v>
          </cell>
          <cell r="J264">
            <v>560</v>
          </cell>
          <cell r="K264">
            <v>560</v>
          </cell>
          <cell r="M264">
            <v>93</v>
          </cell>
          <cell r="AM264">
            <v>1</v>
          </cell>
          <cell r="AN264">
            <v>6.5000000000000002E-2</v>
          </cell>
          <cell r="AO264">
            <v>1</v>
          </cell>
          <cell r="AP264" t="str">
            <v>내선전공</v>
          </cell>
          <cell r="AQ264">
            <v>6.5000000000000002E-2</v>
          </cell>
          <cell r="BB264" t="str">
            <v>전 7-14</v>
          </cell>
        </row>
        <row r="265">
          <cell r="A265">
            <v>244</v>
          </cell>
          <cell r="B265" t="str">
            <v>콘센트 무접지</v>
          </cell>
          <cell r="C265" t="str">
            <v xml:space="preserve">2구 </v>
          </cell>
          <cell r="D265">
            <v>1</v>
          </cell>
          <cell r="E265" t="str">
            <v>EA</v>
          </cell>
          <cell r="F265">
            <v>50</v>
          </cell>
          <cell r="G265">
            <v>5369</v>
          </cell>
          <cell r="I265">
            <v>4495</v>
          </cell>
          <cell r="J265">
            <v>740</v>
          </cell>
          <cell r="K265">
            <v>740</v>
          </cell>
          <cell r="M265">
            <v>134</v>
          </cell>
          <cell r="AM265">
            <v>1</v>
          </cell>
          <cell r="AN265">
            <v>7.8E-2</v>
          </cell>
          <cell r="AO265">
            <v>1.2</v>
          </cell>
          <cell r="AP265" t="str">
            <v>내선전공</v>
          </cell>
          <cell r="AQ265">
            <v>7.8E-2</v>
          </cell>
          <cell r="BB265" t="str">
            <v>전 7-14</v>
          </cell>
        </row>
        <row r="266">
          <cell r="A266">
            <v>245</v>
          </cell>
          <cell r="B266" t="str">
            <v>콘센트 노출</v>
          </cell>
          <cell r="C266" t="str">
            <v xml:space="preserve">1구 </v>
          </cell>
          <cell r="D266">
            <v>1</v>
          </cell>
          <cell r="E266" t="str">
            <v>EA</v>
          </cell>
          <cell r="F266">
            <v>50</v>
          </cell>
          <cell r="G266">
            <v>5971</v>
          </cell>
          <cell r="I266">
            <v>5532</v>
          </cell>
          <cell r="J266">
            <v>274</v>
          </cell>
          <cell r="K266">
            <v>274</v>
          </cell>
          <cell r="M266">
            <v>165</v>
          </cell>
          <cell r="AM266">
            <v>1</v>
          </cell>
          <cell r="AN266">
            <v>9.6000000000000002E-2</v>
          </cell>
          <cell r="AO266">
            <v>1.2</v>
          </cell>
          <cell r="AP266" t="str">
            <v>내선전공</v>
          </cell>
          <cell r="AQ266">
            <v>9.6000000000000002E-2</v>
          </cell>
          <cell r="BB266" t="str">
            <v>전 7-14</v>
          </cell>
        </row>
        <row r="267">
          <cell r="A267">
            <v>246</v>
          </cell>
          <cell r="B267" t="str">
            <v>콘센트 노출</v>
          </cell>
          <cell r="C267" t="str">
            <v xml:space="preserve">1구 3P </v>
          </cell>
          <cell r="D267">
            <v>1</v>
          </cell>
          <cell r="E267" t="str">
            <v>EA</v>
          </cell>
          <cell r="F267">
            <v>50</v>
          </cell>
          <cell r="G267">
            <v>12385</v>
          </cell>
          <cell r="I267">
            <v>10028</v>
          </cell>
          <cell r="J267">
            <v>2057</v>
          </cell>
          <cell r="K267">
            <v>2057</v>
          </cell>
          <cell r="M267">
            <v>300</v>
          </cell>
          <cell r="AM267">
            <v>1</v>
          </cell>
          <cell r="AN267">
            <v>0.17399999999999999</v>
          </cell>
          <cell r="AO267">
            <v>1.2</v>
          </cell>
          <cell r="AP267" t="str">
            <v>내선전공</v>
          </cell>
          <cell r="AQ267">
            <v>0.17399999999999999</v>
          </cell>
          <cell r="BB267" t="str">
            <v>전 7-14</v>
          </cell>
        </row>
        <row r="268">
          <cell r="A268">
            <v>247</v>
          </cell>
          <cell r="B268" t="str">
            <v>콘센트 (방우)</v>
          </cell>
          <cell r="C268" t="str">
            <v xml:space="preserve"> </v>
          </cell>
          <cell r="D268">
            <v>1</v>
          </cell>
          <cell r="E268" t="str">
            <v>EA</v>
          </cell>
          <cell r="F268">
            <v>50</v>
          </cell>
          <cell r="G268">
            <v>5957</v>
          </cell>
          <cell r="I268">
            <v>3842</v>
          </cell>
          <cell r="J268">
            <v>2000</v>
          </cell>
          <cell r="K268">
            <v>2000</v>
          </cell>
          <cell r="M268">
            <v>115</v>
          </cell>
          <cell r="AM268">
            <v>1</v>
          </cell>
          <cell r="AN268">
            <v>0.08</v>
          </cell>
          <cell r="AO268">
            <v>1</v>
          </cell>
          <cell r="AP268" t="str">
            <v>내선전공</v>
          </cell>
          <cell r="AQ268">
            <v>0.08</v>
          </cell>
          <cell r="BB268" t="str">
            <v>전 7-14</v>
          </cell>
        </row>
        <row r="269">
          <cell r="A269">
            <v>248</v>
          </cell>
          <cell r="B269" t="str">
            <v>콘센트 (방수)</v>
          </cell>
          <cell r="C269" t="str">
            <v xml:space="preserve">1구 </v>
          </cell>
          <cell r="D269">
            <v>1</v>
          </cell>
          <cell r="E269" t="str">
            <v>EA</v>
          </cell>
          <cell r="F269">
            <v>50</v>
          </cell>
          <cell r="G269">
            <v>5957</v>
          </cell>
          <cell r="I269">
            <v>3842</v>
          </cell>
          <cell r="J269">
            <v>2000</v>
          </cell>
          <cell r="K269">
            <v>2000</v>
          </cell>
          <cell r="M269">
            <v>115</v>
          </cell>
          <cell r="AM269">
            <v>1</v>
          </cell>
          <cell r="AN269">
            <v>0.08</v>
          </cell>
          <cell r="AO269">
            <v>1</v>
          </cell>
          <cell r="AP269" t="str">
            <v>내선전공</v>
          </cell>
          <cell r="AQ269">
            <v>0.08</v>
          </cell>
          <cell r="BB269" t="str">
            <v>전 7-14</v>
          </cell>
        </row>
        <row r="270">
          <cell r="A270">
            <v>249</v>
          </cell>
          <cell r="B270" t="str">
            <v>콘센트 (방폭)</v>
          </cell>
          <cell r="C270" t="str">
            <v xml:space="preserve">2구 </v>
          </cell>
          <cell r="D270">
            <v>1</v>
          </cell>
          <cell r="E270" t="str">
            <v>EA</v>
          </cell>
          <cell r="F270">
            <v>50</v>
          </cell>
          <cell r="G270">
            <v>60629</v>
          </cell>
          <cell r="I270">
            <v>15368</v>
          </cell>
          <cell r="J270">
            <v>44800</v>
          </cell>
          <cell r="K270">
            <v>44800</v>
          </cell>
          <cell r="M270">
            <v>461</v>
          </cell>
          <cell r="AM270">
            <v>1</v>
          </cell>
          <cell r="AN270">
            <v>0.16</v>
          </cell>
          <cell r="AO270">
            <v>2</v>
          </cell>
          <cell r="AP270" t="str">
            <v>내선전공</v>
          </cell>
          <cell r="AQ270">
            <v>0.16</v>
          </cell>
          <cell r="BB270" t="str">
            <v>전 7-14</v>
          </cell>
        </row>
        <row r="271">
          <cell r="A271">
            <v>250</v>
          </cell>
          <cell r="B271" t="str">
            <v>전화 콘센트</v>
          </cell>
          <cell r="C271" t="str">
            <v xml:space="preserve">4P </v>
          </cell>
          <cell r="D271">
            <v>1</v>
          </cell>
          <cell r="E271" t="str">
            <v>EA</v>
          </cell>
          <cell r="F271">
            <v>50</v>
          </cell>
          <cell r="G271">
            <v>4985</v>
          </cell>
          <cell r="I271">
            <v>4355</v>
          </cell>
          <cell r="J271">
            <v>500</v>
          </cell>
          <cell r="K271">
            <v>500</v>
          </cell>
          <cell r="M271">
            <v>130</v>
          </cell>
          <cell r="AM271">
            <v>1</v>
          </cell>
          <cell r="AN271">
            <v>7.0000000000000007E-2</v>
          </cell>
          <cell r="AO271">
            <v>1</v>
          </cell>
          <cell r="AP271" t="str">
            <v>통신내선공</v>
          </cell>
          <cell r="AQ271">
            <v>7.0000000000000007E-2</v>
          </cell>
          <cell r="BB271" t="str">
            <v>통 3-29</v>
          </cell>
        </row>
        <row r="272">
          <cell r="A272">
            <v>251</v>
          </cell>
          <cell r="B272" t="str">
            <v>TV 유니트</v>
          </cell>
          <cell r="C272" t="str">
            <v xml:space="preserve">단말 </v>
          </cell>
          <cell r="D272">
            <v>1</v>
          </cell>
          <cell r="E272" t="str">
            <v>EA</v>
          </cell>
          <cell r="F272">
            <v>50</v>
          </cell>
          <cell r="G272">
            <v>6347</v>
          </cell>
          <cell r="I272">
            <v>4978</v>
          </cell>
          <cell r="J272">
            <v>1220</v>
          </cell>
          <cell r="K272">
            <v>1220</v>
          </cell>
          <cell r="M272">
            <v>149</v>
          </cell>
          <cell r="AM272">
            <v>1</v>
          </cell>
          <cell r="AN272">
            <v>0.08</v>
          </cell>
          <cell r="AO272">
            <v>1</v>
          </cell>
          <cell r="AP272" t="str">
            <v>통신내선공</v>
          </cell>
          <cell r="AQ272">
            <v>0.08</v>
          </cell>
          <cell r="BB272" t="str">
            <v>통 5-89</v>
          </cell>
        </row>
        <row r="273">
          <cell r="A273">
            <v>252</v>
          </cell>
          <cell r="B273" t="str">
            <v>TV 유니트</v>
          </cell>
          <cell r="C273" t="str">
            <v xml:space="preserve">직렬 </v>
          </cell>
          <cell r="D273">
            <v>1</v>
          </cell>
          <cell r="E273" t="str">
            <v>EA</v>
          </cell>
          <cell r="F273">
            <v>50</v>
          </cell>
          <cell r="G273">
            <v>6483</v>
          </cell>
          <cell r="I273">
            <v>4978</v>
          </cell>
          <cell r="J273">
            <v>1356</v>
          </cell>
          <cell r="K273">
            <v>1356</v>
          </cell>
          <cell r="M273">
            <v>149</v>
          </cell>
          <cell r="AM273">
            <v>1</v>
          </cell>
          <cell r="AN273">
            <v>0.08</v>
          </cell>
          <cell r="AO273">
            <v>1</v>
          </cell>
          <cell r="AP273" t="str">
            <v>통신내선공</v>
          </cell>
          <cell r="AQ273">
            <v>0.08</v>
          </cell>
          <cell r="BB273" t="str">
            <v>통 5-89</v>
          </cell>
        </row>
        <row r="274">
          <cell r="A274">
            <v>253</v>
          </cell>
          <cell r="B274" t="str">
            <v>P.B S/W</v>
          </cell>
          <cell r="C274" t="str">
            <v xml:space="preserve"> </v>
          </cell>
          <cell r="D274">
            <v>1</v>
          </cell>
          <cell r="E274" t="str">
            <v>EA</v>
          </cell>
          <cell r="F274">
            <v>50</v>
          </cell>
          <cell r="G274">
            <v>3214</v>
          </cell>
          <cell r="I274">
            <v>3121</v>
          </cell>
          <cell r="J274">
            <v>0</v>
          </cell>
          <cell r="K274">
            <v>0</v>
          </cell>
          <cell r="M274">
            <v>93</v>
          </cell>
          <cell r="AM274">
            <v>1</v>
          </cell>
          <cell r="AN274">
            <v>6.5000000000000002E-2</v>
          </cell>
          <cell r="AO274">
            <v>1</v>
          </cell>
          <cell r="AP274" t="str">
            <v>내선전공</v>
          </cell>
          <cell r="AQ274">
            <v>6.5000000000000002E-2</v>
          </cell>
          <cell r="BB274" t="str">
            <v>전 7-14</v>
          </cell>
        </row>
        <row r="275">
          <cell r="A275">
            <v>254</v>
          </cell>
          <cell r="B275" t="str">
            <v>차임벨</v>
          </cell>
          <cell r="C275" t="str">
            <v xml:space="preserve"> </v>
          </cell>
          <cell r="D275">
            <v>1</v>
          </cell>
          <cell r="E275" t="str">
            <v>EA</v>
          </cell>
          <cell r="F275">
            <v>50</v>
          </cell>
          <cell r="G275">
            <v>4946</v>
          </cell>
          <cell r="I275">
            <v>4802</v>
          </cell>
          <cell r="J275">
            <v>0</v>
          </cell>
          <cell r="K275">
            <v>0</v>
          </cell>
          <cell r="M275">
            <v>144</v>
          </cell>
          <cell r="AM275">
            <v>1</v>
          </cell>
          <cell r="AN275">
            <v>0.1</v>
          </cell>
          <cell r="AO275">
            <v>1</v>
          </cell>
          <cell r="AP275" t="str">
            <v>내선전공</v>
          </cell>
          <cell r="AQ275">
            <v>0.1</v>
          </cell>
          <cell r="BB275" t="str">
            <v>전 7-13</v>
          </cell>
        </row>
        <row r="276">
          <cell r="A276">
            <v>255</v>
          </cell>
          <cell r="B276" t="str">
            <v>PHOTO CELL S/W</v>
          </cell>
          <cell r="C276" t="str">
            <v xml:space="preserve"> </v>
          </cell>
          <cell r="D276">
            <v>1</v>
          </cell>
          <cell r="E276" t="str">
            <v>EA</v>
          </cell>
          <cell r="F276">
            <v>50</v>
          </cell>
          <cell r="G276">
            <v>10678</v>
          </cell>
          <cell r="I276">
            <v>9125</v>
          </cell>
          <cell r="J276">
            <v>1280</v>
          </cell>
          <cell r="K276">
            <v>1280</v>
          </cell>
          <cell r="M276">
            <v>273</v>
          </cell>
          <cell r="AM276">
            <v>1</v>
          </cell>
          <cell r="AN276">
            <v>0.19</v>
          </cell>
          <cell r="AO276">
            <v>1</v>
          </cell>
          <cell r="AP276" t="str">
            <v>내선전공</v>
          </cell>
          <cell r="AQ276">
            <v>0.19</v>
          </cell>
          <cell r="BB276" t="str">
            <v>전 7-14</v>
          </cell>
        </row>
        <row r="277">
          <cell r="A277">
            <v>256</v>
          </cell>
          <cell r="B277" t="str">
            <v>등기구</v>
          </cell>
          <cell r="C277" t="str">
            <v>FL 2/40W P.P</v>
          </cell>
          <cell r="D277">
            <v>1</v>
          </cell>
          <cell r="E277" t="str">
            <v>EA</v>
          </cell>
          <cell r="F277">
            <v>50</v>
          </cell>
          <cell r="G277">
            <v>38055</v>
          </cell>
          <cell r="I277">
            <v>17530</v>
          </cell>
          <cell r="J277">
            <v>20000</v>
          </cell>
          <cell r="K277">
            <v>20000</v>
          </cell>
          <cell r="M277">
            <v>525</v>
          </cell>
          <cell r="AM277">
            <v>1</v>
          </cell>
          <cell r="AN277">
            <v>0.36499999999999999</v>
          </cell>
          <cell r="AO277">
            <v>1</v>
          </cell>
          <cell r="AP277" t="str">
            <v>내선전공</v>
          </cell>
          <cell r="AQ277">
            <v>0.36499999999999999</v>
          </cell>
          <cell r="BB277" t="str">
            <v>전 7-16</v>
          </cell>
        </row>
        <row r="278">
          <cell r="A278">
            <v>257</v>
          </cell>
          <cell r="B278" t="str">
            <v>등기구</v>
          </cell>
          <cell r="C278" t="str">
            <v>FL 2/40W 직부</v>
          </cell>
          <cell r="D278">
            <v>1</v>
          </cell>
          <cell r="E278" t="str">
            <v>EA</v>
          </cell>
          <cell r="F278">
            <v>50</v>
          </cell>
          <cell r="G278">
            <v>31887</v>
          </cell>
          <cell r="I278">
            <v>14648</v>
          </cell>
          <cell r="J278">
            <v>16800</v>
          </cell>
          <cell r="K278">
            <v>16800</v>
          </cell>
          <cell r="M278">
            <v>439</v>
          </cell>
          <cell r="AM278">
            <v>1</v>
          </cell>
          <cell r="AN278">
            <v>0.30499999999999999</v>
          </cell>
          <cell r="AO278">
            <v>1</v>
          </cell>
          <cell r="AP278" t="str">
            <v>내선전공</v>
          </cell>
          <cell r="AQ278">
            <v>0.30499999999999999</v>
          </cell>
          <cell r="BB278" t="str">
            <v>전 7-16</v>
          </cell>
        </row>
        <row r="279">
          <cell r="A279">
            <v>258</v>
          </cell>
          <cell r="B279" t="str">
            <v>등기구</v>
          </cell>
          <cell r="C279" t="str">
            <v>FL 2/40W 매입</v>
          </cell>
          <cell r="D279">
            <v>1</v>
          </cell>
          <cell r="E279" t="str">
            <v>EA</v>
          </cell>
          <cell r="F279">
            <v>50</v>
          </cell>
          <cell r="G279">
            <v>45154</v>
          </cell>
          <cell r="I279">
            <v>22092</v>
          </cell>
          <cell r="J279">
            <v>22400</v>
          </cell>
          <cell r="K279">
            <v>22400</v>
          </cell>
          <cell r="M279">
            <v>662</v>
          </cell>
          <cell r="AM279">
            <v>1</v>
          </cell>
          <cell r="AN279">
            <v>0.46</v>
          </cell>
          <cell r="AO279">
            <v>1</v>
          </cell>
          <cell r="AP279" t="str">
            <v>내선전공</v>
          </cell>
          <cell r="AQ279">
            <v>0.46</v>
          </cell>
          <cell r="BB279" t="str">
            <v>전 7-16</v>
          </cell>
        </row>
        <row r="280">
          <cell r="A280">
            <v>259</v>
          </cell>
          <cell r="B280" t="str">
            <v>등기구</v>
          </cell>
          <cell r="C280" t="str">
            <v>B 1</v>
          </cell>
          <cell r="D280">
            <v>1</v>
          </cell>
          <cell r="E280" t="str">
            <v>EA</v>
          </cell>
          <cell r="F280">
            <v>50</v>
          </cell>
          <cell r="G280">
            <v>30040</v>
          </cell>
          <cell r="I280">
            <v>14408</v>
          </cell>
          <cell r="J280">
            <v>15200</v>
          </cell>
          <cell r="K280">
            <v>15200</v>
          </cell>
          <cell r="M280">
            <v>432</v>
          </cell>
          <cell r="AM280">
            <v>1</v>
          </cell>
          <cell r="AN280">
            <v>0.3</v>
          </cell>
          <cell r="AO280">
            <v>1</v>
          </cell>
          <cell r="AP280" t="str">
            <v>내선전공</v>
          </cell>
          <cell r="AQ280">
            <v>0.3</v>
          </cell>
          <cell r="BB280" t="str">
            <v>전 7-16</v>
          </cell>
        </row>
        <row r="281">
          <cell r="A281">
            <v>260</v>
          </cell>
          <cell r="B281" t="str">
            <v>등기구</v>
          </cell>
          <cell r="C281" t="str">
            <v>IL 60W 직부</v>
          </cell>
          <cell r="D281">
            <v>1</v>
          </cell>
          <cell r="E281" t="str">
            <v>EA</v>
          </cell>
          <cell r="F281">
            <v>50</v>
          </cell>
          <cell r="G281">
            <v>24104</v>
          </cell>
          <cell r="I281">
            <v>8645</v>
          </cell>
          <cell r="J281">
            <v>15200</v>
          </cell>
          <cell r="K281">
            <v>15200</v>
          </cell>
          <cell r="M281">
            <v>259</v>
          </cell>
          <cell r="AM281">
            <v>1</v>
          </cell>
          <cell r="AN281">
            <v>0.18</v>
          </cell>
          <cell r="AO281">
            <v>1</v>
          </cell>
          <cell r="AP281" t="str">
            <v>내선전공</v>
          </cell>
          <cell r="AQ281">
            <v>0.18</v>
          </cell>
          <cell r="BB281" t="str">
            <v>전 7-16</v>
          </cell>
        </row>
        <row r="282">
          <cell r="A282">
            <v>261</v>
          </cell>
          <cell r="B282" t="str">
            <v>등기구</v>
          </cell>
          <cell r="C282" t="str">
            <v>IL 100W 직부</v>
          </cell>
          <cell r="D282">
            <v>1</v>
          </cell>
          <cell r="E282" t="str">
            <v>EA</v>
          </cell>
          <cell r="F282">
            <v>50</v>
          </cell>
          <cell r="G282">
            <v>30198</v>
          </cell>
          <cell r="I282">
            <v>9125</v>
          </cell>
          <cell r="J282">
            <v>20800</v>
          </cell>
          <cell r="K282">
            <v>20800</v>
          </cell>
          <cell r="M282">
            <v>273</v>
          </cell>
          <cell r="AM282">
            <v>1</v>
          </cell>
          <cell r="AN282">
            <v>0.19</v>
          </cell>
          <cell r="AO282">
            <v>1</v>
          </cell>
          <cell r="AP282" t="str">
            <v>내선전공</v>
          </cell>
          <cell r="AQ282">
            <v>0.19</v>
          </cell>
          <cell r="BB282" t="str">
            <v>전 7-16</v>
          </cell>
        </row>
        <row r="283">
          <cell r="A283">
            <v>262</v>
          </cell>
          <cell r="B283" t="str">
            <v>등기구</v>
          </cell>
          <cell r="C283" t="str">
            <v>IL 100W 벽부</v>
          </cell>
          <cell r="D283">
            <v>1</v>
          </cell>
          <cell r="E283" t="str">
            <v>EA</v>
          </cell>
          <cell r="F283">
            <v>50</v>
          </cell>
          <cell r="G283">
            <v>22998</v>
          </cell>
          <cell r="I283">
            <v>9125</v>
          </cell>
          <cell r="J283">
            <v>13600</v>
          </cell>
          <cell r="K283">
            <v>13600</v>
          </cell>
          <cell r="M283">
            <v>273</v>
          </cell>
          <cell r="AM283">
            <v>1</v>
          </cell>
          <cell r="AN283">
            <v>0.19</v>
          </cell>
          <cell r="AO283">
            <v>1</v>
          </cell>
          <cell r="AP283" t="str">
            <v>내선전공</v>
          </cell>
          <cell r="AQ283">
            <v>0.19</v>
          </cell>
          <cell r="BB283" t="str">
            <v>전 7-16</v>
          </cell>
        </row>
        <row r="284">
          <cell r="A284">
            <v>263</v>
          </cell>
          <cell r="B284" t="str">
            <v>등기구</v>
          </cell>
          <cell r="C284" t="str">
            <v xml:space="preserve">E </v>
          </cell>
          <cell r="D284">
            <v>1</v>
          </cell>
          <cell r="E284" t="str">
            <v>EA</v>
          </cell>
          <cell r="F284">
            <v>50</v>
          </cell>
          <cell r="G284">
            <v>28918</v>
          </cell>
          <cell r="I284">
            <v>11766</v>
          </cell>
          <cell r="J284">
            <v>16800</v>
          </cell>
          <cell r="K284">
            <v>16800</v>
          </cell>
          <cell r="M284">
            <v>352</v>
          </cell>
          <cell r="AM284">
            <v>1</v>
          </cell>
          <cell r="AN284">
            <v>0.245</v>
          </cell>
          <cell r="AO284">
            <v>1</v>
          </cell>
          <cell r="AP284" t="str">
            <v>내선전공</v>
          </cell>
          <cell r="AQ284">
            <v>0.245</v>
          </cell>
          <cell r="BB284" t="str">
            <v>전 7-16</v>
          </cell>
        </row>
        <row r="285">
          <cell r="A285">
            <v>264</v>
          </cell>
          <cell r="B285" t="str">
            <v>등기구</v>
          </cell>
          <cell r="C285" t="str">
            <v>E 1</v>
          </cell>
          <cell r="D285">
            <v>1</v>
          </cell>
          <cell r="E285" t="str">
            <v>EA</v>
          </cell>
          <cell r="F285">
            <v>50</v>
          </cell>
          <cell r="G285">
            <v>23245</v>
          </cell>
          <cell r="I285">
            <v>9365</v>
          </cell>
          <cell r="J285">
            <v>13600</v>
          </cell>
          <cell r="K285">
            <v>13600</v>
          </cell>
          <cell r="M285">
            <v>280</v>
          </cell>
          <cell r="AM285">
            <v>1</v>
          </cell>
          <cell r="AN285">
            <v>0.19500000000000001</v>
          </cell>
          <cell r="AO285">
            <v>1</v>
          </cell>
          <cell r="AP285" t="str">
            <v>내선전공</v>
          </cell>
          <cell r="AQ285">
            <v>0.19500000000000001</v>
          </cell>
          <cell r="BB285" t="str">
            <v>전 7-16</v>
          </cell>
        </row>
        <row r="286">
          <cell r="A286">
            <v>265</v>
          </cell>
          <cell r="B286" t="str">
            <v>등기구</v>
          </cell>
          <cell r="C286" t="str">
            <v xml:space="preserve">F </v>
          </cell>
          <cell r="D286">
            <v>1</v>
          </cell>
          <cell r="E286" t="str">
            <v>EA</v>
          </cell>
          <cell r="F286">
            <v>50</v>
          </cell>
          <cell r="G286">
            <v>12104</v>
          </cell>
          <cell r="I286">
            <v>8645</v>
          </cell>
          <cell r="J286">
            <v>3200</v>
          </cell>
          <cell r="K286">
            <v>3200</v>
          </cell>
          <cell r="M286">
            <v>259</v>
          </cell>
          <cell r="AM286">
            <v>1</v>
          </cell>
          <cell r="AN286">
            <v>0.18</v>
          </cell>
          <cell r="AO286">
            <v>1</v>
          </cell>
          <cell r="AP286" t="str">
            <v>내선전공</v>
          </cell>
          <cell r="AQ286">
            <v>0.18</v>
          </cell>
          <cell r="BB286" t="str">
            <v>전 7-15</v>
          </cell>
        </row>
        <row r="287">
          <cell r="A287">
            <v>266</v>
          </cell>
          <cell r="B287" t="str">
            <v>등기구</v>
          </cell>
          <cell r="C287" t="str">
            <v xml:space="preserve">G </v>
          </cell>
          <cell r="D287">
            <v>1</v>
          </cell>
          <cell r="E287" t="str">
            <v>EA</v>
          </cell>
          <cell r="F287">
            <v>50</v>
          </cell>
          <cell r="G287">
            <v>62614</v>
          </cell>
          <cell r="I287">
            <v>25839</v>
          </cell>
          <cell r="J287">
            <v>36000</v>
          </cell>
          <cell r="K287">
            <v>36000</v>
          </cell>
          <cell r="M287">
            <v>775</v>
          </cell>
          <cell r="AM287">
            <v>1</v>
          </cell>
          <cell r="AN287">
            <v>0.53800000000000003</v>
          </cell>
          <cell r="AO287">
            <v>1</v>
          </cell>
          <cell r="AP287" t="str">
            <v>내선전공</v>
          </cell>
          <cell r="AQ287">
            <v>0.53800000000000003</v>
          </cell>
          <cell r="BB287" t="str">
            <v>전 7-16</v>
          </cell>
        </row>
        <row r="288">
          <cell r="A288">
            <v>267</v>
          </cell>
          <cell r="B288" t="str">
            <v>등기구</v>
          </cell>
          <cell r="C288" t="str">
            <v xml:space="preserve">H </v>
          </cell>
          <cell r="D288">
            <v>1</v>
          </cell>
          <cell r="E288" t="str">
            <v>EA</v>
          </cell>
          <cell r="F288">
            <v>50</v>
          </cell>
          <cell r="G288">
            <v>23608</v>
          </cell>
          <cell r="I288">
            <v>8164</v>
          </cell>
          <cell r="J288">
            <v>15200</v>
          </cell>
          <cell r="K288">
            <v>15200</v>
          </cell>
          <cell r="M288">
            <v>244</v>
          </cell>
          <cell r="AM288">
            <v>1</v>
          </cell>
          <cell r="AN288">
            <v>0.17</v>
          </cell>
          <cell r="AO288">
            <v>1</v>
          </cell>
          <cell r="AP288" t="str">
            <v>내선전공</v>
          </cell>
          <cell r="AQ288">
            <v>0.17</v>
          </cell>
          <cell r="BB288" t="str">
            <v>전 7-15</v>
          </cell>
        </row>
        <row r="289">
          <cell r="A289">
            <v>268</v>
          </cell>
          <cell r="B289" t="str">
            <v>등기구</v>
          </cell>
          <cell r="C289" t="str">
            <v xml:space="preserve">I </v>
          </cell>
          <cell r="D289">
            <v>1</v>
          </cell>
          <cell r="E289" t="str">
            <v>EA</v>
          </cell>
          <cell r="F289">
            <v>50</v>
          </cell>
          <cell r="G289">
            <v>13015</v>
          </cell>
          <cell r="I289">
            <v>7588</v>
          </cell>
          <cell r="J289">
            <v>5200</v>
          </cell>
          <cell r="K289">
            <v>5200</v>
          </cell>
          <cell r="M289">
            <v>227</v>
          </cell>
          <cell r="AM289">
            <v>1</v>
          </cell>
          <cell r="AN289">
            <v>0.158</v>
          </cell>
          <cell r="AO289">
            <v>1</v>
          </cell>
          <cell r="AP289" t="str">
            <v>내선전공</v>
          </cell>
          <cell r="AQ289">
            <v>0.158</v>
          </cell>
          <cell r="BB289" t="str">
            <v>전 7-15</v>
          </cell>
        </row>
        <row r="290">
          <cell r="A290">
            <v>269</v>
          </cell>
          <cell r="B290" t="str">
            <v>등기구</v>
          </cell>
          <cell r="C290" t="str">
            <v>J 1</v>
          </cell>
          <cell r="D290">
            <v>1</v>
          </cell>
          <cell r="E290" t="str">
            <v>EA</v>
          </cell>
          <cell r="F290">
            <v>50</v>
          </cell>
          <cell r="G290">
            <v>32118</v>
          </cell>
          <cell r="I290">
            <v>11766</v>
          </cell>
          <cell r="J290">
            <v>20000</v>
          </cell>
          <cell r="K290">
            <v>20000</v>
          </cell>
          <cell r="M290">
            <v>352</v>
          </cell>
          <cell r="AM290">
            <v>1</v>
          </cell>
          <cell r="AN290">
            <v>0.245</v>
          </cell>
          <cell r="AO290">
            <v>1</v>
          </cell>
          <cell r="AP290" t="str">
            <v>내선전공</v>
          </cell>
          <cell r="AQ290">
            <v>0.245</v>
          </cell>
          <cell r="BB290" t="str">
            <v>전 7-15</v>
          </cell>
        </row>
        <row r="291">
          <cell r="A291">
            <v>270</v>
          </cell>
          <cell r="B291" t="str">
            <v>등기구</v>
          </cell>
          <cell r="C291" t="str">
            <v xml:space="preserve">K </v>
          </cell>
          <cell r="D291">
            <v>1</v>
          </cell>
          <cell r="E291" t="str">
            <v>EA</v>
          </cell>
          <cell r="F291">
            <v>50</v>
          </cell>
          <cell r="G291">
            <v>61638</v>
          </cell>
          <cell r="I291">
            <v>32659</v>
          </cell>
          <cell r="J291">
            <v>28000</v>
          </cell>
          <cell r="K291">
            <v>28000</v>
          </cell>
          <cell r="M291">
            <v>979</v>
          </cell>
          <cell r="AM291">
            <v>1</v>
          </cell>
          <cell r="AN291">
            <v>0.34</v>
          </cell>
          <cell r="AO291">
            <v>2</v>
          </cell>
          <cell r="AP291" t="str">
            <v>내선전공</v>
          </cell>
          <cell r="AQ291">
            <v>0.34</v>
          </cell>
          <cell r="BB291" t="str">
            <v>전 7-15</v>
          </cell>
        </row>
        <row r="292">
          <cell r="A292">
            <v>271</v>
          </cell>
          <cell r="B292" t="str">
            <v>등기구</v>
          </cell>
          <cell r="C292" t="str">
            <v xml:space="preserve">L </v>
          </cell>
          <cell r="D292">
            <v>1</v>
          </cell>
          <cell r="E292" t="str">
            <v>EA</v>
          </cell>
          <cell r="F292">
            <v>50</v>
          </cell>
          <cell r="G292">
            <v>132719</v>
          </cell>
          <cell r="I292">
            <v>70601</v>
          </cell>
          <cell r="J292">
            <v>60000</v>
          </cell>
          <cell r="K292">
            <v>60000</v>
          </cell>
          <cell r="M292">
            <v>2118</v>
          </cell>
          <cell r="AM292">
            <v>1</v>
          </cell>
          <cell r="AN292">
            <v>1.47</v>
          </cell>
          <cell r="AO292">
            <v>1</v>
          </cell>
          <cell r="AP292" t="str">
            <v>내선전공</v>
          </cell>
          <cell r="AQ292">
            <v>1.47</v>
          </cell>
          <cell r="BB292" t="str">
            <v>전 7-17</v>
          </cell>
        </row>
        <row r="293">
          <cell r="A293">
            <v>272</v>
          </cell>
          <cell r="B293" t="str">
            <v>등기구</v>
          </cell>
          <cell r="C293" t="str">
            <v>L 1</v>
          </cell>
          <cell r="D293">
            <v>1</v>
          </cell>
          <cell r="E293" t="str">
            <v>EA</v>
          </cell>
          <cell r="F293">
            <v>50</v>
          </cell>
          <cell r="G293">
            <v>137403</v>
          </cell>
          <cell r="I293">
            <v>72042</v>
          </cell>
          <cell r="J293">
            <v>63200</v>
          </cell>
          <cell r="K293">
            <v>63200</v>
          </cell>
          <cell r="M293">
            <v>2161</v>
          </cell>
          <cell r="AM293">
            <v>1</v>
          </cell>
          <cell r="AN293">
            <v>1.5</v>
          </cell>
          <cell r="AO293">
            <v>1</v>
          </cell>
          <cell r="AP293" t="str">
            <v>내선전공</v>
          </cell>
          <cell r="AQ293">
            <v>1.5</v>
          </cell>
          <cell r="BB293" t="str">
            <v>전 7-17</v>
          </cell>
        </row>
        <row r="294">
          <cell r="A294">
            <v>273</v>
          </cell>
          <cell r="B294" t="str">
            <v>등기구</v>
          </cell>
          <cell r="C294" t="str">
            <v xml:space="preserve">M </v>
          </cell>
          <cell r="D294">
            <v>1</v>
          </cell>
          <cell r="E294" t="str">
            <v>EA</v>
          </cell>
          <cell r="F294">
            <v>50</v>
          </cell>
          <cell r="G294">
            <v>64118</v>
          </cell>
          <cell r="I294">
            <v>11766</v>
          </cell>
          <cell r="J294">
            <v>52000</v>
          </cell>
          <cell r="K294">
            <v>52000</v>
          </cell>
          <cell r="M294">
            <v>352</v>
          </cell>
          <cell r="AM294">
            <v>1</v>
          </cell>
          <cell r="AN294">
            <v>0.245</v>
          </cell>
          <cell r="AO294">
            <v>1</v>
          </cell>
          <cell r="AP294" t="str">
            <v>내선전공</v>
          </cell>
          <cell r="AQ294">
            <v>0.245</v>
          </cell>
          <cell r="BB294" t="str">
            <v>전 7-16</v>
          </cell>
        </row>
        <row r="295">
          <cell r="A295">
            <v>274</v>
          </cell>
          <cell r="B295" t="str">
            <v>등기구</v>
          </cell>
          <cell r="C295" t="str">
            <v xml:space="preserve">N </v>
          </cell>
          <cell r="D295">
            <v>1</v>
          </cell>
          <cell r="E295" t="str">
            <v>EA</v>
          </cell>
          <cell r="F295">
            <v>50</v>
          </cell>
          <cell r="G295">
            <v>28904</v>
          </cell>
          <cell r="I295">
            <v>8645</v>
          </cell>
          <cell r="J295">
            <v>20000</v>
          </cell>
          <cell r="K295">
            <v>20000</v>
          </cell>
          <cell r="M295">
            <v>259</v>
          </cell>
          <cell r="AM295">
            <v>1</v>
          </cell>
          <cell r="AN295">
            <v>0.18</v>
          </cell>
          <cell r="AO295">
            <v>1</v>
          </cell>
          <cell r="AP295" t="str">
            <v>내선전공</v>
          </cell>
          <cell r="AQ295">
            <v>0.18</v>
          </cell>
          <cell r="BB295" t="str">
            <v>전 7-15</v>
          </cell>
        </row>
        <row r="296">
          <cell r="A296">
            <v>275</v>
          </cell>
          <cell r="B296" t="str">
            <v>등기구</v>
          </cell>
          <cell r="C296" t="str">
            <v xml:space="preserve">MH 175W </v>
          </cell>
          <cell r="D296">
            <v>1</v>
          </cell>
          <cell r="E296" t="str">
            <v>EA</v>
          </cell>
          <cell r="F296">
            <v>50</v>
          </cell>
          <cell r="G296">
            <v>55787</v>
          </cell>
          <cell r="I296">
            <v>19211</v>
          </cell>
          <cell r="J296">
            <v>36000</v>
          </cell>
          <cell r="K296">
            <v>36000</v>
          </cell>
          <cell r="M296">
            <v>576</v>
          </cell>
          <cell r="AM296">
            <v>1</v>
          </cell>
          <cell r="AN296">
            <v>0.4</v>
          </cell>
          <cell r="AO296">
            <v>1</v>
          </cell>
          <cell r="AP296" t="str">
            <v>내선전공</v>
          </cell>
          <cell r="AQ296">
            <v>0.4</v>
          </cell>
          <cell r="BB296" t="str">
            <v>전 7-17</v>
          </cell>
        </row>
        <row r="297">
          <cell r="A297">
            <v>276</v>
          </cell>
          <cell r="B297" t="str">
            <v>등기구</v>
          </cell>
          <cell r="C297" t="str">
            <v xml:space="preserve">P </v>
          </cell>
          <cell r="D297">
            <v>1</v>
          </cell>
          <cell r="E297" t="str">
            <v>EA</v>
          </cell>
          <cell r="F297">
            <v>50</v>
          </cell>
          <cell r="G297">
            <v>567753</v>
          </cell>
          <cell r="I297">
            <v>248304</v>
          </cell>
          <cell r="J297">
            <v>312000</v>
          </cell>
          <cell r="K297">
            <v>312000</v>
          </cell>
          <cell r="M297">
            <v>7449</v>
          </cell>
          <cell r="AM297">
            <v>1</v>
          </cell>
          <cell r="AN297">
            <v>5.17</v>
          </cell>
          <cell r="AO297">
            <v>1</v>
          </cell>
          <cell r="AP297" t="str">
            <v>내선전공</v>
          </cell>
          <cell r="AQ297">
            <v>5.17</v>
          </cell>
          <cell r="BB297" t="str">
            <v>전 7-17</v>
          </cell>
        </row>
        <row r="298">
          <cell r="A298">
            <v>277</v>
          </cell>
          <cell r="B298" t="str">
            <v>스피커</v>
          </cell>
          <cell r="C298" t="str">
            <v xml:space="preserve">천정 3W </v>
          </cell>
          <cell r="D298">
            <v>1</v>
          </cell>
          <cell r="E298" t="str">
            <v>EA</v>
          </cell>
          <cell r="F298">
            <v>50</v>
          </cell>
          <cell r="G298">
            <v>41642</v>
          </cell>
          <cell r="I298">
            <v>28002</v>
          </cell>
          <cell r="J298">
            <v>12800</v>
          </cell>
          <cell r="K298">
            <v>12800</v>
          </cell>
          <cell r="M298">
            <v>840</v>
          </cell>
          <cell r="AM298">
            <v>1</v>
          </cell>
          <cell r="AN298">
            <v>0.45</v>
          </cell>
          <cell r="AO298">
            <v>1</v>
          </cell>
          <cell r="AP298" t="str">
            <v>통신내선공</v>
          </cell>
          <cell r="AQ298">
            <v>0.45</v>
          </cell>
          <cell r="BB298" t="str">
            <v>통 3-29</v>
          </cell>
        </row>
        <row r="299">
          <cell r="A299">
            <v>278</v>
          </cell>
          <cell r="B299" t="str">
            <v>스피커</v>
          </cell>
          <cell r="C299" t="str">
            <v xml:space="preserve">벽부 3W </v>
          </cell>
          <cell r="D299">
            <v>1</v>
          </cell>
          <cell r="E299" t="str">
            <v>EA</v>
          </cell>
          <cell r="F299">
            <v>50</v>
          </cell>
          <cell r="G299">
            <v>41642</v>
          </cell>
          <cell r="I299">
            <v>28002</v>
          </cell>
          <cell r="J299">
            <v>12800</v>
          </cell>
          <cell r="K299">
            <v>12800</v>
          </cell>
          <cell r="M299">
            <v>840</v>
          </cell>
          <cell r="AM299">
            <v>1</v>
          </cell>
          <cell r="AN299">
            <v>0.45</v>
          </cell>
          <cell r="AO299">
            <v>1</v>
          </cell>
          <cell r="AP299" t="str">
            <v>통신내선공</v>
          </cell>
          <cell r="AQ299">
            <v>0.45</v>
          </cell>
          <cell r="BB299" t="str">
            <v>통 3-29</v>
          </cell>
        </row>
        <row r="300">
          <cell r="A300">
            <v>279</v>
          </cell>
          <cell r="B300" t="str">
            <v>스피커</v>
          </cell>
          <cell r="C300" t="str">
            <v xml:space="preserve">컬럼 10W </v>
          </cell>
          <cell r="D300">
            <v>1</v>
          </cell>
          <cell r="E300" t="str">
            <v>EA</v>
          </cell>
          <cell r="F300">
            <v>50</v>
          </cell>
          <cell r="G300">
            <v>62456</v>
          </cell>
          <cell r="I300">
            <v>37336</v>
          </cell>
          <cell r="J300">
            <v>24000</v>
          </cell>
          <cell r="K300">
            <v>24000</v>
          </cell>
          <cell r="M300">
            <v>1120</v>
          </cell>
          <cell r="AM300">
            <v>1</v>
          </cell>
          <cell r="AN300">
            <v>0.6</v>
          </cell>
          <cell r="AO300">
            <v>1</v>
          </cell>
          <cell r="AP300" t="str">
            <v>통신내선공</v>
          </cell>
          <cell r="AQ300">
            <v>0.6</v>
          </cell>
          <cell r="BB300" t="str">
            <v>통 3-29</v>
          </cell>
        </row>
        <row r="301">
          <cell r="A301">
            <v>280</v>
          </cell>
          <cell r="B301" t="str">
            <v>스피커</v>
          </cell>
          <cell r="C301" t="str">
            <v xml:space="preserve">컬럼 20W </v>
          </cell>
          <cell r="D301">
            <v>1</v>
          </cell>
          <cell r="E301" t="str">
            <v>EA</v>
          </cell>
          <cell r="F301">
            <v>50</v>
          </cell>
          <cell r="G301">
            <v>98494</v>
          </cell>
          <cell r="I301">
            <v>62228</v>
          </cell>
          <cell r="J301">
            <v>34400</v>
          </cell>
          <cell r="K301">
            <v>34400</v>
          </cell>
          <cell r="M301">
            <v>1866</v>
          </cell>
          <cell r="AM301">
            <v>1</v>
          </cell>
          <cell r="AN301">
            <v>1</v>
          </cell>
          <cell r="AO301">
            <v>1</v>
          </cell>
          <cell r="AP301" t="str">
            <v>통신내선공</v>
          </cell>
          <cell r="AQ301">
            <v>1</v>
          </cell>
          <cell r="BB301" t="str">
            <v>통 3-29</v>
          </cell>
        </row>
        <row r="302">
          <cell r="A302">
            <v>281</v>
          </cell>
          <cell r="B302" t="str">
            <v>스피커</v>
          </cell>
          <cell r="C302" t="str">
            <v xml:space="preserve">컬럼 40W </v>
          </cell>
          <cell r="D302">
            <v>1</v>
          </cell>
          <cell r="E302" t="str">
            <v>EA</v>
          </cell>
          <cell r="F302">
            <v>50</v>
          </cell>
          <cell r="G302">
            <v>114494</v>
          </cell>
          <cell r="I302">
            <v>62228</v>
          </cell>
          <cell r="J302">
            <v>50400</v>
          </cell>
          <cell r="K302">
            <v>50400</v>
          </cell>
          <cell r="M302">
            <v>1866</v>
          </cell>
          <cell r="AM302">
            <v>1</v>
          </cell>
          <cell r="AN302">
            <v>1</v>
          </cell>
          <cell r="AO302">
            <v>1</v>
          </cell>
          <cell r="AP302" t="str">
            <v>통신내선공</v>
          </cell>
          <cell r="AQ302">
            <v>1</v>
          </cell>
          <cell r="BB302" t="str">
            <v>통 3-29</v>
          </cell>
        </row>
        <row r="303">
          <cell r="A303">
            <v>282</v>
          </cell>
          <cell r="B303" t="str">
            <v>전화 단자함 (연강)</v>
          </cell>
          <cell r="C303" t="str">
            <v>중간 10P</v>
          </cell>
          <cell r="D303">
            <v>1</v>
          </cell>
          <cell r="E303" t="str">
            <v>EA</v>
          </cell>
          <cell r="F303">
            <v>50</v>
          </cell>
          <cell r="G303">
            <v>65202</v>
          </cell>
          <cell r="I303">
            <v>54760</v>
          </cell>
          <cell r="J303">
            <v>8800</v>
          </cell>
          <cell r="K303">
            <v>8800</v>
          </cell>
          <cell r="M303">
            <v>1642</v>
          </cell>
          <cell r="AM303">
            <v>2</v>
          </cell>
          <cell r="AN303">
            <v>1</v>
          </cell>
          <cell r="AO303">
            <v>1</v>
          </cell>
          <cell r="AP303" t="str">
            <v>보통인부</v>
          </cell>
          <cell r="AQ303">
            <v>0.45</v>
          </cell>
          <cell r="AR303" t="str">
            <v>통신케이블공</v>
          </cell>
          <cell r="AS303">
            <v>0.55000000000000004</v>
          </cell>
          <cell r="BB303" t="str">
            <v>통 3-30</v>
          </cell>
        </row>
        <row r="304">
          <cell r="A304">
            <v>283</v>
          </cell>
          <cell r="B304" t="str">
            <v>전화 단자함 (연강)</v>
          </cell>
          <cell r="C304" t="str">
            <v>중간 20P</v>
          </cell>
          <cell r="D304">
            <v>1</v>
          </cell>
          <cell r="E304" t="str">
            <v>EA</v>
          </cell>
          <cell r="F304">
            <v>50</v>
          </cell>
          <cell r="G304">
            <v>74373</v>
          </cell>
          <cell r="I304">
            <v>62110</v>
          </cell>
          <cell r="J304">
            <v>10400</v>
          </cell>
          <cell r="K304">
            <v>10400</v>
          </cell>
          <cell r="M304">
            <v>1863</v>
          </cell>
          <cell r="AM304">
            <v>2</v>
          </cell>
          <cell r="AN304">
            <v>1.1000000000000001</v>
          </cell>
          <cell r="AO304">
            <v>1</v>
          </cell>
          <cell r="AP304" t="str">
            <v>보통인부</v>
          </cell>
          <cell r="AQ304">
            <v>0.45</v>
          </cell>
          <cell r="AR304" t="str">
            <v>통신케이블공</v>
          </cell>
          <cell r="AS304">
            <v>0.65</v>
          </cell>
          <cell r="BB304" t="str">
            <v>통 3-30</v>
          </cell>
        </row>
        <row r="305">
          <cell r="A305">
            <v>284</v>
          </cell>
          <cell r="B305" t="str">
            <v>전화 단자함 (연강)</v>
          </cell>
          <cell r="C305" t="str">
            <v>중간 30P</v>
          </cell>
          <cell r="D305">
            <v>1</v>
          </cell>
          <cell r="E305" t="str">
            <v>EA</v>
          </cell>
          <cell r="F305">
            <v>50</v>
          </cell>
          <cell r="G305">
            <v>77493</v>
          </cell>
          <cell r="I305">
            <v>62110</v>
          </cell>
          <cell r="J305">
            <v>13520</v>
          </cell>
          <cell r="K305">
            <v>13520</v>
          </cell>
          <cell r="M305">
            <v>1863</v>
          </cell>
          <cell r="AM305">
            <v>2</v>
          </cell>
          <cell r="AN305">
            <v>1.1000000000000001</v>
          </cell>
          <cell r="AO305">
            <v>1</v>
          </cell>
          <cell r="AP305" t="str">
            <v>보통인부</v>
          </cell>
          <cell r="AQ305">
            <v>0.45</v>
          </cell>
          <cell r="AR305" t="str">
            <v>통신케이블공</v>
          </cell>
          <cell r="AS305">
            <v>0.65</v>
          </cell>
          <cell r="BB305" t="str">
            <v>통 3-30</v>
          </cell>
        </row>
        <row r="306">
          <cell r="A306">
            <v>285</v>
          </cell>
          <cell r="B306" t="str">
            <v>전화 단자함 (연강)</v>
          </cell>
          <cell r="C306" t="str">
            <v>중간 40P</v>
          </cell>
          <cell r="D306">
            <v>1</v>
          </cell>
          <cell r="E306" t="str">
            <v>EA</v>
          </cell>
          <cell r="F306">
            <v>50</v>
          </cell>
          <cell r="G306">
            <v>77173</v>
          </cell>
          <cell r="I306">
            <v>62110</v>
          </cell>
          <cell r="J306">
            <v>13200</v>
          </cell>
          <cell r="K306">
            <v>13200</v>
          </cell>
          <cell r="M306">
            <v>1863</v>
          </cell>
          <cell r="AM306">
            <v>2</v>
          </cell>
          <cell r="AN306">
            <v>1.1000000000000001</v>
          </cell>
          <cell r="AO306">
            <v>1</v>
          </cell>
          <cell r="AP306" t="str">
            <v>보통인부</v>
          </cell>
          <cell r="AQ306">
            <v>0.45</v>
          </cell>
          <cell r="AR306" t="str">
            <v>통신케이블공</v>
          </cell>
          <cell r="AS306">
            <v>0.65</v>
          </cell>
          <cell r="BB306" t="str">
            <v>통 3-30</v>
          </cell>
        </row>
        <row r="307">
          <cell r="A307">
            <v>286</v>
          </cell>
          <cell r="B307" t="str">
            <v>전화 단자함 (연강)</v>
          </cell>
          <cell r="C307" t="str">
            <v>중간 50P</v>
          </cell>
          <cell r="D307">
            <v>1</v>
          </cell>
          <cell r="E307" t="str">
            <v>EA</v>
          </cell>
          <cell r="F307">
            <v>50</v>
          </cell>
          <cell r="G307">
            <v>81573</v>
          </cell>
          <cell r="I307">
            <v>62110</v>
          </cell>
          <cell r="J307">
            <v>17600</v>
          </cell>
          <cell r="K307">
            <v>17600</v>
          </cell>
          <cell r="M307">
            <v>1863</v>
          </cell>
          <cell r="AM307">
            <v>2</v>
          </cell>
          <cell r="AN307">
            <v>1.1000000000000001</v>
          </cell>
          <cell r="AO307">
            <v>1</v>
          </cell>
          <cell r="AP307" t="str">
            <v>보통인부</v>
          </cell>
          <cell r="AQ307">
            <v>0.45</v>
          </cell>
          <cell r="AR307" t="str">
            <v>통신케이블공</v>
          </cell>
          <cell r="AS307">
            <v>0.65</v>
          </cell>
          <cell r="BB307" t="str">
            <v>통 3-30</v>
          </cell>
        </row>
        <row r="308">
          <cell r="A308">
            <v>287</v>
          </cell>
          <cell r="B308" t="str">
            <v>전화 단자함 (연강)</v>
          </cell>
          <cell r="C308" t="str">
            <v>중간 60P</v>
          </cell>
          <cell r="D308">
            <v>1</v>
          </cell>
          <cell r="E308" t="str">
            <v>EA</v>
          </cell>
          <cell r="F308">
            <v>50</v>
          </cell>
          <cell r="G308">
            <v>81573</v>
          </cell>
          <cell r="I308">
            <v>62110</v>
          </cell>
          <cell r="J308">
            <v>17600</v>
          </cell>
          <cell r="K308">
            <v>17600</v>
          </cell>
          <cell r="M308">
            <v>1863</v>
          </cell>
          <cell r="AM308">
            <v>2</v>
          </cell>
          <cell r="AN308">
            <v>1.1000000000000001</v>
          </cell>
          <cell r="AO308">
            <v>1</v>
          </cell>
          <cell r="AP308" t="str">
            <v>보통인부</v>
          </cell>
          <cell r="AQ308">
            <v>0.45</v>
          </cell>
          <cell r="AR308" t="str">
            <v>통신케이블공</v>
          </cell>
          <cell r="AS308">
            <v>0.65</v>
          </cell>
          <cell r="BB308" t="str">
            <v>통 3-30</v>
          </cell>
        </row>
        <row r="309">
          <cell r="A309">
            <v>288</v>
          </cell>
          <cell r="B309" t="str">
            <v>전화 단자함 (연강)</v>
          </cell>
          <cell r="C309" t="str">
            <v>국선 10+10</v>
          </cell>
          <cell r="D309">
            <v>1</v>
          </cell>
          <cell r="E309" t="str">
            <v>EA</v>
          </cell>
          <cell r="F309">
            <v>50</v>
          </cell>
          <cell r="G309">
            <v>85413</v>
          </cell>
          <cell r="I309">
            <v>62110</v>
          </cell>
          <cell r="J309">
            <v>21440</v>
          </cell>
          <cell r="K309">
            <v>21440</v>
          </cell>
          <cell r="M309">
            <v>1863</v>
          </cell>
          <cell r="AM309">
            <v>2</v>
          </cell>
          <cell r="AN309">
            <v>1.1000000000000001</v>
          </cell>
          <cell r="AO309">
            <v>1</v>
          </cell>
          <cell r="AP309" t="str">
            <v>보통인부</v>
          </cell>
          <cell r="AQ309">
            <v>0.45</v>
          </cell>
          <cell r="AR309" t="str">
            <v>통신케이블공</v>
          </cell>
          <cell r="AS309">
            <v>0.65</v>
          </cell>
          <cell r="BB309" t="str">
            <v>통 3-30</v>
          </cell>
        </row>
        <row r="310">
          <cell r="A310">
            <v>289</v>
          </cell>
          <cell r="B310" t="str">
            <v>전화 단자함 (연강)</v>
          </cell>
          <cell r="C310" t="str">
            <v>국선 30+80</v>
          </cell>
          <cell r="D310">
            <v>1</v>
          </cell>
          <cell r="E310" t="str">
            <v>EA</v>
          </cell>
          <cell r="F310">
            <v>50</v>
          </cell>
          <cell r="G310">
            <v>171167</v>
          </cell>
          <cell r="I310">
            <v>74532</v>
          </cell>
          <cell r="J310">
            <v>94400</v>
          </cell>
          <cell r="K310">
            <v>94400</v>
          </cell>
          <cell r="M310">
            <v>2235</v>
          </cell>
          <cell r="AM310">
            <v>2</v>
          </cell>
          <cell r="AN310">
            <v>1.32</v>
          </cell>
          <cell r="AO310">
            <v>1</v>
          </cell>
          <cell r="AP310" t="str">
            <v>보통인부</v>
          </cell>
          <cell r="AQ310">
            <v>0.54</v>
          </cell>
          <cell r="AR310" t="str">
            <v>통신케이블공</v>
          </cell>
          <cell r="AS310">
            <v>0.78</v>
          </cell>
          <cell r="BB310" t="str">
            <v>통 3-30</v>
          </cell>
        </row>
        <row r="311">
          <cell r="A311">
            <v>290</v>
          </cell>
          <cell r="B311" t="str">
            <v>전화 단자함 (연강)</v>
          </cell>
          <cell r="C311" t="str">
            <v>국선 50+100</v>
          </cell>
          <cell r="D311">
            <v>1</v>
          </cell>
          <cell r="E311" t="str">
            <v>EA</v>
          </cell>
          <cell r="F311">
            <v>50</v>
          </cell>
          <cell r="G311">
            <v>171167</v>
          </cell>
          <cell r="I311">
            <v>74532</v>
          </cell>
          <cell r="J311">
            <v>94400</v>
          </cell>
          <cell r="K311">
            <v>94400</v>
          </cell>
          <cell r="M311">
            <v>2235</v>
          </cell>
          <cell r="AM311">
            <v>2</v>
          </cell>
          <cell r="AN311">
            <v>1.32</v>
          </cell>
          <cell r="AO311">
            <v>1</v>
          </cell>
          <cell r="AP311" t="str">
            <v>보통인부</v>
          </cell>
          <cell r="AQ311">
            <v>0.54</v>
          </cell>
          <cell r="AR311" t="str">
            <v>통신케이블공</v>
          </cell>
          <cell r="AS311">
            <v>0.78</v>
          </cell>
          <cell r="BB311" t="str">
            <v>통 3-30</v>
          </cell>
        </row>
        <row r="312">
          <cell r="A312">
            <v>291</v>
          </cell>
          <cell r="B312" t="str">
            <v>스피커 단자반</v>
          </cell>
          <cell r="C312" t="str">
            <v xml:space="preserve">10P </v>
          </cell>
          <cell r="D312">
            <v>1</v>
          </cell>
          <cell r="E312" t="str">
            <v>EA</v>
          </cell>
          <cell r="F312">
            <v>50</v>
          </cell>
          <cell r="G312">
            <v>65202</v>
          </cell>
          <cell r="I312">
            <v>54760</v>
          </cell>
          <cell r="J312">
            <v>8800</v>
          </cell>
          <cell r="K312">
            <v>8800</v>
          </cell>
          <cell r="M312">
            <v>1642</v>
          </cell>
          <cell r="AM312">
            <v>2</v>
          </cell>
          <cell r="AN312">
            <v>1</v>
          </cell>
          <cell r="AO312">
            <v>1</v>
          </cell>
          <cell r="AP312" t="str">
            <v>보통인부</v>
          </cell>
          <cell r="AQ312">
            <v>0.45</v>
          </cell>
          <cell r="AR312" t="str">
            <v>통신케이블공</v>
          </cell>
          <cell r="AS312">
            <v>0.55000000000000004</v>
          </cell>
          <cell r="BB312" t="str">
            <v>통 3-30</v>
          </cell>
        </row>
        <row r="313">
          <cell r="A313">
            <v>292</v>
          </cell>
          <cell r="B313" t="str">
            <v>스피커 단자반</v>
          </cell>
          <cell r="C313" t="str">
            <v xml:space="preserve">30P </v>
          </cell>
          <cell r="D313">
            <v>1</v>
          </cell>
          <cell r="E313" t="str">
            <v>EA</v>
          </cell>
          <cell r="F313">
            <v>50</v>
          </cell>
          <cell r="G313">
            <v>77173</v>
          </cell>
          <cell r="I313">
            <v>62110</v>
          </cell>
          <cell r="J313">
            <v>13200</v>
          </cell>
          <cell r="K313">
            <v>13200</v>
          </cell>
          <cell r="M313">
            <v>1863</v>
          </cell>
          <cell r="AM313">
            <v>2</v>
          </cell>
          <cell r="AN313">
            <v>1.1000000000000001</v>
          </cell>
          <cell r="AO313">
            <v>1</v>
          </cell>
          <cell r="AP313" t="str">
            <v>보통인부</v>
          </cell>
          <cell r="AQ313">
            <v>0.45</v>
          </cell>
          <cell r="AR313" t="str">
            <v>통신케이블공</v>
          </cell>
          <cell r="AS313">
            <v>0.65</v>
          </cell>
          <cell r="BB313" t="str">
            <v>통 3-30</v>
          </cell>
        </row>
        <row r="314">
          <cell r="A314">
            <v>293</v>
          </cell>
          <cell r="B314" t="str">
            <v>TV 안테나</v>
          </cell>
          <cell r="C314" t="str">
            <v xml:space="preserve">UHF/VHF </v>
          </cell>
          <cell r="D314">
            <v>1</v>
          </cell>
          <cell r="E314" t="str">
            <v>EA</v>
          </cell>
          <cell r="F314">
            <v>50</v>
          </cell>
          <cell r="G314">
            <v>142317</v>
          </cell>
          <cell r="I314">
            <v>97007</v>
          </cell>
          <cell r="J314">
            <v>42400</v>
          </cell>
          <cell r="K314">
            <v>42400</v>
          </cell>
          <cell r="M314">
            <v>2910</v>
          </cell>
          <cell r="AM314">
            <v>2</v>
          </cell>
          <cell r="AN314">
            <v>1.1800000000000002</v>
          </cell>
          <cell r="AO314">
            <v>1</v>
          </cell>
          <cell r="AP314" t="str">
            <v>무선안테나공</v>
          </cell>
          <cell r="AQ314">
            <v>0.5</v>
          </cell>
          <cell r="AR314" t="str">
            <v>통신설비공</v>
          </cell>
          <cell r="AS314">
            <v>0.68</v>
          </cell>
          <cell r="BB314" t="str">
            <v>통 5-89</v>
          </cell>
        </row>
        <row r="315">
          <cell r="A315">
            <v>294</v>
          </cell>
          <cell r="B315" t="str">
            <v>TV 분배기</v>
          </cell>
          <cell r="C315" t="str">
            <v xml:space="preserve">6WAY </v>
          </cell>
          <cell r="D315">
            <v>1</v>
          </cell>
          <cell r="E315" t="str">
            <v>EA</v>
          </cell>
          <cell r="F315">
            <v>50</v>
          </cell>
          <cell r="G315">
            <v>43708</v>
          </cell>
          <cell r="I315">
            <v>38164</v>
          </cell>
          <cell r="J315">
            <v>4400</v>
          </cell>
          <cell r="K315">
            <v>4400</v>
          </cell>
          <cell r="M315">
            <v>1144</v>
          </cell>
          <cell r="AM315">
            <v>2</v>
          </cell>
          <cell r="AN315">
            <v>0.48</v>
          </cell>
          <cell r="AO315">
            <v>1</v>
          </cell>
          <cell r="AP315" t="str">
            <v>통신내선공</v>
          </cell>
          <cell r="AQ315">
            <v>0.3</v>
          </cell>
          <cell r="AR315" t="str">
            <v>무선안테나공</v>
          </cell>
          <cell r="AS315">
            <v>0.18</v>
          </cell>
          <cell r="BB315" t="str">
            <v>통 5-89</v>
          </cell>
        </row>
        <row r="316">
          <cell r="A316">
            <v>295</v>
          </cell>
          <cell r="B316" t="str">
            <v>TV 분배기</v>
          </cell>
          <cell r="C316" t="str">
            <v xml:space="preserve">4WAY </v>
          </cell>
          <cell r="D316">
            <v>1</v>
          </cell>
          <cell r="E316" t="str">
            <v>EA</v>
          </cell>
          <cell r="F316">
            <v>50</v>
          </cell>
          <cell r="G316">
            <v>31728</v>
          </cell>
          <cell r="I316">
            <v>27309</v>
          </cell>
          <cell r="J316">
            <v>3600</v>
          </cell>
          <cell r="K316">
            <v>3600</v>
          </cell>
          <cell r="M316">
            <v>819</v>
          </cell>
          <cell r="AM316">
            <v>2</v>
          </cell>
          <cell r="AN316">
            <v>0.35</v>
          </cell>
          <cell r="AO316">
            <v>1</v>
          </cell>
          <cell r="AP316" t="str">
            <v>통신내선공</v>
          </cell>
          <cell r="AQ316">
            <v>0.23</v>
          </cell>
          <cell r="AR316" t="str">
            <v>무선안테나공</v>
          </cell>
          <cell r="AS316">
            <v>0.12</v>
          </cell>
          <cell r="BB316" t="str">
            <v>통 5-89</v>
          </cell>
        </row>
        <row r="317">
          <cell r="A317">
            <v>296</v>
          </cell>
          <cell r="B317" t="str">
            <v>TV 증폭기</v>
          </cell>
          <cell r="C317" t="str">
            <v xml:space="preserve"> </v>
          </cell>
          <cell r="D317">
            <v>1</v>
          </cell>
          <cell r="E317" t="str">
            <v>EA</v>
          </cell>
          <cell r="F317">
            <v>50</v>
          </cell>
          <cell r="G317">
            <v>142889</v>
          </cell>
          <cell r="I317">
            <v>103776</v>
          </cell>
          <cell r="J317">
            <v>36000</v>
          </cell>
          <cell r="K317">
            <v>36000</v>
          </cell>
          <cell r="M317">
            <v>3113</v>
          </cell>
          <cell r="AM317">
            <v>2</v>
          </cell>
          <cell r="AN317">
            <v>1.0900000000000001</v>
          </cell>
          <cell r="AO317">
            <v>1</v>
          </cell>
          <cell r="AP317" t="str">
            <v>통신내선공</v>
          </cell>
          <cell r="AQ317">
            <v>0.31</v>
          </cell>
          <cell r="AR317" t="str">
            <v>무선안테나공</v>
          </cell>
          <cell r="AS317">
            <v>0.78</v>
          </cell>
          <cell r="BB317" t="str">
            <v>통 5-89</v>
          </cell>
        </row>
        <row r="318">
          <cell r="A318">
            <v>297</v>
          </cell>
          <cell r="B318" t="str">
            <v>MCCB</v>
          </cell>
          <cell r="C318" t="str">
            <v>E 2P50AF</v>
          </cell>
          <cell r="D318">
            <v>1</v>
          </cell>
          <cell r="E318" t="str">
            <v>EA</v>
          </cell>
          <cell r="F318">
            <v>50</v>
          </cell>
          <cell r="G318">
            <v>18701</v>
          </cell>
          <cell r="I318">
            <v>6118</v>
          </cell>
          <cell r="J318">
            <v>12400</v>
          </cell>
          <cell r="K318">
            <v>12400</v>
          </cell>
          <cell r="M318">
            <v>183</v>
          </cell>
          <cell r="AM318">
            <v>1</v>
          </cell>
          <cell r="AN318">
            <v>0.182</v>
          </cell>
          <cell r="AO318">
            <v>0.7</v>
          </cell>
          <cell r="AP318" t="str">
            <v>내선전공</v>
          </cell>
          <cell r="AQ318">
            <v>0.182</v>
          </cell>
          <cell r="BB318" t="str">
            <v>전 7-12</v>
          </cell>
        </row>
        <row r="319">
          <cell r="A319">
            <v>298</v>
          </cell>
          <cell r="B319" t="str">
            <v>MCCB</v>
          </cell>
          <cell r="C319" t="str">
            <v>2P 100AF</v>
          </cell>
          <cell r="D319">
            <v>1</v>
          </cell>
          <cell r="E319" t="str">
            <v>EA</v>
          </cell>
          <cell r="F319">
            <v>50</v>
          </cell>
          <cell r="G319">
            <v>39101</v>
          </cell>
          <cell r="I319">
            <v>6118</v>
          </cell>
          <cell r="J319">
            <v>32800</v>
          </cell>
          <cell r="K319">
            <v>32800</v>
          </cell>
          <cell r="M319">
            <v>183</v>
          </cell>
          <cell r="AM319">
            <v>1</v>
          </cell>
          <cell r="AN319">
            <v>0.182</v>
          </cell>
          <cell r="AO319">
            <v>0.7</v>
          </cell>
          <cell r="AP319" t="str">
            <v>내선전공</v>
          </cell>
          <cell r="AQ319">
            <v>0.182</v>
          </cell>
          <cell r="BB319" t="str">
            <v>전 7-12</v>
          </cell>
        </row>
        <row r="320">
          <cell r="A320">
            <v>299</v>
          </cell>
          <cell r="B320" t="str">
            <v>ELB</v>
          </cell>
          <cell r="C320" t="str">
            <v>2P 30AF</v>
          </cell>
          <cell r="D320">
            <v>1</v>
          </cell>
          <cell r="E320" t="str">
            <v>EA</v>
          </cell>
          <cell r="F320">
            <v>50</v>
          </cell>
          <cell r="G320">
            <v>34861</v>
          </cell>
          <cell r="I320">
            <v>6118</v>
          </cell>
          <cell r="J320">
            <v>28560</v>
          </cell>
          <cell r="K320">
            <v>28560</v>
          </cell>
          <cell r="M320">
            <v>183</v>
          </cell>
          <cell r="AM320">
            <v>1</v>
          </cell>
          <cell r="AN320">
            <v>0.182</v>
          </cell>
          <cell r="AO320">
            <v>0.7</v>
          </cell>
          <cell r="AP320" t="str">
            <v>내선전공</v>
          </cell>
          <cell r="AQ320">
            <v>0.182</v>
          </cell>
          <cell r="BB320" t="str">
            <v>전 7-12</v>
          </cell>
        </row>
        <row r="321">
          <cell r="A321">
            <v>300</v>
          </cell>
          <cell r="B321" t="str">
            <v>전주용 입상관</v>
          </cell>
          <cell r="C321" t="str">
            <v xml:space="preserve">150D </v>
          </cell>
          <cell r="D321">
            <v>1</v>
          </cell>
          <cell r="E321" t="str">
            <v>m</v>
          </cell>
          <cell r="F321">
            <v>50</v>
          </cell>
          <cell r="G321">
            <v>88536</v>
          </cell>
          <cell r="I321">
            <v>72754</v>
          </cell>
          <cell r="J321">
            <v>13600</v>
          </cell>
          <cell r="K321">
            <v>13600</v>
          </cell>
          <cell r="M321">
            <v>2182</v>
          </cell>
          <cell r="AM321">
            <v>2</v>
          </cell>
          <cell r="AN321">
            <v>0.63</v>
          </cell>
          <cell r="AO321">
            <v>1</v>
          </cell>
          <cell r="AP321" t="str">
            <v>배전전공</v>
          </cell>
          <cell r="AQ321">
            <v>0.46</v>
          </cell>
          <cell r="AR321" t="str">
            <v>보통인부</v>
          </cell>
          <cell r="AS321">
            <v>0.17</v>
          </cell>
          <cell r="BB321" t="str">
            <v>전 5-37-2</v>
          </cell>
        </row>
        <row r="322">
          <cell r="A322">
            <v>301</v>
          </cell>
          <cell r="B322" t="str">
            <v>유도등</v>
          </cell>
          <cell r="C322" t="str">
            <v xml:space="preserve">통로 </v>
          </cell>
          <cell r="D322">
            <v>1</v>
          </cell>
          <cell r="E322" t="str">
            <v>EA</v>
          </cell>
          <cell r="F322">
            <v>50</v>
          </cell>
          <cell r="G322">
            <v>31493</v>
          </cell>
          <cell r="I322">
            <v>9605</v>
          </cell>
          <cell r="J322">
            <v>21600</v>
          </cell>
          <cell r="K322">
            <v>21600</v>
          </cell>
          <cell r="M322">
            <v>288</v>
          </cell>
          <cell r="AM322">
            <v>1</v>
          </cell>
          <cell r="AN322">
            <v>0.2</v>
          </cell>
          <cell r="AO322">
            <v>1</v>
          </cell>
          <cell r="AP322" t="str">
            <v>내선전공</v>
          </cell>
          <cell r="AQ322">
            <v>0.2</v>
          </cell>
          <cell r="BB322" t="str">
            <v>전 7-19</v>
          </cell>
        </row>
        <row r="323">
          <cell r="A323">
            <v>302</v>
          </cell>
          <cell r="B323" t="str">
            <v>유도등</v>
          </cell>
          <cell r="C323" t="str">
            <v>비상구 소</v>
          </cell>
          <cell r="D323">
            <v>1</v>
          </cell>
          <cell r="E323" t="str">
            <v>EA</v>
          </cell>
          <cell r="F323">
            <v>50</v>
          </cell>
          <cell r="G323">
            <v>29893</v>
          </cell>
          <cell r="I323">
            <v>9605</v>
          </cell>
          <cell r="J323">
            <v>20000</v>
          </cell>
          <cell r="K323">
            <v>20000</v>
          </cell>
          <cell r="M323">
            <v>288</v>
          </cell>
          <cell r="AM323">
            <v>1</v>
          </cell>
          <cell r="AN323">
            <v>0.2</v>
          </cell>
          <cell r="AO323">
            <v>1</v>
          </cell>
          <cell r="AP323" t="str">
            <v>내선전공</v>
          </cell>
          <cell r="AQ323">
            <v>0.2</v>
          </cell>
          <cell r="BB323" t="str">
            <v>전 7-19</v>
          </cell>
        </row>
        <row r="324">
          <cell r="A324">
            <v>303</v>
          </cell>
          <cell r="B324" t="str">
            <v>유도등</v>
          </cell>
          <cell r="C324" t="str">
            <v>비상구 중</v>
          </cell>
          <cell r="D324">
            <v>1</v>
          </cell>
          <cell r="E324" t="str">
            <v>EA</v>
          </cell>
          <cell r="F324">
            <v>50</v>
          </cell>
          <cell r="G324">
            <v>37893</v>
          </cell>
          <cell r="I324">
            <v>9605</v>
          </cell>
          <cell r="J324">
            <v>28000</v>
          </cell>
          <cell r="K324">
            <v>28000</v>
          </cell>
          <cell r="M324">
            <v>288</v>
          </cell>
          <cell r="AM324">
            <v>1</v>
          </cell>
          <cell r="AN324">
            <v>0.2</v>
          </cell>
          <cell r="AO324">
            <v>1</v>
          </cell>
          <cell r="AP324" t="str">
            <v>내선전공</v>
          </cell>
          <cell r="AQ324">
            <v>0.2</v>
          </cell>
          <cell r="BB324" t="str">
            <v>전 7-19</v>
          </cell>
        </row>
        <row r="325">
          <cell r="A325">
            <v>304</v>
          </cell>
          <cell r="B325" t="str">
            <v>감지기</v>
          </cell>
          <cell r="C325" t="str">
            <v xml:space="preserve">정온식 </v>
          </cell>
          <cell r="D325">
            <v>1</v>
          </cell>
          <cell r="E325" t="str">
            <v>EA</v>
          </cell>
          <cell r="F325">
            <v>50</v>
          </cell>
          <cell r="G325">
            <v>10030</v>
          </cell>
          <cell r="I325">
            <v>6243</v>
          </cell>
          <cell r="J325">
            <v>3600</v>
          </cell>
          <cell r="K325">
            <v>3600</v>
          </cell>
          <cell r="M325">
            <v>187</v>
          </cell>
          <cell r="AM325">
            <v>1</v>
          </cell>
          <cell r="AN325">
            <v>0.13</v>
          </cell>
          <cell r="AO325">
            <v>1</v>
          </cell>
          <cell r="AP325" t="str">
            <v>내선전공</v>
          </cell>
          <cell r="AQ325">
            <v>0.13</v>
          </cell>
          <cell r="BB325" t="str">
            <v>전 7-19</v>
          </cell>
        </row>
        <row r="326">
          <cell r="A326">
            <v>305</v>
          </cell>
          <cell r="B326" t="str">
            <v>감지기</v>
          </cell>
          <cell r="C326" t="str">
            <v xml:space="preserve">차동식 </v>
          </cell>
          <cell r="D326">
            <v>1</v>
          </cell>
          <cell r="E326" t="str">
            <v>EA</v>
          </cell>
          <cell r="F326">
            <v>50</v>
          </cell>
          <cell r="G326">
            <v>10430</v>
          </cell>
          <cell r="I326">
            <v>6243</v>
          </cell>
          <cell r="J326">
            <v>4000</v>
          </cell>
          <cell r="K326">
            <v>4000</v>
          </cell>
          <cell r="M326">
            <v>187</v>
          </cell>
          <cell r="AM326">
            <v>1</v>
          </cell>
          <cell r="AN326">
            <v>0.13</v>
          </cell>
          <cell r="AO326">
            <v>1</v>
          </cell>
          <cell r="AP326" t="str">
            <v>내선전공</v>
          </cell>
          <cell r="AQ326">
            <v>0.13</v>
          </cell>
          <cell r="BB326" t="str">
            <v>전 7-19</v>
          </cell>
        </row>
        <row r="327">
          <cell r="A327">
            <v>306</v>
          </cell>
          <cell r="B327" t="str">
            <v>감지기</v>
          </cell>
          <cell r="C327" t="str">
            <v xml:space="preserve">연기식 </v>
          </cell>
          <cell r="D327">
            <v>1</v>
          </cell>
          <cell r="E327" t="str">
            <v>EA</v>
          </cell>
          <cell r="F327">
            <v>50</v>
          </cell>
          <cell r="G327">
            <v>22430</v>
          </cell>
          <cell r="I327">
            <v>6243</v>
          </cell>
          <cell r="J327">
            <v>16000</v>
          </cell>
          <cell r="K327">
            <v>16000</v>
          </cell>
          <cell r="M327">
            <v>187</v>
          </cell>
          <cell r="AM327">
            <v>1</v>
          </cell>
          <cell r="AN327">
            <v>0.13</v>
          </cell>
          <cell r="AO327">
            <v>1</v>
          </cell>
          <cell r="AP327" t="str">
            <v>내선전공</v>
          </cell>
          <cell r="AQ327">
            <v>0.13</v>
          </cell>
          <cell r="BB327" t="str">
            <v>전 7-19</v>
          </cell>
        </row>
        <row r="328">
          <cell r="A328">
            <v>307</v>
          </cell>
          <cell r="B328" t="str">
            <v>화재수신반</v>
          </cell>
          <cell r="C328" t="str">
            <v>P-1 5CCT</v>
          </cell>
          <cell r="D328">
            <v>1</v>
          </cell>
          <cell r="E328" t="str">
            <v>EA</v>
          </cell>
          <cell r="F328">
            <v>50</v>
          </cell>
          <cell r="G328">
            <v>448813</v>
          </cell>
          <cell r="I328">
            <v>288168</v>
          </cell>
          <cell r="J328">
            <v>152000</v>
          </cell>
          <cell r="K328">
            <v>152000</v>
          </cell>
          <cell r="M328">
            <v>8645</v>
          </cell>
          <cell r="AM328">
            <v>1</v>
          </cell>
          <cell r="AN328">
            <v>6</v>
          </cell>
          <cell r="AO328">
            <v>1</v>
          </cell>
          <cell r="AP328" t="str">
            <v>내선전공</v>
          </cell>
          <cell r="AQ328">
            <v>6</v>
          </cell>
          <cell r="BB328" t="str">
            <v>전 7-19</v>
          </cell>
        </row>
        <row r="329">
          <cell r="A329">
            <v>308</v>
          </cell>
          <cell r="B329" t="str">
            <v>화재수신반</v>
          </cell>
          <cell r="C329" t="str">
            <v>P-1 10CCT</v>
          </cell>
          <cell r="D329">
            <v>1</v>
          </cell>
          <cell r="E329" t="str">
            <v>EA</v>
          </cell>
          <cell r="F329">
            <v>50</v>
          </cell>
          <cell r="G329">
            <v>613219</v>
          </cell>
          <cell r="I329">
            <v>432252</v>
          </cell>
          <cell r="J329">
            <v>168000</v>
          </cell>
          <cell r="K329">
            <v>168000</v>
          </cell>
          <cell r="M329">
            <v>12967</v>
          </cell>
          <cell r="AM329">
            <v>1</v>
          </cell>
          <cell r="AN329">
            <v>9</v>
          </cell>
          <cell r="AO329">
            <v>1</v>
          </cell>
          <cell r="AP329" t="str">
            <v>내선전공</v>
          </cell>
          <cell r="AQ329">
            <v>9</v>
          </cell>
          <cell r="BB329" t="str">
            <v>전 7-19</v>
          </cell>
        </row>
        <row r="330">
          <cell r="A330">
            <v>309</v>
          </cell>
          <cell r="B330" t="str">
            <v>화재수신반</v>
          </cell>
          <cell r="C330" t="str">
            <v>P-1 20CCT</v>
          </cell>
          <cell r="D330">
            <v>1</v>
          </cell>
          <cell r="E330" t="str">
            <v>EA</v>
          </cell>
          <cell r="F330">
            <v>50</v>
          </cell>
          <cell r="G330">
            <v>924826</v>
          </cell>
          <cell r="I330">
            <v>576336</v>
          </cell>
          <cell r="J330">
            <v>331200</v>
          </cell>
          <cell r="K330">
            <v>331200</v>
          </cell>
          <cell r="M330">
            <v>17290</v>
          </cell>
          <cell r="AM330">
            <v>1</v>
          </cell>
          <cell r="AN330">
            <v>12</v>
          </cell>
          <cell r="AO330">
            <v>1</v>
          </cell>
          <cell r="AP330" t="str">
            <v>내선전공</v>
          </cell>
          <cell r="AQ330">
            <v>12</v>
          </cell>
          <cell r="BB330" t="str">
            <v>전 7-19</v>
          </cell>
        </row>
        <row r="331">
          <cell r="A331">
            <v>310</v>
          </cell>
          <cell r="B331" t="str">
            <v>수동발신기</v>
          </cell>
          <cell r="C331" t="str">
            <v xml:space="preserve">P-1 </v>
          </cell>
          <cell r="D331">
            <v>1</v>
          </cell>
          <cell r="E331" t="str">
            <v>EA</v>
          </cell>
          <cell r="F331">
            <v>50</v>
          </cell>
          <cell r="G331">
            <v>102840</v>
          </cell>
          <cell r="I331">
            <v>14408</v>
          </cell>
          <cell r="J331">
            <v>88000</v>
          </cell>
          <cell r="K331">
            <v>88000</v>
          </cell>
          <cell r="M331">
            <v>432</v>
          </cell>
          <cell r="AM331">
            <v>1</v>
          </cell>
          <cell r="AN331">
            <v>0.3</v>
          </cell>
          <cell r="AO331">
            <v>1</v>
          </cell>
          <cell r="AP331" t="str">
            <v>내선전공</v>
          </cell>
          <cell r="AQ331">
            <v>0.3</v>
          </cell>
          <cell r="BB331" t="str">
            <v>전 7-19</v>
          </cell>
        </row>
        <row r="332">
          <cell r="A332">
            <v>311</v>
          </cell>
          <cell r="B332" t="str">
            <v>방송 AMP</v>
          </cell>
          <cell r="C332" t="str">
            <v xml:space="preserve">1680W </v>
          </cell>
          <cell r="D332">
            <v>1</v>
          </cell>
          <cell r="E332" t="str">
            <v>EA</v>
          </cell>
          <cell r="F332">
            <v>50</v>
          </cell>
          <cell r="G332">
            <v>5848853</v>
          </cell>
          <cell r="I332">
            <v>560052</v>
          </cell>
          <cell r="J332">
            <v>5272000</v>
          </cell>
          <cell r="K332">
            <v>5272000</v>
          </cell>
          <cell r="M332">
            <v>16801</v>
          </cell>
          <cell r="AM332">
            <v>1</v>
          </cell>
          <cell r="AN332">
            <v>9</v>
          </cell>
          <cell r="AO332">
            <v>1</v>
          </cell>
          <cell r="AP332" t="str">
            <v>통신내선공</v>
          </cell>
          <cell r="AQ332">
            <v>9</v>
          </cell>
        </row>
        <row r="333">
          <cell r="A333">
            <v>312</v>
          </cell>
          <cell r="B333" t="str">
            <v>NFB BOX</v>
          </cell>
          <cell r="C333" t="str">
            <v>1P 50/20 x1</v>
          </cell>
          <cell r="D333">
            <v>1</v>
          </cell>
          <cell r="E333" t="str">
            <v>EA</v>
          </cell>
          <cell r="F333">
            <v>50</v>
          </cell>
          <cell r="G333">
            <v>56328</v>
          </cell>
          <cell r="I333">
            <v>31698</v>
          </cell>
          <cell r="J333">
            <v>23680</v>
          </cell>
          <cell r="K333">
            <v>23680</v>
          </cell>
          <cell r="M333">
            <v>950</v>
          </cell>
          <cell r="AM333">
            <v>1</v>
          </cell>
          <cell r="AN333">
            <v>0.66</v>
          </cell>
          <cell r="AO333">
            <v>1</v>
          </cell>
          <cell r="AP333" t="str">
            <v>내선전공</v>
          </cell>
          <cell r="AQ333">
            <v>0.66</v>
          </cell>
          <cell r="BB333" t="str">
            <v>전 7-3</v>
          </cell>
        </row>
        <row r="334">
          <cell r="A334">
            <v>313</v>
          </cell>
          <cell r="B334" t="str">
            <v>NFB BOX</v>
          </cell>
          <cell r="C334" t="str">
            <v>1P 50/20 x2</v>
          </cell>
          <cell r="D334">
            <v>1</v>
          </cell>
          <cell r="E334" t="str">
            <v>EA</v>
          </cell>
          <cell r="F334">
            <v>50</v>
          </cell>
          <cell r="G334">
            <v>80888</v>
          </cell>
          <cell r="I334">
            <v>31698</v>
          </cell>
          <cell r="J334">
            <v>48240</v>
          </cell>
          <cell r="K334">
            <v>48240</v>
          </cell>
          <cell r="M334">
            <v>950</v>
          </cell>
          <cell r="AM334">
            <v>1</v>
          </cell>
          <cell r="AN334">
            <v>0.66</v>
          </cell>
          <cell r="AO334">
            <v>1</v>
          </cell>
          <cell r="AP334" t="str">
            <v>내선전공</v>
          </cell>
          <cell r="AQ334">
            <v>0.66</v>
          </cell>
          <cell r="BB334" t="str">
            <v>전 7-3</v>
          </cell>
        </row>
        <row r="335">
          <cell r="A335">
            <v>314</v>
          </cell>
          <cell r="B335" t="str">
            <v>NFB BOX</v>
          </cell>
          <cell r="C335" t="str">
            <v>1P 50/20 x3</v>
          </cell>
          <cell r="D335">
            <v>1</v>
          </cell>
          <cell r="E335" t="str">
            <v>EA</v>
          </cell>
          <cell r="F335">
            <v>50</v>
          </cell>
          <cell r="G335">
            <v>105528</v>
          </cell>
          <cell r="I335">
            <v>31698</v>
          </cell>
          <cell r="J335">
            <v>72880</v>
          </cell>
          <cell r="K335">
            <v>72880</v>
          </cell>
          <cell r="M335">
            <v>950</v>
          </cell>
          <cell r="AM335">
            <v>1</v>
          </cell>
          <cell r="AN335">
            <v>0.66</v>
          </cell>
          <cell r="AO335">
            <v>1</v>
          </cell>
          <cell r="AP335" t="str">
            <v>내선전공</v>
          </cell>
          <cell r="AQ335">
            <v>0.66</v>
          </cell>
          <cell r="BB335" t="str">
            <v>전 7-3</v>
          </cell>
        </row>
        <row r="336">
          <cell r="A336">
            <v>315</v>
          </cell>
          <cell r="B336" t="str">
            <v>콘크리트전주</v>
          </cell>
          <cell r="C336" t="str">
            <v xml:space="preserve">8m </v>
          </cell>
          <cell r="D336">
            <v>1</v>
          </cell>
          <cell r="E336" t="str">
            <v>본</v>
          </cell>
          <cell r="F336">
            <v>50</v>
          </cell>
          <cell r="G336">
            <v>357227</v>
          </cell>
          <cell r="I336">
            <v>302908</v>
          </cell>
          <cell r="J336">
            <v>45232</v>
          </cell>
          <cell r="K336">
            <v>45232</v>
          </cell>
          <cell r="M336">
            <v>9087</v>
          </cell>
          <cell r="AM336">
            <v>2</v>
          </cell>
          <cell r="AN336">
            <v>3.54</v>
          </cell>
          <cell r="AO336">
            <v>1</v>
          </cell>
          <cell r="AP336" t="str">
            <v>배전전공</v>
          </cell>
          <cell r="AQ336">
            <v>1.66</v>
          </cell>
          <cell r="AR336" t="str">
            <v>보통인부</v>
          </cell>
          <cell r="AS336">
            <v>1.88</v>
          </cell>
          <cell r="BB336" t="str">
            <v>전 5-14</v>
          </cell>
        </row>
        <row r="337">
          <cell r="A337">
            <v>316</v>
          </cell>
          <cell r="B337" t="str">
            <v>콘크리트전주</v>
          </cell>
          <cell r="C337" t="str">
            <v xml:space="preserve">10m </v>
          </cell>
          <cell r="D337">
            <v>1</v>
          </cell>
          <cell r="E337" t="str">
            <v>본</v>
          </cell>
          <cell r="F337">
            <v>50</v>
          </cell>
          <cell r="G337">
            <v>462581</v>
          </cell>
          <cell r="I337">
            <v>375493</v>
          </cell>
          <cell r="J337">
            <v>75824</v>
          </cell>
          <cell r="K337">
            <v>75824</v>
          </cell>
          <cell r="M337">
            <v>11264</v>
          </cell>
          <cell r="AM337">
            <v>2</v>
          </cell>
          <cell r="AN337">
            <v>4.5599999999999996</v>
          </cell>
          <cell r="AO337">
            <v>1</v>
          </cell>
          <cell r="AP337" t="str">
            <v>배전전공</v>
          </cell>
          <cell r="AQ337">
            <v>2.0099999999999998</v>
          </cell>
          <cell r="AR337" t="str">
            <v>보통인부</v>
          </cell>
          <cell r="AS337">
            <v>2.5499999999999998</v>
          </cell>
          <cell r="BB337" t="str">
            <v>전 5-14</v>
          </cell>
        </row>
        <row r="338">
          <cell r="A338">
            <v>317</v>
          </cell>
          <cell r="B338" t="str">
            <v>콘크리트전주</v>
          </cell>
          <cell r="C338" t="str">
            <v xml:space="preserve">12m </v>
          </cell>
          <cell r="D338">
            <v>1</v>
          </cell>
          <cell r="E338" t="str">
            <v>본</v>
          </cell>
          <cell r="F338">
            <v>50</v>
          </cell>
          <cell r="G338">
            <v>673216</v>
          </cell>
          <cell r="I338">
            <v>514261</v>
          </cell>
          <cell r="J338">
            <v>143528</v>
          </cell>
          <cell r="K338">
            <v>143528</v>
          </cell>
          <cell r="M338">
            <v>15427</v>
          </cell>
          <cell r="AM338">
            <v>2</v>
          </cell>
          <cell r="AN338">
            <v>5.8599999999999994</v>
          </cell>
          <cell r="AO338">
            <v>1</v>
          </cell>
          <cell r="AP338" t="str">
            <v>배전전공</v>
          </cell>
          <cell r="AQ338">
            <v>2.86</v>
          </cell>
          <cell r="AR338" t="str">
            <v>보통인부</v>
          </cell>
          <cell r="AS338">
            <v>3</v>
          </cell>
          <cell r="BB338" t="str">
            <v>전 5-14</v>
          </cell>
        </row>
        <row r="339">
          <cell r="A339">
            <v>318</v>
          </cell>
          <cell r="B339" t="str">
            <v>콘크리트전주</v>
          </cell>
          <cell r="C339" t="str">
            <v xml:space="preserve">14m </v>
          </cell>
          <cell r="D339">
            <v>1</v>
          </cell>
          <cell r="E339" t="str">
            <v>본</v>
          </cell>
          <cell r="F339">
            <v>50</v>
          </cell>
          <cell r="G339">
            <v>870731</v>
          </cell>
          <cell r="I339">
            <v>662100</v>
          </cell>
          <cell r="J339">
            <v>188768</v>
          </cell>
          <cell r="K339">
            <v>188768</v>
          </cell>
          <cell r="M339">
            <v>19863</v>
          </cell>
          <cell r="AM339">
            <v>2</v>
          </cell>
          <cell r="AN339">
            <v>7.84</v>
          </cell>
          <cell r="AO339">
            <v>1</v>
          </cell>
          <cell r="AP339" t="str">
            <v>배전전공</v>
          </cell>
          <cell r="AQ339">
            <v>3.6</v>
          </cell>
          <cell r="AR339" t="str">
            <v>보통인부</v>
          </cell>
          <cell r="AS339">
            <v>4.24</v>
          </cell>
          <cell r="BB339" t="str">
            <v>전 5-14</v>
          </cell>
        </row>
        <row r="340">
          <cell r="A340">
            <v>319</v>
          </cell>
          <cell r="B340" t="str">
            <v>완금</v>
          </cell>
          <cell r="C340" t="str">
            <v xml:space="preserve">75×6×900 </v>
          </cell>
          <cell r="D340">
            <v>1</v>
          </cell>
          <cell r="E340" t="str">
            <v>개</v>
          </cell>
          <cell r="F340">
            <v>50</v>
          </cell>
          <cell r="G340">
            <v>20141</v>
          </cell>
          <cell r="I340">
            <v>16041</v>
          </cell>
          <cell r="J340">
            <v>3619</v>
          </cell>
          <cell r="K340">
            <v>3619</v>
          </cell>
          <cell r="M340">
            <v>481</v>
          </cell>
          <cell r="AM340">
            <v>2</v>
          </cell>
          <cell r="AN340">
            <v>0.18</v>
          </cell>
          <cell r="AO340">
            <v>1</v>
          </cell>
          <cell r="AP340" t="str">
            <v>배전전공</v>
          </cell>
          <cell r="AQ340">
            <v>0.09</v>
          </cell>
          <cell r="AR340" t="str">
            <v>보통인부</v>
          </cell>
          <cell r="AS340">
            <v>0.09</v>
          </cell>
          <cell r="BB340" t="str">
            <v>전 5-16</v>
          </cell>
        </row>
        <row r="341">
          <cell r="A341">
            <v>320</v>
          </cell>
          <cell r="B341" t="str">
            <v>완금</v>
          </cell>
          <cell r="C341" t="str">
            <v xml:space="preserve">90×9×1800 </v>
          </cell>
          <cell r="D341">
            <v>1</v>
          </cell>
          <cell r="E341" t="str">
            <v>개</v>
          </cell>
          <cell r="F341">
            <v>50</v>
          </cell>
          <cell r="G341">
            <v>32758</v>
          </cell>
          <cell r="I341">
            <v>17824</v>
          </cell>
          <cell r="J341">
            <v>14400</v>
          </cell>
          <cell r="K341">
            <v>14400</v>
          </cell>
          <cell r="M341">
            <v>534</v>
          </cell>
          <cell r="AM341">
            <v>2</v>
          </cell>
          <cell r="AN341">
            <v>0.2</v>
          </cell>
          <cell r="AO341">
            <v>1</v>
          </cell>
          <cell r="AP341" t="str">
            <v>배전전공</v>
          </cell>
          <cell r="AQ341">
            <v>0.1</v>
          </cell>
          <cell r="AR341" t="str">
            <v>보통인부</v>
          </cell>
          <cell r="AS341">
            <v>0.1</v>
          </cell>
          <cell r="BB341" t="str">
            <v>전 5-16</v>
          </cell>
        </row>
        <row r="342">
          <cell r="A342">
            <v>321</v>
          </cell>
          <cell r="B342" t="str">
            <v>완금</v>
          </cell>
          <cell r="C342" t="str">
            <v xml:space="preserve">90×9×3200 </v>
          </cell>
          <cell r="D342">
            <v>1</v>
          </cell>
          <cell r="E342" t="str">
            <v>개</v>
          </cell>
          <cell r="F342">
            <v>50</v>
          </cell>
          <cell r="G342">
            <v>56891</v>
          </cell>
          <cell r="I342">
            <v>30302</v>
          </cell>
          <cell r="J342">
            <v>25680</v>
          </cell>
          <cell r="K342">
            <v>25680</v>
          </cell>
          <cell r="M342">
            <v>909</v>
          </cell>
          <cell r="AM342">
            <v>2</v>
          </cell>
          <cell r="AN342">
            <v>0.34</v>
          </cell>
          <cell r="AO342">
            <v>1</v>
          </cell>
          <cell r="AP342" t="str">
            <v>배전전공</v>
          </cell>
          <cell r="AQ342">
            <v>0.17</v>
          </cell>
          <cell r="AR342" t="str">
            <v>보통인부</v>
          </cell>
          <cell r="AS342">
            <v>0.17</v>
          </cell>
          <cell r="BB342" t="str">
            <v>전 5-16</v>
          </cell>
        </row>
        <row r="343">
          <cell r="A343">
            <v>322</v>
          </cell>
          <cell r="B343" t="str">
            <v>완금</v>
          </cell>
          <cell r="C343" t="str">
            <v xml:space="preserve">90×9×3400 </v>
          </cell>
          <cell r="D343">
            <v>1</v>
          </cell>
          <cell r="E343" t="str">
            <v>개</v>
          </cell>
          <cell r="F343">
            <v>50</v>
          </cell>
          <cell r="G343">
            <v>58491</v>
          </cell>
          <cell r="I343">
            <v>30302</v>
          </cell>
          <cell r="J343">
            <v>27280</v>
          </cell>
          <cell r="K343">
            <v>27280</v>
          </cell>
          <cell r="M343">
            <v>909</v>
          </cell>
          <cell r="AM343">
            <v>2</v>
          </cell>
          <cell r="AN343">
            <v>0.34</v>
          </cell>
          <cell r="AO343">
            <v>1</v>
          </cell>
          <cell r="AP343" t="str">
            <v>배전전공</v>
          </cell>
          <cell r="AQ343">
            <v>0.17</v>
          </cell>
          <cell r="AR343" t="str">
            <v>보통인부</v>
          </cell>
          <cell r="AS343">
            <v>0.17</v>
          </cell>
          <cell r="BB343" t="str">
            <v>전 5-16</v>
          </cell>
        </row>
        <row r="344">
          <cell r="A344">
            <v>323</v>
          </cell>
          <cell r="B344" t="str">
            <v>완금</v>
          </cell>
          <cell r="C344" t="str">
            <v xml:space="preserve">75×75×9×1400 </v>
          </cell>
          <cell r="D344">
            <v>1</v>
          </cell>
          <cell r="E344" t="str">
            <v>개</v>
          </cell>
          <cell r="F344">
            <v>50</v>
          </cell>
          <cell r="G344">
            <v>26470</v>
          </cell>
          <cell r="I344">
            <v>17824</v>
          </cell>
          <cell r="J344">
            <v>8112</v>
          </cell>
          <cell r="K344">
            <v>8112</v>
          </cell>
          <cell r="M344">
            <v>534</v>
          </cell>
          <cell r="AM344">
            <v>2</v>
          </cell>
          <cell r="AN344">
            <v>0.2</v>
          </cell>
          <cell r="AO344">
            <v>1</v>
          </cell>
          <cell r="AP344" t="str">
            <v>배전전공</v>
          </cell>
          <cell r="AQ344">
            <v>0.1</v>
          </cell>
          <cell r="AR344" t="str">
            <v>보통인부</v>
          </cell>
          <cell r="AS344">
            <v>0.1</v>
          </cell>
          <cell r="BB344" t="str">
            <v>전 5-16</v>
          </cell>
        </row>
        <row r="345">
          <cell r="A345">
            <v>324</v>
          </cell>
          <cell r="B345" t="str">
            <v>완금</v>
          </cell>
          <cell r="C345" t="str">
            <v xml:space="preserve">75×75×6×325 </v>
          </cell>
          <cell r="D345">
            <v>1</v>
          </cell>
          <cell r="E345" t="str">
            <v>개</v>
          </cell>
          <cell r="F345">
            <v>50</v>
          </cell>
          <cell r="G345">
            <v>30122</v>
          </cell>
          <cell r="I345">
            <v>16041</v>
          </cell>
          <cell r="J345">
            <v>13600</v>
          </cell>
          <cell r="K345">
            <v>13600</v>
          </cell>
          <cell r="M345">
            <v>481</v>
          </cell>
          <cell r="AM345">
            <v>2</v>
          </cell>
          <cell r="AN345">
            <v>0.18</v>
          </cell>
          <cell r="AO345">
            <v>1</v>
          </cell>
          <cell r="AP345" t="str">
            <v>배전전공</v>
          </cell>
          <cell r="AQ345">
            <v>0.09</v>
          </cell>
          <cell r="AR345" t="str">
            <v>보통인부</v>
          </cell>
          <cell r="AS345">
            <v>0.09</v>
          </cell>
          <cell r="BB345" t="str">
            <v>전 5-16</v>
          </cell>
        </row>
        <row r="346">
          <cell r="A346">
            <v>325</v>
          </cell>
          <cell r="B346" t="str">
            <v>완금</v>
          </cell>
          <cell r="C346" t="str">
            <v xml:space="preserve">90×90×9×2400 </v>
          </cell>
          <cell r="D346">
            <v>1</v>
          </cell>
          <cell r="E346" t="str">
            <v>개</v>
          </cell>
          <cell r="F346">
            <v>50</v>
          </cell>
          <cell r="G346">
            <v>43147</v>
          </cell>
          <cell r="I346">
            <v>23172</v>
          </cell>
          <cell r="J346">
            <v>19280</v>
          </cell>
          <cell r="K346">
            <v>19280</v>
          </cell>
          <cell r="M346">
            <v>695</v>
          </cell>
          <cell r="AM346">
            <v>2</v>
          </cell>
          <cell r="AN346">
            <v>0.26</v>
          </cell>
          <cell r="AO346">
            <v>1</v>
          </cell>
          <cell r="AP346" t="str">
            <v>배전전공</v>
          </cell>
          <cell r="AQ346">
            <v>0.13</v>
          </cell>
          <cell r="AR346" t="str">
            <v>보통인부</v>
          </cell>
          <cell r="AS346">
            <v>0.13</v>
          </cell>
          <cell r="BB346" t="str">
            <v>전 5-16</v>
          </cell>
        </row>
        <row r="347">
          <cell r="A347">
            <v>326</v>
          </cell>
          <cell r="B347" t="str">
            <v>현수애자</v>
          </cell>
          <cell r="C347" t="str">
            <v xml:space="preserve">190㎜ </v>
          </cell>
          <cell r="D347">
            <v>1</v>
          </cell>
          <cell r="E347" t="str">
            <v>개</v>
          </cell>
          <cell r="F347">
            <v>50</v>
          </cell>
          <cell r="G347">
            <v>20321</v>
          </cell>
          <cell r="I347">
            <v>11108</v>
          </cell>
          <cell r="J347">
            <v>8880</v>
          </cell>
          <cell r="K347">
            <v>8880</v>
          </cell>
          <cell r="M347">
            <v>333</v>
          </cell>
          <cell r="AM347">
            <v>2</v>
          </cell>
          <cell r="AN347">
            <v>0.115</v>
          </cell>
          <cell r="AO347">
            <v>1</v>
          </cell>
          <cell r="AP347" t="str">
            <v>배전전공</v>
          </cell>
          <cell r="AQ347">
            <v>6.5000000000000002E-2</v>
          </cell>
          <cell r="AR347" t="str">
            <v>보통인부</v>
          </cell>
          <cell r="AS347">
            <v>0.05</v>
          </cell>
          <cell r="BB347" t="str">
            <v>전 5-18</v>
          </cell>
        </row>
        <row r="348">
          <cell r="A348">
            <v>327</v>
          </cell>
          <cell r="B348" t="str">
            <v>현수애자</v>
          </cell>
          <cell r="C348" t="str">
            <v xml:space="preserve">254㎜ </v>
          </cell>
          <cell r="D348">
            <v>1</v>
          </cell>
          <cell r="E348" t="str">
            <v>개</v>
          </cell>
          <cell r="F348">
            <v>50</v>
          </cell>
          <cell r="G348">
            <v>29521</v>
          </cell>
          <cell r="I348">
            <v>11108</v>
          </cell>
          <cell r="J348">
            <v>18080</v>
          </cell>
          <cell r="K348">
            <v>18080</v>
          </cell>
          <cell r="M348">
            <v>333</v>
          </cell>
          <cell r="AM348">
            <v>2</v>
          </cell>
          <cell r="AN348">
            <v>0.115</v>
          </cell>
          <cell r="AO348">
            <v>1</v>
          </cell>
          <cell r="AP348" t="str">
            <v>배전전공</v>
          </cell>
          <cell r="AQ348">
            <v>6.5000000000000002E-2</v>
          </cell>
          <cell r="AR348" t="str">
            <v>보통인부</v>
          </cell>
          <cell r="AS348">
            <v>0.05</v>
          </cell>
          <cell r="BB348" t="str">
            <v>전 5-18</v>
          </cell>
        </row>
        <row r="349">
          <cell r="A349">
            <v>328</v>
          </cell>
          <cell r="B349" t="str">
            <v>랙크</v>
          </cell>
          <cell r="C349" t="str">
            <v xml:space="preserve">1선용 </v>
          </cell>
          <cell r="D349">
            <v>1</v>
          </cell>
          <cell r="E349" t="str">
            <v>개</v>
          </cell>
          <cell r="F349">
            <v>50</v>
          </cell>
          <cell r="G349">
            <v>18846</v>
          </cell>
          <cell r="I349">
            <v>18298</v>
          </cell>
          <cell r="J349">
            <v>0</v>
          </cell>
          <cell r="K349">
            <v>0</v>
          </cell>
          <cell r="M349">
            <v>548</v>
          </cell>
          <cell r="AM349">
            <v>1</v>
          </cell>
          <cell r="AN349">
            <v>0.125</v>
          </cell>
          <cell r="AO349">
            <v>1</v>
          </cell>
          <cell r="AP349" t="str">
            <v>배전전공</v>
          </cell>
          <cell r="AQ349">
            <v>0.125</v>
          </cell>
          <cell r="BB349" t="str">
            <v>전 5-18</v>
          </cell>
        </row>
        <row r="350">
          <cell r="A350">
            <v>329</v>
          </cell>
          <cell r="B350" t="str">
            <v>저압인류애자</v>
          </cell>
          <cell r="C350" t="str">
            <v xml:space="preserve">110×96 </v>
          </cell>
          <cell r="D350">
            <v>1</v>
          </cell>
          <cell r="E350" t="str">
            <v>개</v>
          </cell>
          <cell r="F350">
            <v>50</v>
          </cell>
          <cell r="G350">
            <v>6633</v>
          </cell>
          <cell r="I350">
            <v>6440</v>
          </cell>
          <cell r="J350">
            <v>0</v>
          </cell>
          <cell r="K350">
            <v>0</v>
          </cell>
          <cell r="M350">
            <v>193</v>
          </cell>
          <cell r="AM350">
            <v>1</v>
          </cell>
          <cell r="AN350">
            <v>4.3999999999999997E-2</v>
          </cell>
          <cell r="AO350">
            <v>1</v>
          </cell>
          <cell r="AP350" t="str">
            <v>배전전공</v>
          </cell>
          <cell r="AQ350">
            <v>4.3999999999999997E-2</v>
          </cell>
          <cell r="BB350" t="str">
            <v>전 5-18</v>
          </cell>
        </row>
        <row r="351">
          <cell r="A351">
            <v>330</v>
          </cell>
          <cell r="B351" t="str">
            <v>라인포스트애자</v>
          </cell>
          <cell r="C351" t="str">
            <v xml:space="preserve">23KV </v>
          </cell>
          <cell r="D351">
            <v>1</v>
          </cell>
          <cell r="E351" t="str">
            <v>개</v>
          </cell>
          <cell r="F351">
            <v>50</v>
          </cell>
          <cell r="G351">
            <v>6633</v>
          </cell>
          <cell r="I351">
            <v>6440</v>
          </cell>
          <cell r="J351">
            <v>0</v>
          </cell>
          <cell r="K351">
            <v>0</v>
          </cell>
          <cell r="M351">
            <v>193</v>
          </cell>
          <cell r="AM351">
            <v>1</v>
          </cell>
          <cell r="AN351">
            <v>4.3999999999999997E-2</v>
          </cell>
          <cell r="AO351">
            <v>1</v>
          </cell>
          <cell r="AP351" t="str">
            <v>배전전공</v>
          </cell>
          <cell r="AQ351">
            <v>4.3999999999999997E-2</v>
          </cell>
          <cell r="BB351" t="str">
            <v>전 5-18</v>
          </cell>
        </row>
        <row r="352">
          <cell r="A352">
            <v>331</v>
          </cell>
          <cell r="B352" t="str">
            <v>L·S</v>
          </cell>
          <cell r="C352" t="str">
            <v xml:space="preserve">25.8KV 3P 400A </v>
          </cell>
          <cell r="D352">
            <v>1</v>
          </cell>
          <cell r="E352" t="str">
            <v>대</v>
          </cell>
          <cell r="F352">
            <v>50</v>
          </cell>
          <cell r="G352">
            <v>1019731</v>
          </cell>
          <cell r="I352">
            <v>702652</v>
          </cell>
          <cell r="J352">
            <v>296000</v>
          </cell>
          <cell r="K352">
            <v>296000</v>
          </cell>
          <cell r="M352">
            <v>21079</v>
          </cell>
          <cell r="AM352">
            <v>1</v>
          </cell>
          <cell r="AN352">
            <v>4.8</v>
          </cell>
          <cell r="AO352">
            <v>1</v>
          </cell>
          <cell r="AP352" t="str">
            <v>배전전공</v>
          </cell>
          <cell r="AQ352">
            <v>4.8</v>
          </cell>
          <cell r="BB352" t="str">
            <v>전 5-29</v>
          </cell>
        </row>
        <row r="353">
          <cell r="A353">
            <v>332</v>
          </cell>
          <cell r="B353" t="str">
            <v>L·S</v>
          </cell>
          <cell r="C353" t="str">
            <v xml:space="preserve">25KV 3P 600A </v>
          </cell>
          <cell r="D353">
            <v>1</v>
          </cell>
          <cell r="E353" t="str">
            <v>대</v>
          </cell>
          <cell r="F353">
            <v>50</v>
          </cell>
          <cell r="G353">
            <v>753887</v>
          </cell>
          <cell r="I353">
            <v>731930</v>
          </cell>
          <cell r="J353">
            <v>0</v>
          </cell>
          <cell r="K353">
            <v>0</v>
          </cell>
          <cell r="M353">
            <v>21957</v>
          </cell>
          <cell r="AM353">
            <v>1</v>
          </cell>
          <cell r="AN353">
            <v>5</v>
          </cell>
          <cell r="AO353">
            <v>1</v>
          </cell>
          <cell r="AP353" t="str">
            <v>배전전공</v>
          </cell>
          <cell r="AQ353">
            <v>5</v>
          </cell>
          <cell r="BB353" t="str">
            <v>전 5-29</v>
          </cell>
        </row>
        <row r="354">
          <cell r="A354">
            <v>333</v>
          </cell>
          <cell r="B354" t="str">
            <v>ASS</v>
          </cell>
          <cell r="C354" t="str">
            <v xml:space="preserve">25.8KV 3P 200A </v>
          </cell>
          <cell r="D354">
            <v>1</v>
          </cell>
          <cell r="E354" t="str">
            <v>대</v>
          </cell>
          <cell r="F354">
            <v>50</v>
          </cell>
          <cell r="G354">
            <v>495718</v>
          </cell>
          <cell r="I354">
            <v>481280</v>
          </cell>
          <cell r="J354">
            <v>0</v>
          </cell>
          <cell r="K354">
            <v>0</v>
          </cell>
          <cell r="M354">
            <v>14438</v>
          </cell>
          <cell r="AM354">
            <v>2</v>
          </cell>
          <cell r="AN354">
            <v>5.4</v>
          </cell>
          <cell r="AO354">
            <v>1</v>
          </cell>
          <cell r="AP354" t="str">
            <v>배전전공</v>
          </cell>
          <cell r="AQ354">
            <v>2.7</v>
          </cell>
          <cell r="AR354" t="str">
            <v>보통인부</v>
          </cell>
          <cell r="AS354">
            <v>2.7</v>
          </cell>
          <cell r="BB354" t="str">
            <v>전 5-28</v>
          </cell>
        </row>
        <row r="355">
          <cell r="A355">
            <v>334</v>
          </cell>
          <cell r="B355" t="str">
            <v>P·F</v>
          </cell>
          <cell r="C355" t="str">
            <v xml:space="preserve">25.8KV  200A </v>
          </cell>
          <cell r="D355">
            <v>1</v>
          </cell>
          <cell r="E355" t="str">
            <v>개</v>
          </cell>
          <cell r="F355">
            <v>50</v>
          </cell>
          <cell r="G355">
            <v>42313</v>
          </cell>
          <cell r="I355">
            <v>41081</v>
          </cell>
          <cell r="J355">
            <v>0</v>
          </cell>
          <cell r="K355">
            <v>0</v>
          </cell>
          <cell r="M355">
            <v>1232</v>
          </cell>
          <cell r="AM355">
            <v>2</v>
          </cell>
          <cell r="AN355">
            <v>0.36</v>
          </cell>
          <cell r="AO355">
            <v>1</v>
          </cell>
          <cell r="AP355" t="str">
            <v>배전전공</v>
          </cell>
          <cell r="AQ355">
            <v>0.24</v>
          </cell>
          <cell r="AR355" t="str">
            <v>특별인부</v>
          </cell>
          <cell r="AS355">
            <v>0.12</v>
          </cell>
          <cell r="BB355" t="str">
            <v>전 5-27</v>
          </cell>
        </row>
        <row r="356">
          <cell r="A356">
            <v>335</v>
          </cell>
          <cell r="B356" t="str">
            <v>C·O·S</v>
          </cell>
          <cell r="C356" t="str">
            <v>25.8KV 100A</v>
          </cell>
          <cell r="D356">
            <v>1</v>
          </cell>
          <cell r="E356" t="str">
            <v>개</v>
          </cell>
          <cell r="F356">
            <v>50</v>
          </cell>
          <cell r="G356">
            <v>79913</v>
          </cell>
          <cell r="I356">
            <v>41081</v>
          </cell>
          <cell r="J356">
            <v>37600</v>
          </cell>
          <cell r="K356">
            <v>37600</v>
          </cell>
          <cell r="M356">
            <v>1232</v>
          </cell>
          <cell r="AM356">
            <v>2</v>
          </cell>
          <cell r="AN356">
            <v>0.36</v>
          </cell>
          <cell r="AO356">
            <v>1</v>
          </cell>
          <cell r="AP356" t="str">
            <v>배전전공</v>
          </cell>
          <cell r="AQ356">
            <v>0.24</v>
          </cell>
          <cell r="AR356" t="str">
            <v>특별인부</v>
          </cell>
          <cell r="AS356">
            <v>0.12</v>
          </cell>
          <cell r="BB356" t="str">
            <v>전 5-27</v>
          </cell>
        </row>
        <row r="357">
          <cell r="A357">
            <v>336</v>
          </cell>
          <cell r="B357" t="str">
            <v>L·A</v>
          </cell>
          <cell r="C357" t="str">
            <v xml:space="preserve">18KV </v>
          </cell>
          <cell r="D357">
            <v>1</v>
          </cell>
          <cell r="E357" t="str">
            <v>개</v>
          </cell>
          <cell r="F357">
            <v>50</v>
          </cell>
          <cell r="G357">
            <v>180185</v>
          </cell>
          <cell r="I357">
            <v>35132</v>
          </cell>
          <cell r="J357">
            <v>144000</v>
          </cell>
          <cell r="K357">
            <v>144000</v>
          </cell>
          <cell r="M357">
            <v>1053</v>
          </cell>
          <cell r="AM357">
            <v>1</v>
          </cell>
          <cell r="AN357">
            <v>0.24</v>
          </cell>
          <cell r="AO357">
            <v>1</v>
          </cell>
          <cell r="AP357" t="str">
            <v>배전전공</v>
          </cell>
          <cell r="AQ357">
            <v>0.24</v>
          </cell>
          <cell r="BB357" t="str">
            <v>전 5-31</v>
          </cell>
        </row>
        <row r="358">
          <cell r="A358">
            <v>337</v>
          </cell>
          <cell r="B358" t="str">
            <v>MOF</v>
          </cell>
          <cell r="C358" t="str">
            <v xml:space="preserve"> </v>
          </cell>
          <cell r="D358">
            <v>1</v>
          </cell>
          <cell r="E358" t="str">
            <v>대</v>
          </cell>
          <cell r="F358">
            <v>50</v>
          </cell>
          <cell r="G358">
            <v>738937</v>
          </cell>
          <cell r="I358">
            <v>96056</v>
          </cell>
          <cell r="J358">
            <v>640000</v>
          </cell>
          <cell r="K358">
            <v>640000</v>
          </cell>
          <cell r="M358">
            <v>2881</v>
          </cell>
          <cell r="AM358">
            <v>1</v>
          </cell>
          <cell r="AN358">
            <v>2</v>
          </cell>
          <cell r="AO358">
            <v>1</v>
          </cell>
          <cell r="AP358" t="str">
            <v>내선전공</v>
          </cell>
          <cell r="AQ358">
            <v>2</v>
          </cell>
          <cell r="BB358" t="str">
            <v>전 7-13</v>
          </cell>
        </row>
        <row r="359">
          <cell r="A359">
            <v>338</v>
          </cell>
          <cell r="B359" t="str">
            <v>계기함</v>
          </cell>
          <cell r="C359" t="str">
            <v xml:space="preserve">D.M 용 </v>
          </cell>
          <cell r="D359">
            <v>1</v>
          </cell>
          <cell r="E359" t="str">
            <v>대</v>
          </cell>
          <cell r="F359">
            <v>50</v>
          </cell>
          <cell r="G359">
            <v>54840</v>
          </cell>
          <cell r="I359">
            <v>14408</v>
          </cell>
          <cell r="J359">
            <v>40000</v>
          </cell>
          <cell r="K359">
            <v>40000</v>
          </cell>
          <cell r="M359">
            <v>432</v>
          </cell>
          <cell r="AM359">
            <v>1</v>
          </cell>
          <cell r="AN359">
            <v>0.3</v>
          </cell>
          <cell r="AO359">
            <v>1</v>
          </cell>
          <cell r="AP359" t="str">
            <v>내선전공</v>
          </cell>
          <cell r="AQ359">
            <v>0.3</v>
          </cell>
          <cell r="BB359" t="str">
            <v>전 7-13</v>
          </cell>
        </row>
        <row r="360">
          <cell r="A360">
            <v>339</v>
          </cell>
          <cell r="B360" t="str">
            <v>전력용변압기</v>
          </cell>
          <cell r="C360" t="str">
            <v>21800/220V 1φ150KVA</v>
          </cell>
          <cell r="D360">
            <v>1</v>
          </cell>
          <cell r="E360" t="str">
            <v>대</v>
          </cell>
          <cell r="F360">
            <v>50</v>
          </cell>
          <cell r="G360">
            <v>2823837</v>
          </cell>
          <cell r="I360">
            <v>784308</v>
          </cell>
          <cell r="J360">
            <v>2016000</v>
          </cell>
          <cell r="K360">
            <v>2016000</v>
          </cell>
          <cell r="M360">
            <v>23529</v>
          </cell>
          <cell r="AM360">
            <v>2</v>
          </cell>
          <cell r="AN360">
            <v>8.8000000000000007</v>
          </cell>
          <cell r="AO360">
            <v>1</v>
          </cell>
          <cell r="AP360" t="str">
            <v>배전전공</v>
          </cell>
          <cell r="AQ360">
            <v>4.4000000000000004</v>
          </cell>
          <cell r="AR360" t="str">
            <v>보통인부</v>
          </cell>
          <cell r="AS360">
            <v>4.4000000000000004</v>
          </cell>
          <cell r="BB360" t="str">
            <v>전 5-26</v>
          </cell>
        </row>
        <row r="361">
          <cell r="A361">
            <v>340</v>
          </cell>
          <cell r="B361" t="str">
            <v>콘덴서</v>
          </cell>
          <cell r="C361" t="str">
            <v>380V 20KVA</v>
          </cell>
          <cell r="D361">
            <v>1</v>
          </cell>
          <cell r="E361" t="str">
            <v>개</v>
          </cell>
          <cell r="F361">
            <v>50</v>
          </cell>
          <cell r="G361">
            <v>153232</v>
          </cell>
          <cell r="I361">
            <v>43915</v>
          </cell>
          <cell r="J361">
            <v>108000</v>
          </cell>
          <cell r="K361">
            <v>108000</v>
          </cell>
          <cell r="M361">
            <v>1317</v>
          </cell>
          <cell r="AM361">
            <v>1</v>
          </cell>
          <cell r="AN361">
            <v>0.3</v>
          </cell>
          <cell r="AO361">
            <v>1</v>
          </cell>
          <cell r="AP361" t="str">
            <v>배전전공</v>
          </cell>
          <cell r="AQ361">
            <v>0.3</v>
          </cell>
          <cell r="BB361" t="str">
            <v>전 5-30</v>
          </cell>
        </row>
        <row r="362">
          <cell r="A362">
            <v>341</v>
          </cell>
          <cell r="B362" t="str">
            <v>NFB</v>
          </cell>
          <cell r="C362" t="str">
            <v>3P 50AF</v>
          </cell>
          <cell r="D362">
            <v>1</v>
          </cell>
          <cell r="E362" t="str">
            <v>개</v>
          </cell>
          <cell r="F362">
            <v>50</v>
          </cell>
          <cell r="G362">
            <v>30941</v>
          </cell>
          <cell r="I362">
            <v>12487</v>
          </cell>
          <cell r="J362">
            <v>18080</v>
          </cell>
          <cell r="K362">
            <v>18080</v>
          </cell>
          <cell r="M362">
            <v>374</v>
          </cell>
          <cell r="AM362">
            <v>1</v>
          </cell>
          <cell r="AN362">
            <v>0.26</v>
          </cell>
          <cell r="AO362">
            <v>1</v>
          </cell>
          <cell r="AP362" t="str">
            <v>내선전공</v>
          </cell>
          <cell r="AQ362">
            <v>0.26</v>
          </cell>
          <cell r="BB362" t="str">
            <v>전 7-12</v>
          </cell>
        </row>
        <row r="363">
          <cell r="A363">
            <v>342</v>
          </cell>
          <cell r="B363" t="str">
            <v>변압기 가대</v>
          </cell>
          <cell r="C363" t="str">
            <v xml:space="preserve">H형 </v>
          </cell>
          <cell r="D363">
            <v>1</v>
          </cell>
          <cell r="E363" t="str">
            <v>조</v>
          </cell>
          <cell r="F363">
            <v>50</v>
          </cell>
          <cell r="G363">
            <v>559978</v>
          </cell>
          <cell r="I363">
            <v>543668</v>
          </cell>
          <cell r="J363">
            <v>0</v>
          </cell>
          <cell r="K363">
            <v>0</v>
          </cell>
          <cell r="M363">
            <v>16310</v>
          </cell>
          <cell r="AM363">
            <v>2</v>
          </cell>
          <cell r="AN363">
            <v>6.1</v>
          </cell>
          <cell r="AO363">
            <v>1</v>
          </cell>
          <cell r="AP363" t="str">
            <v>배전전공</v>
          </cell>
          <cell r="AQ363">
            <v>3.05</v>
          </cell>
          <cell r="AR363" t="str">
            <v>보통인부</v>
          </cell>
          <cell r="AS363">
            <v>3.05</v>
          </cell>
          <cell r="BB363" t="str">
            <v>전 5-23</v>
          </cell>
        </row>
        <row r="364">
          <cell r="A364">
            <v>343</v>
          </cell>
          <cell r="B364" t="str">
            <v>MLSS METER</v>
          </cell>
          <cell r="C364" t="str">
            <v xml:space="preserve">침적형 </v>
          </cell>
          <cell r="D364">
            <v>1</v>
          </cell>
          <cell r="E364" t="str">
            <v>EA</v>
          </cell>
          <cell r="F364">
            <v>50</v>
          </cell>
          <cell r="G364">
            <v>7702157</v>
          </cell>
          <cell r="I364">
            <v>21512</v>
          </cell>
          <cell r="J364">
            <v>7680000</v>
          </cell>
          <cell r="K364">
            <v>7680000</v>
          </cell>
          <cell r="M364">
            <v>645</v>
          </cell>
          <cell r="AM364">
            <v>1</v>
          </cell>
          <cell r="AN364">
            <v>0.4</v>
          </cell>
          <cell r="AO364">
            <v>1</v>
          </cell>
          <cell r="AP364" t="str">
            <v>계장공</v>
          </cell>
          <cell r="AQ364">
            <v>0.4</v>
          </cell>
          <cell r="BB364" t="str">
            <v>전 4-2</v>
          </cell>
        </row>
        <row r="365">
          <cell r="A365">
            <v>344</v>
          </cell>
          <cell r="B365" t="str">
            <v>DO METER</v>
          </cell>
          <cell r="C365" t="str">
            <v xml:space="preserve">침적형 </v>
          </cell>
          <cell r="D365">
            <v>1</v>
          </cell>
          <cell r="E365" t="str">
            <v>EA</v>
          </cell>
          <cell r="F365">
            <v>50</v>
          </cell>
          <cell r="G365">
            <v>3910157</v>
          </cell>
          <cell r="I365">
            <v>21512</v>
          </cell>
          <cell r="J365">
            <v>3888000</v>
          </cell>
          <cell r="K365">
            <v>3888000</v>
          </cell>
          <cell r="M365">
            <v>645</v>
          </cell>
          <cell r="AM365">
            <v>1</v>
          </cell>
          <cell r="AN365">
            <v>0.4</v>
          </cell>
          <cell r="AO365">
            <v>1</v>
          </cell>
          <cell r="AP365" t="str">
            <v>계장공</v>
          </cell>
          <cell r="AQ365">
            <v>0.4</v>
          </cell>
          <cell r="BB365" t="str">
            <v>전 4-2</v>
          </cell>
        </row>
        <row r="366">
          <cell r="A366">
            <v>345</v>
          </cell>
          <cell r="B366" t="str">
            <v>FLOW TRANSMITTER</v>
          </cell>
          <cell r="C366" t="str">
            <v xml:space="preserve">전자 D100 </v>
          </cell>
          <cell r="D366">
            <v>1</v>
          </cell>
          <cell r="E366" t="str">
            <v>EA</v>
          </cell>
          <cell r="F366">
            <v>50</v>
          </cell>
          <cell r="G366">
            <v>3773848</v>
          </cell>
          <cell r="I366">
            <v>13445</v>
          </cell>
          <cell r="J366">
            <v>3760000</v>
          </cell>
          <cell r="K366">
            <v>3760000</v>
          </cell>
          <cell r="M366">
            <v>403</v>
          </cell>
          <cell r="AM366">
            <v>1</v>
          </cell>
          <cell r="AN366">
            <v>0.25</v>
          </cell>
          <cell r="AO366">
            <v>1</v>
          </cell>
          <cell r="AP366" t="str">
            <v>계장공</v>
          </cell>
          <cell r="AQ366">
            <v>0.25</v>
          </cell>
          <cell r="BB366" t="str">
            <v>전 4-2</v>
          </cell>
        </row>
        <row r="367">
          <cell r="A367">
            <v>346</v>
          </cell>
          <cell r="B367" t="str">
            <v>FLOW TRANSMITTER</v>
          </cell>
          <cell r="C367" t="str">
            <v xml:space="preserve">PARSHALL FLUME </v>
          </cell>
          <cell r="D367">
            <v>1</v>
          </cell>
          <cell r="E367" t="str">
            <v>EA</v>
          </cell>
          <cell r="F367">
            <v>50</v>
          </cell>
          <cell r="G367">
            <v>6973848</v>
          </cell>
          <cell r="I367">
            <v>13445</v>
          </cell>
          <cell r="J367">
            <v>6960000</v>
          </cell>
          <cell r="K367">
            <v>6960000</v>
          </cell>
          <cell r="M367">
            <v>403</v>
          </cell>
          <cell r="AM367">
            <v>1</v>
          </cell>
          <cell r="AN367">
            <v>0.25</v>
          </cell>
          <cell r="AO367">
            <v>1</v>
          </cell>
          <cell r="AP367" t="str">
            <v>계장공</v>
          </cell>
          <cell r="AQ367">
            <v>0.25</v>
          </cell>
          <cell r="BB367" t="str">
            <v>전 4-2</v>
          </cell>
        </row>
        <row r="368">
          <cell r="A368">
            <v>347</v>
          </cell>
          <cell r="B368" t="str">
            <v>LEVEL TRANSMITTER</v>
          </cell>
          <cell r="C368" t="str">
            <v xml:space="preserve">정전용량식 </v>
          </cell>
          <cell r="D368">
            <v>1</v>
          </cell>
          <cell r="E368" t="str">
            <v>EA</v>
          </cell>
          <cell r="F368">
            <v>50</v>
          </cell>
          <cell r="G368">
            <v>2013848</v>
          </cell>
          <cell r="I368">
            <v>13445</v>
          </cell>
          <cell r="J368">
            <v>2000000</v>
          </cell>
          <cell r="K368">
            <v>2000000</v>
          </cell>
          <cell r="M368">
            <v>403</v>
          </cell>
          <cell r="AM368">
            <v>1</v>
          </cell>
          <cell r="AN368">
            <v>0.25</v>
          </cell>
          <cell r="AO368">
            <v>1</v>
          </cell>
          <cell r="AP368" t="str">
            <v>계장공</v>
          </cell>
          <cell r="AQ368">
            <v>0.25</v>
          </cell>
          <cell r="BB368" t="str">
            <v>전 4-2</v>
          </cell>
        </row>
        <row r="369">
          <cell r="A369">
            <v>348</v>
          </cell>
          <cell r="B369" t="str">
            <v>LEVEL TRANSMITTER</v>
          </cell>
          <cell r="C369" t="str">
            <v xml:space="preserve">ULTRASONIC </v>
          </cell>
          <cell r="D369">
            <v>1</v>
          </cell>
          <cell r="E369" t="str">
            <v>EA</v>
          </cell>
          <cell r="F369">
            <v>50</v>
          </cell>
          <cell r="G369">
            <v>3213848</v>
          </cell>
          <cell r="I369">
            <v>13445</v>
          </cell>
          <cell r="J369">
            <v>3200000</v>
          </cell>
          <cell r="K369">
            <v>3200000</v>
          </cell>
          <cell r="M369">
            <v>403</v>
          </cell>
          <cell r="AM369">
            <v>1</v>
          </cell>
          <cell r="AN369">
            <v>0.25</v>
          </cell>
          <cell r="AO369">
            <v>1</v>
          </cell>
          <cell r="AP369" t="str">
            <v>계장공</v>
          </cell>
          <cell r="AQ369">
            <v>0.25</v>
          </cell>
          <cell r="BB369" t="str">
            <v>전 4-2</v>
          </cell>
        </row>
        <row r="370">
          <cell r="A370">
            <v>349</v>
          </cell>
          <cell r="B370" t="str">
            <v>LEVEL SWITCH</v>
          </cell>
          <cell r="C370" t="str">
            <v xml:space="preserve">오뚜기식 </v>
          </cell>
          <cell r="D370">
            <v>1</v>
          </cell>
          <cell r="E370" t="str">
            <v>EA</v>
          </cell>
          <cell r="F370">
            <v>50</v>
          </cell>
          <cell r="G370">
            <v>332186</v>
          </cell>
          <cell r="I370">
            <v>11832</v>
          </cell>
          <cell r="J370">
            <v>320000</v>
          </cell>
          <cell r="K370">
            <v>320000</v>
          </cell>
          <cell r="M370">
            <v>354</v>
          </cell>
          <cell r="AM370">
            <v>1</v>
          </cell>
          <cell r="AN370">
            <v>0.22</v>
          </cell>
          <cell r="AO370">
            <v>1</v>
          </cell>
          <cell r="AP370" t="str">
            <v>계장공</v>
          </cell>
          <cell r="AQ370">
            <v>0.22</v>
          </cell>
          <cell r="BB370" t="str">
            <v>전 4-2</v>
          </cell>
        </row>
        <row r="371">
          <cell r="A371">
            <v>350</v>
          </cell>
          <cell r="B371" t="str">
            <v>LEVEL SWITCH</v>
          </cell>
          <cell r="C371" t="str">
            <v xml:space="preserve">VIBLATION </v>
          </cell>
          <cell r="D371">
            <v>1</v>
          </cell>
          <cell r="E371" t="str">
            <v>EA</v>
          </cell>
          <cell r="F371">
            <v>50</v>
          </cell>
          <cell r="G371">
            <v>676186</v>
          </cell>
          <cell r="I371">
            <v>11832</v>
          </cell>
          <cell r="J371">
            <v>664000</v>
          </cell>
          <cell r="K371">
            <v>664000</v>
          </cell>
          <cell r="M371">
            <v>354</v>
          </cell>
          <cell r="AM371">
            <v>1</v>
          </cell>
          <cell r="AN371">
            <v>0.22</v>
          </cell>
          <cell r="AO371">
            <v>1</v>
          </cell>
          <cell r="AP371" t="str">
            <v>계장공</v>
          </cell>
          <cell r="AQ371">
            <v>0.22</v>
          </cell>
          <cell r="BB371" t="str">
            <v>전 4-2</v>
          </cell>
        </row>
        <row r="372">
          <cell r="A372">
            <v>351</v>
          </cell>
          <cell r="B372" t="str">
            <v>INDICATOR</v>
          </cell>
          <cell r="C372" t="str">
            <v xml:space="preserve"> </v>
          </cell>
          <cell r="D372">
            <v>1</v>
          </cell>
          <cell r="E372" t="str">
            <v>EA</v>
          </cell>
          <cell r="F372">
            <v>50</v>
          </cell>
          <cell r="G372">
            <v>136618</v>
          </cell>
          <cell r="I372">
            <v>16134</v>
          </cell>
          <cell r="J372">
            <v>120000</v>
          </cell>
          <cell r="K372">
            <v>120000</v>
          </cell>
          <cell r="M372">
            <v>484</v>
          </cell>
          <cell r="AM372">
            <v>1</v>
          </cell>
          <cell r="AN372">
            <v>0.3</v>
          </cell>
          <cell r="AO372">
            <v>1</v>
          </cell>
          <cell r="AP372" t="str">
            <v>계장공</v>
          </cell>
          <cell r="AQ372">
            <v>0.3</v>
          </cell>
          <cell r="BB372" t="str">
            <v>전 4-2</v>
          </cell>
        </row>
        <row r="373">
          <cell r="A373">
            <v>352</v>
          </cell>
          <cell r="B373" t="str">
            <v>INTEGRATOR</v>
          </cell>
          <cell r="C373" t="str">
            <v xml:space="preserve"> </v>
          </cell>
          <cell r="D373">
            <v>1</v>
          </cell>
          <cell r="E373" t="str">
            <v>EA</v>
          </cell>
          <cell r="F373">
            <v>50</v>
          </cell>
          <cell r="G373">
            <v>360618</v>
          </cell>
          <cell r="I373">
            <v>16134</v>
          </cell>
          <cell r="J373">
            <v>344000</v>
          </cell>
          <cell r="K373">
            <v>344000</v>
          </cell>
          <cell r="M373">
            <v>484</v>
          </cell>
          <cell r="AM373">
            <v>1</v>
          </cell>
          <cell r="AN373">
            <v>0.3</v>
          </cell>
          <cell r="AO373">
            <v>1</v>
          </cell>
          <cell r="AP373" t="str">
            <v>계장공</v>
          </cell>
          <cell r="AQ373">
            <v>0.3</v>
          </cell>
          <cell r="BB373" t="str">
            <v>전 4-2</v>
          </cell>
        </row>
        <row r="374">
          <cell r="A374">
            <v>353</v>
          </cell>
          <cell r="B374" t="str">
            <v>DISTRIBUTOR</v>
          </cell>
          <cell r="C374" t="str">
            <v xml:space="preserve"> </v>
          </cell>
          <cell r="D374">
            <v>1</v>
          </cell>
          <cell r="E374" t="str">
            <v>EA</v>
          </cell>
          <cell r="F374">
            <v>50</v>
          </cell>
          <cell r="G374">
            <v>176618</v>
          </cell>
          <cell r="I374">
            <v>16134</v>
          </cell>
          <cell r="J374">
            <v>160000</v>
          </cell>
          <cell r="K374">
            <v>160000</v>
          </cell>
          <cell r="M374">
            <v>484</v>
          </cell>
          <cell r="AM374">
            <v>1</v>
          </cell>
          <cell r="AN374">
            <v>0.3</v>
          </cell>
          <cell r="AO374">
            <v>1</v>
          </cell>
          <cell r="AP374" t="str">
            <v>계장공</v>
          </cell>
          <cell r="AQ374">
            <v>0.3</v>
          </cell>
          <cell r="BB374" t="str">
            <v>전 4-2</v>
          </cell>
        </row>
        <row r="375">
          <cell r="A375">
            <v>354</v>
          </cell>
          <cell r="B375" t="str">
            <v>현장계기 BOX</v>
          </cell>
          <cell r="C375" t="str">
            <v xml:space="preserve"> </v>
          </cell>
          <cell r="D375">
            <v>1</v>
          </cell>
          <cell r="E375" t="str">
            <v>EA</v>
          </cell>
          <cell r="F375">
            <v>50</v>
          </cell>
          <cell r="G375">
            <v>774386</v>
          </cell>
          <cell r="I375">
            <v>441152</v>
          </cell>
          <cell r="J375">
            <v>320000</v>
          </cell>
          <cell r="K375">
            <v>320000</v>
          </cell>
          <cell r="M375">
            <v>13234</v>
          </cell>
          <cell r="AM375">
            <v>2</v>
          </cell>
          <cell r="AN375">
            <v>9.8000000000000007</v>
          </cell>
          <cell r="AO375">
            <v>1</v>
          </cell>
          <cell r="AP375" t="str">
            <v>계장공</v>
          </cell>
          <cell r="AQ375">
            <v>5.88</v>
          </cell>
          <cell r="AR375" t="str">
            <v>보통인부</v>
          </cell>
          <cell r="AS375">
            <v>3.92</v>
          </cell>
          <cell r="BB375" t="str">
            <v>전 4-1</v>
          </cell>
        </row>
        <row r="376">
          <cell r="A376">
            <v>355</v>
          </cell>
          <cell r="B376" t="str">
            <v>특고반 설치</v>
          </cell>
          <cell r="C376" t="str">
            <v xml:space="preserve">HV-1-5 </v>
          </cell>
          <cell r="D376">
            <v>1</v>
          </cell>
          <cell r="E376" t="str">
            <v>면</v>
          </cell>
          <cell r="F376">
            <v>50</v>
          </cell>
          <cell r="G376">
            <v>964590</v>
          </cell>
          <cell r="I376">
            <v>936496</v>
          </cell>
          <cell r="J376">
            <v>0</v>
          </cell>
          <cell r="K376">
            <v>0</v>
          </cell>
          <cell r="M376">
            <v>28094</v>
          </cell>
          <cell r="AM376">
            <v>3</v>
          </cell>
          <cell r="AN376">
            <v>18</v>
          </cell>
          <cell r="AO376">
            <v>1</v>
          </cell>
          <cell r="AP376" t="str">
            <v>프랜트전공</v>
          </cell>
          <cell r="AQ376">
            <v>7.4</v>
          </cell>
          <cell r="AR376" t="str">
            <v>보통인부</v>
          </cell>
          <cell r="AS376">
            <v>5.3</v>
          </cell>
          <cell r="AT376" t="str">
            <v>비계공</v>
          </cell>
          <cell r="AU376">
            <v>5.3</v>
          </cell>
          <cell r="BB376" t="str">
            <v>전 5-64</v>
          </cell>
        </row>
        <row r="377">
          <cell r="A377">
            <v>356</v>
          </cell>
          <cell r="B377" t="str">
            <v>TR반 설치</v>
          </cell>
          <cell r="C377" t="str">
            <v xml:space="preserve">TR </v>
          </cell>
          <cell r="D377">
            <v>1</v>
          </cell>
          <cell r="E377" t="str">
            <v>면</v>
          </cell>
          <cell r="F377">
            <v>50</v>
          </cell>
          <cell r="G377">
            <v>1211687</v>
          </cell>
          <cell r="I377">
            <v>1176396</v>
          </cell>
          <cell r="J377">
            <v>0</v>
          </cell>
          <cell r="K377">
            <v>0</v>
          </cell>
          <cell r="M377">
            <v>35291</v>
          </cell>
          <cell r="AM377">
            <v>3</v>
          </cell>
          <cell r="AN377">
            <v>22.6</v>
          </cell>
          <cell r="AO377">
            <v>1</v>
          </cell>
          <cell r="AP377" t="str">
            <v>프랜트전공</v>
          </cell>
          <cell r="AQ377">
            <v>9.4</v>
          </cell>
          <cell r="AR377" t="str">
            <v>보통인부</v>
          </cell>
          <cell r="AS377">
            <v>6.6</v>
          </cell>
          <cell r="AT377" t="str">
            <v>비계공</v>
          </cell>
          <cell r="AU377">
            <v>6.6</v>
          </cell>
          <cell r="BB377" t="str">
            <v>전 5-64</v>
          </cell>
        </row>
        <row r="378">
          <cell r="A378">
            <v>357</v>
          </cell>
          <cell r="B378" t="str">
            <v>저압반 설치</v>
          </cell>
          <cell r="C378" t="str">
            <v xml:space="preserve">LV-1,2 </v>
          </cell>
          <cell r="D378">
            <v>1</v>
          </cell>
          <cell r="E378" t="str">
            <v>면</v>
          </cell>
          <cell r="F378">
            <v>50</v>
          </cell>
          <cell r="G378">
            <v>379717</v>
          </cell>
          <cell r="I378">
            <v>368658</v>
          </cell>
          <cell r="J378">
            <v>0</v>
          </cell>
          <cell r="K378">
            <v>0</v>
          </cell>
          <cell r="M378">
            <v>11059</v>
          </cell>
          <cell r="AM378">
            <v>3</v>
          </cell>
          <cell r="AN378">
            <v>7.3999999999999995</v>
          </cell>
          <cell r="AO378">
            <v>1</v>
          </cell>
          <cell r="AP378" t="str">
            <v>프랜트전공</v>
          </cell>
          <cell r="AQ378">
            <v>3.7</v>
          </cell>
          <cell r="AR378" t="str">
            <v>보통인부</v>
          </cell>
          <cell r="AS378">
            <v>2.4</v>
          </cell>
          <cell r="AT378" t="str">
            <v>비계공</v>
          </cell>
          <cell r="AU378">
            <v>1.3</v>
          </cell>
          <cell r="BB378" t="str">
            <v>전 5-62</v>
          </cell>
        </row>
        <row r="379">
          <cell r="A379">
            <v>358</v>
          </cell>
          <cell r="B379" t="str">
            <v>MCC 설치</v>
          </cell>
          <cell r="D379">
            <v>1</v>
          </cell>
          <cell r="E379" t="str">
            <v>면</v>
          </cell>
          <cell r="F379">
            <v>50</v>
          </cell>
          <cell r="G379">
            <v>226780</v>
          </cell>
          <cell r="I379">
            <v>220175</v>
          </cell>
          <cell r="J379">
            <v>0</v>
          </cell>
          <cell r="K379">
            <v>0</v>
          </cell>
          <cell r="M379">
            <v>6605</v>
          </cell>
          <cell r="AM379">
            <v>3</v>
          </cell>
          <cell r="AN379">
            <v>4.4000000000000004</v>
          </cell>
          <cell r="AO379">
            <v>1</v>
          </cell>
          <cell r="AP379" t="str">
            <v>프랜트전공</v>
          </cell>
          <cell r="AQ379">
            <v>2.2000000000000002</v>
          </cell>
          <cell r="AR379" t="str">
            <v>보통인부</v>
          </cell>
          <cell r="AS379">
            <v>1.4</v>
          </cell>
          <cell r="AT379" t="str">
            <v>비계공</v>
          </cell>
          <cell r="AU379">
            <v>0.8</v>
          </cell>
          <cell r="BB379" t="str">
            <v>전 5-62</v>
          </cell>
        </row>
        <row r="380">
          <cell r="A380">
            <v>359</v>
          </cell>
          <cell r="B380" t="str">
            <v>LOP 설치</v>
          </cell>
          <cell r="C380" t="str">
            <v xml:space="preserve"> </v>
          </cell>
          <cell r="D380">
            <v>1</v>
          </cell>
          <cell r="E380" t="str">
            <v>EA</v>
          </cell>
          <cell r="F380">
            <v>50</v>
          </cell>
          <cell r="G380">
            <v>324561</v>
          </cell>
          <cell r="I380">
            <v>315108</v>
          </cell>
          <cell r="J380">
            <v>0</v>
          </cell>
          <cell r="K380">
            <v>0</v>
          </cell>
          <cell r="M380">
            <v>9453</v>
          </cell>
          <cell r="AM380">
            <v>2</v>
          </cell>
          <cell r="AN380">
            <v>7</v>
          </cell>
          <cell r="AO380">
            <v>1</v>
          </cell>
          <cell r="AP380" t="str">
            <v>계장공</v>
          </cell>
          <cell r="AQ380">
            <v>4.2</v>
          </cell>
          <cell r="AR380" t="str">
            <v>보통인부</v>
          </cell>
          <cell r="AS380">
            <v>2.8</v>
          </cell>
          <cell r="BB380" t="str">
            <v>전 5-62</v>
          </cell>
        </row>
        <row r="381">
          <cell r="A381">
            <v>360</v>
          </cell>
          <cell r="B381" t="str">
            <v>MOP 설치</v>
          </cell>
          <cell r="C381" t="str">
            <v xml:space="preserve"> </v>
          </cell>
          <cell r="D381">
            <v>1</v>
          </cell>
          <cell r="E381" t="str">
            <v>EA</v>
          </cell>
          <cell r="F381">
            <v>50</v>
          </cell>
          <cell r="G381">
            <v>1044561</v>
          </cell>
          <cell r="I381">
            <v>315108</v>
          </cell>
          <cell r="J381">
            <v>720000</v>
          </cell>
          <cell r="K381">
            <v>720000</v>
          </cell>
          <cell r="M381">
            <v>9453</v>
          </cell>
          <cell r="AM381">
            <v>2</v>
          </cell>
          <cell r="AN381">
            <v>7</v>
          </cell>
          <cell r="AO381">
            <v>1</v>
          </cell>
          <cell r="AP381" t="str">
            <v>계장공</v>
          </cell>
          <cell r="AQ381">
            <v>4.2</v>
          </cell>
          <cell r="AR381" t="str">
            <v>보통인부</v>
          </cell>
          <cell r="AS381">
            <v>2.8</v>
          </cell>
          <cell r="BB381" t="str">
            <v>전 5-62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WORK"/>
      <sheetName val="준검 내역서"/>
      <sheetName val="집계표"/>
      <sheetName val="노무비(DB)"/>
      <sheetName val="산출및내역"/>
      <sheetName val="포장재료집계표"/>
      <sheetName val="포장면적산출"/>
      <sheetName val="포장수량집계"/>
      <sheetName val="대로근거"/>
      <sheetName val="중로근거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WORK"/>
      <sheetName val="NOMUBI"/>
      <sheetName val="제경집계"/>
      <sheetName val="9811"/>
      <sheetName val="단가산출"/>
      <sheetName val="#REF"/>
      <sheetName val="sw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자재단가"/>
      <sheetName val="WORK"/>
      <sheetName val="Sheet1"/>
      <sheetName val="#REF"/>
      <sheetName val="NOMUBI"/>
      <sheetName val="sw1"/>
      <sheetName val="SORCE1"/>
      <sheetName val="9509"/>
      <sheetName val="조건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내역서"/>
      <sheetName val="접속도로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want"/>
      <sheetName val="내역적용"/>
      <sheetName val="배수공총집계"/>
      <sheetName val="배수공자재집계"/>
      <sheetName val="횡배수관공"/>
      <sheetName val="종배수관공"/>
      <sheetName val="플륨관집계"/>
      <sheetName val="맹집계"/>
      <sheetName val="측구집계"/>
      <sheetName val="도수로집계"/>
      <sheetName val="도수로단위"/>
      <sheetName val="집수정집계"/>
      <sheetName val="토공이월"/>
      <sheetName val="집수정단위"/>
      <sheetName val="날개집계"/>
      <sheetName val="날개단위"/>
      <sheetName val="횡배수집계"/>
      <sheetName val="횡배수관"/>
      <sheetName val="면벽"/>
      <sheetName val="종배수집계"/>
      <sheetName val="종배수관"/>
      <sheetName val="측구2"/>
      <sheetName val="측구1"/>
      <sheetName val="측구현황"/>
      <sheetName val="맹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단가일람"/>
      <sheetName val="조경일람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000년1차"/>
      <sheetName val="2001웅포보완(물량보완-2)1"/>
      <sheetName val="내역서"/>
      <sheetName val="9811"/>
      <sheetName val="계화배수"/>
      <sheetName val="교각별수량"/>
      <sheetName val="단가"/>
      <sheetName val="암거단위-1련"/>
      <sheetName val="98수문일위"/>
      <sheetName val="당초명세(평)"/>
      <sheetName val="토목"/>
      <sheetName val="DANGA"/>
      <sheetName val="보도공제면적"/>
      <sheetName val="설계조건"/>
      <sheetName val="암거단위"/>
      <sheetName val="날개벽"/>
      <sheetName val="공통"/>
      <sheetName val="DATA"/>
      <sheetName val="내역"/>
      <sheetName val="부안일위"/>
      <sheetName val="고창터널(고창방향)"/>
      <sheetName val="집계표"/>
      <sheetName val="DATE"/>
      <sheetName val="작성"/>
      <sheetName val="단위수량"/>
      <sheetName val="횡배수관"/>
      <sheetName val="지급자재"/>
      <sheetName val="1.설계설명서"/>
      <sheetName val="데이타"/>
      <sheetName val="식재인부"/>
      <sheetName val="토사(PE)"/>
      <sheetName val="20관리비율"/>
      <sheetName val="관급"/>
      <sheetName val="TOTAL3"/>
      <sheetName val="수목데이타 "/>
      <sheetName val="기계경비(시간당)"/>
      <sheetName val="램머"/>
      <sheetName val="공사요율"/>
      <sheetName val="본선차도부집계표"/>
      <sheetName val="단가표"/>
      <sheetName val="단가일람표"/>
      <sheetName val="노임단가"/>
      <sheetName val="접속도로1"/>
      <sheetName val="공사비총괄표"/>
      <sheetName val="98NS-N"/>
      <sheetName val="기초자료입력"/>
      <sheetName val="공정계획"/>
      <sheetName val="노무비"/>
      <sheetName val="청천내"/>
      <sheetName val="3.공통공사대비"/>
      <sheetName val="실행내역 "/>
      <sheetName val="준검 내역서"/>
      <sheetName val="000000"/>
      <sheetName val="목차"/>
      <sheetName val="별표집계"/>
      <sheetName val="COPING-1"/>
      <sheetName val="역T형교대-2수량"/>
      <sheetName val="공내역"/>
      <sheetName val="원가계산서"/>
      <sheetName val="배선(낙차)"/>
      <sheetName val="공사비"/>
      <sheetName val="비탈면보호공수량산출"/>
      <sheetName val="용지매수"/>
      <sheetName val="CCTV내역서"/>
      <sheetName val="말고개터널조명전압강하"/>
      <sheetName val="법면"/>
      <sheetName val="부대공"/>
      <sheetName val="구조물공"/>
      <sheetName val="포장공"/>
      <sheetName val="토공"/>
      <sheetName val="배수공1"/>
      <sheetName val="설계명세서"/>
      <sheetName val="기별"/>
      <sheetName val="1,2공구원가계산서"/>
      <sheetName val="2공구산출내역"/>
      <sheetName val="1공구산출내역서"/>
      <sheetName val="실행대비"/>
      <sheetName val="수곡내역"/>
      <sheetName val="산출내역1"/>
      <sheetName val="설계개요"/>
      <sheetName val="간선계산"/>
      <sheetName val="ELECTRIC"/>
      <sheetName val="공사비예산서(토목분)"/>
      <sheetName val="공정집계_국별"/>
      <sheetName val="실행철강하도"/>
      <sheetName val="입상내역"/>
      <sheetName val="몰탈콘크리트"/>
      <sheetName val="ABUT수량-A1"/>
      <sheetName val="포장수량집계표"/>
      <sheetName val="횡 연장"/>
      <sheetName val="인건비"/>
      <sheetName val="N賃率-職"/>
      <sheetName val="자재비"/>
      <sheetName val="직노"/>
      <sheetName val="3지구단위"/>
      <sheetName val="투찰내역"/>
      <sheetName val="현장관리비"/>
      <sheetName val="일위대가"/>
      <sheetName val="하수실행"/>
      <sheetName val="일위목록"/>
      <sheetName val="배수지거재료집계표"/>
      <sheetName val="기초일위"/>
      <sheetName val="시설일위"/>
      <sheetName val="조명일위"/>
      <sheetName val="I一般比"/>
      <sheetName val="#REF"/>
      <sheetName val="배수문"/>
      <sheetName val="로선구조"/>
      <sheetName val=""/>
      <sheetName val="Sheet1"/>
      <sheetName val="도근좌표"/>
      <sheetName val="총괄_(2)"/>
      <sheetName val="수목데이타_"/>
      <sheetName val="1_설계설명서"/>
      <sheetName val="3_공통공사대비"/>
      <sheetName val="실행내역_"/>
      <sheetName val="횡_연장"/>
      <sheetName val="공토공단위당"/>
      <sheetName val="수량이동"/>
      <sheetName val="중기사용료"/>
      <sheetName val="적용노임"/>
      <sheetName val="일반자재"/>
      <sheetName val="대비"/>
      <sheetName val="코드"/>
      <sheetName val="대전-교대(A1-A2)"/>
      <sheetName val="사통"/>
      <sheetName val="몰탈재료산출"/>
      <sheetName val="피벗테이블데이터분석"/>
      <sheetName val="설정"/>
      <sheetName val="기자재대비표"/>
      <sheetName val="1호구조물"/>
      <sheetName val="위치조서"/>
      <sheetName val="조명시설"/>
      <sheetName val="경산"/>
      <sheetName val="공량산출서"/>
      <sheetName val="데리네이타현황"/>
      <sheetName val="일위대가표"/>
      <sheetName val="제출내역 (2)"/>
      <sheetName val="ALINE"/>
      <sheetName val="SORCE1"/>
      <sheetName val="단가산출목록표"/>
      <sheetName val="측구터파기공수량집계"/>
      <sheetName val="배수공 시멘트 및 골재량 산출"/>
      <sheetName val="구조물터파기수량집계"/>
      <sheetName val="변경내역서간지"/>
      <sheetName val="월명지여방"/>
      <sheetName val="7단가"/>
      <sheetName val="토공분배표"/>
      <sheetName val="발주설계서(당초)"/>
      <sheetName val="Total"/>
      <sheetName val="기성내역서표지"/>
      <sheetName val="가설공사비"/>
      <sheetName val="도로구조공사비"/>
      <sheetName val="도로토공공사비"/>
      <sheetName val="여수토공사비"/>
      <sheetName val="터파기및재료"/>
      <sheetName val="관급자재"/>
      <sheetName val="WORK"/>
      <sheetName val="총괄_(2)1"/>
      <sheetName val="1_설계설명서1"/>
      <sheetName val="수목데이타_1"/>
      <sheetName val="3_공통공사대비1"/>
      <sheetName val="실행내역_1"/>
      <sheetName val="횡_연장1"/>
      <sheetName val="96보완계획7.12"/>
      <sheetName val="DATA 입력란"/>
      <sheetName val="노무비단가"/>
    </sheetNames>
    <sheetDataSet>
      <sheetData sheetId="0">
        <row r="3">
          <cell r="L3" t="str">
            <v>①      계</v>
          </cell>
        </row>
      </sheetData>
      <sheetData sheetId="1"/>
      <sheetData sheetId="2" refreshError="1">
        <row r="3">
          <cell r="L3" t="str">
            <v>①      계</v>
          </cell>
        </row>
        <row r="4">
          <cell r="L4" t="str">
            <v>② '2000까지 정산</v>
          </cell>
        </row>
        <row r="5">
          <cell r="L5" t="str">
            <v>③ '2001 이  후</v>
          </cell>
        </row>
        <row r="8">
          <cell r="M8" t="str">
            <v>①②</v>
          </cell>
        </row>
        <row r="140">
          <cell r="A140" t="str">
            <v>체결볼트넛트</v>
          </cell>
          <cell r="B140" t="str">
            <v xml:space="preserve"> M30 x 150ℓ</v>
          </cell>
          <cell r="C140">
            <v>420</v>
          </cell>
          <cell r="D140" t="str">
            <v xml:space="preserve"> 본</v>
          </cell>
          <cell r="F140">
            <v>1539300</v>
          </cell>
          <cell r="I140">
            <v>3665</v>
          </cell>
          <cell r="J140">
            <v>1539300</v>
          </cell>
          <cell r="L140" t="str">
            <v>주요자재용</v>
          </cell>
          <cell r="M140" t="str">
            <v>①②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"/>
      <sheetName val="D일위"/>
      <sheetName val="설계개요"/>
      <sheetName val="총괄"/>
      <sheetName val="수문 "/>
      <sheetName val="물량산출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"/>
      <sheetName val="원가계산서"/>
      <sheetName val="내역서"/>
      <sheetName val="직영비"/>
      <sheetName val="12일위목록(전기)"/>
      <sheetName val="12일위(최종전기)"/>
      <sheetName val="12단가(전기)"/>
      <sheetName val="12노무비(전기)"/>
      <sheetName val="일위(전기기타X)"/>
      <sheetName val="7단가"/>
      <sheetName val="7인건비"/>
      <sheetName val="7산근"/>
      <sheetName val="7기계경비1"/>
      <sheetName val="7일위(발전)"/>
      <sheetName val="7단가(발전)"/>
      <sheetName val="관급"/>
      <sheetName val="코드표"/>
      <sheetName val="산수배수"/>
      <sheetName val="노임단가"/>
      <sheetName val="인건비 "/>
      <sheetName val="설계명세서"/>
      <sheetName val="노무비 "/>
      <sheetName val="단가조사"/>
      <sheetName val="대곡소수력(2002.8.20)"/>
      <sheetName val="노임"/>
      <sheetName val="노무비"/>
      <sheetName val="COST"/>
      <sheetName val="일위"/>
      <sheetName val="WORK"/>
      <sheetName val="수목표준대가"/>
      <sheetName val="단가산출"/>
      <sheetName val="횡배수관"/>
      <sheetName val="식재가격"/>
      <sheetName val="식재총괄"/>
      <sheetName val="일위목록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5">
          <cell r="B15" t="str">
            <v>저 압 케 이 블 공</v>
          </cell>
          <cell r="C15" t="str">
            <v>인</v>
          </cell>
          <cell r="L15">
            <v>73973</v>
          </cell>
        </row>
        <row r="16">
          <cell r="B16" t="str">
            <v>배 전 전 공</v>
          </cell>
          <cell r="C16" t="str">
            <v>인</v>
          </cell>
          <cell r="L16">
            <v>156907</v>
          </cell>
        </row>
        <row r="17">
          <cell r="B17" t="str">
            <v>내 선 전 공</v>
          </cell>
          <cell r="C17" t="str">
            <v>인</v>
          </cell>
          <cell r="L17">
            <v>56143</v>
          </cell>
        </row>
        <row r="18">
          <cell r="B18" t="str">
            <v>보 통 인 부</v>
          </cell>
          <cell r="C18" t="str">
            <v>인</v>
          </cell>
          <cell r="L18">
            <v>40922</v>
          </cell>
        </row>
        <row r="19">
          <cell r="B19" t="str">
            <v>특 별 인 부</v>
          </cell>
          <cell r="C19" t="str">
            <v>인</v>
          </cell>
          <cell r="L19">
            <v>55970</v>
          </cell>
        </row>
      </sheetData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설계개요"/>
      <sheetName val="부안일위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 및 발전기 용량"/>
      <sheetName val="간선계산"/>
      <sheetName val="MCC부하"/>
      <sheetName val="전등부하"/>
      <sheetName val="조도계산서"/>
      <sheetName val="SHEET10"/>
      <sheetName val="DATA"/>
      <sheetName val="데이타"/>
      <sheetName val="인건비"/>
      <sheetName val="내역서(기계)"/>
      <sheetName val="노무비"/>
      <sheetName val="MATERIAL"/>
      <sheetName val="인건비 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노임단가"/>
      <sheetName val="COST"/>
      <sheetName val="코드표"/>
      <sheetName val="건축"/>
      <sheetName val="일위대가"/>
      <sheetName val="건축내역"/>
      <sheetName val="N賃率-職"/>
      <sheetName val="파주여중계산서"/>
      <sheetName val="배선DATA"/>
      <sheetName val="노무비 "/>
      <sheetName val="단가"/>
      <sheetName val="일위집계"/>
      <sheetName val="기계경비(시간당)"/>
      <sheetName val="램머"/>
      <sheetName val="단가조사"/>
      <sheetName val="7단가"/>
      <sheetName val="작성"/>
      <sheetName val="IMPEADENCE MAP 취수장"/>
      <sheetName val="노임"/>
      <sheetName val="ITEM"/>
      <sheetName val="횡배수관"/>
      <sheetName val="단가산출"/>
      <sheetName val="일위"/>
      <sheetName val="일집"/>
      <sheetName val="내역"/>
      <sheetName val="2. 공원조도(전통공원)"/>
      <sheetName val="산출내역"/>
      <sheetName val="경비산출서"/>
      <sheetName val="1호인버트수량"/>
      <sheetName val="EQ-R1"/>
      <sheetName val="토목"/>
      <sheetName val="수량산출근거(본선)"/>
      <sheetName val="비용display"/>
      <sheetName val="1단계"/>
      <sheetName val="부하LOAD"/>
      <sheetName val="설비비4"/>
      <sheetName val="DATE"/>
      <sheetName val="1.2 부하계산서"/>
      <sheetName val="PBS"/>
      <sheetName val="7.3.1 전력간선 굵기"/>
      <sheetName val="4.  단락전류의 계산"/>
      <sheetName val="1.2 신설 동력설비 부하계산서"/>
      <sheetName val="1.1 부하집계표"/>
      <sheetName val="LOPCALC"/>
      <sheetName val="조명율표"/>
      <sheetName val="2. 공원조도"/>
      <sheetName val="첨부1-1"/>
      <sheetName val="기계경비"/>
      <sheetName val="조건표"/>
      <sheetName val="약품공급2"/>
      <sheetName val="BID"/>
      <sheetName val="경상"/>
      <sheetName val="가설"/>
      <sheetName val="수목표준대가"/>
      <sheetName val="일위대가목차"/>
      <sheetName val="수량산출"/>
      <sheetName val="단가대비표"/>
      <sheetName val="2.1중기사용목차"/>
      <sheetName val="규준틀"/>
      <sheetName val="일위대가표"/>
      <sheetName val="96노임기준"/>
      <sheetName val="Y-WORK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3"/>
      <sheetName val="공사비총괄표"/>
      <sheetName val="재료비"/>
      <sheetName val="공통단가"/>
      <sheetName val="2000양배"/>
      <sheetName val="운반비"/>
      <sheetName val="2000,9월 일위"/>
      <sheetName val="#REF"/>
      <sheetName val="조경일람"/>
      <sheetName val="단가일람"/>
      <sheetName val="자재단가"/>
      <sheetName val="공내역"/>
      <sheetName val="도담구내 개소별 명세"/>
      <sheetName val="신호등일위대가"/>
      <sheetName val="2000년1차"/>
      <sheetName val="2000전체분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Sheet2"/>
      <sheetName val="Sheet1"/>
      <sheetName val=""/>
      <sheetName val="수량산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1.3 현장계측설비"/>
      <sheetName val="변압기 및 발전기 용량"/>
      <sheetName val="산#3-2"/>
      <sheetName val="산#3-1"/>
      <sheetName val="#REF"/>
      <sheetName val="산#3-2-2"/>
      <sheetName val="실행예산서"/>
      <sheetName val="한강운반비"/>
      <sheetName val="공내역"/>
      <sheetName val="단가(1)"/>
      <sheetName val="단가조사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1. 배관/배선 자재</v>
          </cell>
          <cell r="B4" t="str">
            <v>1. 배관/배선 자재</v>
          </cell>
        </row>
        <row r="5">
          <cell r="A5" t="str">
            <v>전선HIV 2,0㎟</v>
          </cell>
          <cell r="B5" t="str">
            <v>전선</v>
          </cell>
          <cell r="C5" t="str">
            <v>HIV 2,0㎟</v>
          </cell>
          <cell r="D5">
            <v>1</v>
          </cell>
          <cell r="E5" t="str">
            <v>M</v>
          </cell>
          <cell r="G5">
            <v>90</v>
          </cell>
        </row>
        <row r="6">
          <cell r="A6" t="str">
            <v>전선HIV 5.5㎟</v>
          </cell>
          <cell r="B6" t="str">
            <v>전선</v>
          </cell>
          <cell r="C6" t="str">
            <v>HIV 5.5㎟</v>
          </cell>
          <cell r="D6">
            <v>1</v>
          </cell>
          <cell r="E6" t="str">
            <v>M</v>
          </cell>
          <cell r="G6">
            <v>220</v>
          </cell>
        </row>
        <row r="7">
          <cell r="A7" t="str">
            <v>비닐시스케이블CV 2.0㎟-2C</v>
          </cell>
          <cell r="B7" t="str">
            <v>비닐시스케이블</v>
          </cell>
          <cell r="C7" t="str">
            <v>CV 2.0㎟-2C</v>
          </cell>
          <cell r="D7">
            <v>1</v>
          </cell>
          <cell r="E7" t="str">
            <v>M</v>
          </cell>
          <cell r="G7">
            <v>416</v>
          </cell>
        </row>
        <row r="8">
          <cell r="A8" t="str">
            <v>제어케이블CVV 1.25㎟-3C</v>
          </cell>
          <cell r="B8" t="str">
            <v>제어케이블</v>
          </cell>
          <cell r="C8" t="str">
            <v>CVV 1.25㎟-3C</v>
          </cell>
          <cell r="D8">
            <v>1</v>
          </cell>
          <cell r="E8" t="str">
            <v>M</v>
          </cell>
          <cell r="G8">
            <v>374</v>
          </cell>
        </row>
        <row r="9">
          <cell r="A9" t="str">
            <v>쉴드부제어케이블CVVS 1.25㎟-2C</v>
          </cell>
          <cell r="B9" t="str">
            <v>쉴드부제어케이블</v>
          </cell>
          <cell r="C9" t="str">
            <v>CVVS 1.25㎟-2C</v>
          </cell>
          <cell r="D9">
            <v>1</v>
          </cell>
          <cell r="E9" t="str">
            <v>M</v>
          </cell>
          <cell r="G9">
            <v>519</v>
          </cell>
        </row>
        <row r="10">
          <cell r="A10" t="str">
            <v>쉴드부제어케이블CVVS 1.25㎟-4C</v>
          </cell>
          <cell r="B10" t="str">
            <v>쉴드부제어케이블</v>
          </cell>
          <cell r="C10" t="str">
            <v>CVVS 1.25㎟-4C</v>
          </cell>
          <cell r="D10">
            <v>1</v>
          </cell>
          <cell r="E10" t="str">
            <v>M</v>
          </cell>
          <cell r="G10">
            <v>582</v>
          </cell>
        </row>
        <row r="11">
          <cell r="A11" t="str">
            <v>쉴드부제어케이블CVVS 1.25㎟-9C</v>
          </cell>
          <cell r="B11" t="str">
            <v>쉴드부제어케이블</v>
          </cell>
          <cell r="C11" t="str">
            <v>CVVS 1.25㎟-9C</v>
          </cell>
          <cell r="D11">
            <v>1</v>
          </cell>
          <cell r="E11" t="str">
            <v>M</v>
          </cell>
          <cell r="G11">
            <v>982</v>
          </cell>
        </row>
        <row r="12">
          <cell r="A12" t="str">
            <v>마이크로폰케이블MVVS 0.9㎟-2C</v>
          </cell>
          <cell r="B12" t="str">
            <v>마이크로폰케이블</v>
          </cell>
          <cell r="C12" t="str">
            <v>MVVS 0.9㎟-2C</v>
          </cell>
          <cell r="D12">
            <v>1</v>
          </cell>
          <cell r="E12" t="str">
            <v>M</v>
          </cell>
          <cell r="G12">
            <v>235</v>
          </cell>
        </row>
        <row r="13">
          <cell r="A13" t="str">
            <v>BELDEN CABLE 94639463</v>
          </cell>
          <cell r="B13" t="str">
            <v>BELDEN CABLE 9463</v>
          </cell>
          <cell r="C13">
            <v>9463</v>
          </cell>
          <cell r="D13">
            <v>1</v>
          </cell>
          <cell r="E13" t="str">
            <v>M</v>
          </cell>
          <cell r="G13">
            <v>1640</v>
          </cell>
        </row>
        <row r="14">
          <cell r="A14" t="str">
            <v>STP 케이블LIREV 0.64㎟-2P</v>
          </cell>
          <cell r="B14" t="str">
            <v>STP 케이블</v>
          </cell>
          <cell r="C14" t="str">
            <v>LIREV 0.64㎟-2P</v>
          </cell>
          <cell r="D14">
            <v>1</v>
          </cell>
          <cell r="E14" t="str">
            <v>M</v>
          </cell>
          <cell r="G14">
            <v>700</v>
          </cell>
        </row>
        <row r="15">
          <cell r="A15" t="str">
            <v>UTP 케이블UTP-4P(AWG24)</v>
          </cell>
          <cell r="B15" t="str">
            <v>UTP 케이블</v>
          </cell>
          <cell r="C15" t="str">
            <v>UTP-4P(AWG24)</v>
          </cell>
          <cell r="D15">
            <v>1</v>
          </cell>
          <cell r="E15" t="str">
            <v>M</v>
          </cell>
          <cell r="G15">
            <v>263</v>
          </cell>
        </row>
        <row r="20">
          <cell r="A20" t="str">
            <v>2. 자재비</v>
          </cell>
          <cell r="B20" t="str">
            <v>2. 자재비</v>
          </cell>
        </row>
        <row r="21">
          <cell r="B21" t="str">
            <v>중앙감시반 H/W(Server)</v>
          </cell>
          <cell r="C21" t="str">
            <v>Pentium II, 128M</v>
          </cell>
          <cell r="D21">
            <v>1</v>
          </cell>
          <cell r="E21" t="str">
            <v>EA</v>
          </cell>
          <cell r="G21">
            <v>5400000</v>
          </cell>
        </row>
        <row r="22">
          <cell r="B22" t="str">
            <v>중앙감시반 S/W(Server)</v>
          </cell>
          <cell r="D22">
            <v>1</v>
          </cell>
          <cell r="E22" t="str">
            <v>EA</v>
          </cell>
          <cell r="G22">
            <v>62731000</v>
          </cell>
        </row>
        <row r="23">
          <cell r="B23" t="str">
            <v>중앙감시반 H/W(Station)</v>
          </cell>
          <cell r="C23" t="str">
            <v>Pentium II, 64M</v>
          </cell>
          <cell r="D23">
            <v>1</v>
          </cell>
          <cell r="E23" t="str">
            <v>EA</v>
          </cell>
          <cell r="G23">
            <v>2200000</v>
          </cell>
        </row>
        <row r="24">
          <cell r="A24" t="str">
            <v>중앙감시반 S/W(Station)</v>
          </cell>
          <cell r="B24" t="str">
            <v>중앙감시반 S/W(Station)</v>
          </cell>
          <cell r="D24">
            <v>1</v>
          </cell>
          <cell r="E24" t="str">
            <v>EA</v>
          </cell>
          <cell r="G24">
            <v>13858000</v>
          </cell>
        </row>
        <row r="25">
          <cell r="A25" t="str">
            <v>컬러모니터19"Monitor</v>
          </cell>
          <cell r="B25" t="str">
            <v>컬러모니터</v>
          </cell>
          <cell r="C25" t="str">
            <v>19"Monitor</v>
          </cell>
          <cell r="D25">
            <v>1</v>
          </cell>
          <cell r="E25" t="str">
            <v>EA</v>
          </cell>
          <cell r="G25">
            <v>1030000</v>
          </cell>
        </row>
        <row r="26">
          <cell r="A26" t="str">
            <v>프린터(메시지기록용)Dot-Matrix</v>
          </cell>
          <cell r="B26" t="str">
            <v>프린터(메시지기록용)</v>
          </cell>
          <cell r="C26" t="str">
            <v>Dot-Matrix</v>
          </cell>
          <cell r="D26">
            <v>1</v>
          </cell>
          <cell r="E26" t="str">
            <v>EA</v>
          </cell>
          <cell r="G26">
            <v>1100000</v>
          </cell>
        </row>
        <row r="27">
          <cell r="A27" t="str">
            <v>프린터(보고서용)Ink-Jet</v>
          </cell>
          <cell r="B27" t="str">
            <v>프린터(보고서용)</v>
          </cell>
          <cell r="C27" t="str">
            <v>Ink-Jet</v>
          </cell>
          <cell r="D27">
            <v>1</v>
          </cell>
          <cell r="E27" t="str">
            <v>EA</v>
          </cell>
          <cell r="G27">
            <v>1250000</v>
          </cell>
        </row>
        <row r="28">
          <cell r="A28" t="str">
            <v>시스템테이블</v>
          </cell>
          <cell r="B28" t="str">
            <v>시스템테이블</v>
          </cell>
          <cell r="D28">
            <v>1</v>
          </cell>
          <cell r="E28" t="str">
            <v>EA</v>
          </cell>
          <cell r="G28">
            <v>272000</v>
          </cell>
        </row>
        <row r="29">
          <cell r="A29" t="str">
            <v>시스템 의자</v>
          </cell>
          <cell r="B29" t="str">
            <v>시스템 의자</v>
          </cell>
          <cell r="D29">
            <v>1</v>
          </cell>
          <cell r="E29" t="str">
            <v>EA</v>
          </cell>
          <cell r="G29">
            <v>222000</v>
          </cell>
        </row>
        <row r="30">
          <cell r="A30" t="str">
            <v>인터콤 주장치</v>
          </cell>
          <cell r="B30" t="str">
            <v>인터콤 주장치</v>
          </cell>
          <cell r="D30">
            <v>1</v>
          </cell>
          <cell r="E30" t="str">
            <v>EA</v>
          </cell>
          <cell r="G30">
            <v>300000</v>
          </cell>
        </row>
        <row r="31">
          <cell r="A31" t="str">
            <v>휴대용프로그래밍터미널Pentium II, 64M</v>
          </cell>
          <cell r="B31" t="str">
            <v>휴대용프로그래밍터미널</v>
          </cell>
          <cell r="C31" t="str">
            <v>Pentium II, 64M</v>
          </cell>
          <cell r="D31">
            <v>1</v>
          </cell>
          <cell r="E31" t="str">
            <v>EA</v>
          </cell>
          <cell r="G31">
            <v>4500000</v>
          </cell>
        </row>
        <row r="32">
          <cell r="A32" t="str">
            <v xml:space="preserve">휴대용프로그래밍터미널S/W </v>
          </cell>
          <cell r="B32" t="str">
            <v>휴대용프로그래밍터미널S/W</v>
          </cell>
          <cell r="C32" t="str">
            <v xml:space="preserve"> </v>
          </cell>
          <cell r="D32">
            <v>1</v>
          </cell>
          <cell r="E32" t="str">
            <v>EA</v>
          </cell>
          <cell r="G32">
            <v>15935000</v>
          </cell>
        </row>
        <row r="33">
          <cell r="A33" t="str">
            <v>그래픽판넬구동장치</v>
          </cell>
          <cell r="B33" t="str">
            <v>그래픽판넬구동장치</v>
          </cell>
          <cell r="D33">
            <v>1</v>
          </cell>
          <cell r="E33" t="str">
            <v>EA</v>
          </cell>
          <cell r="G33">
            <v>45157000</v>
          </cell>
        </row>
        <row r="34">
          <cell r="A34" t="str">
            <v>그래픽판넬5600*2550*700</v>
          </cell>
          <cell r="B34" t="str">
            <v>그래픽판넬</v>
          </cell>
          <cell r="C34" t="str">
            <v>5600*2550*700</v>
          </cell>
          <cell r="D34">
            <v>1</v>
          </cell>
          <cell r="E34" t="str">
            <v>EA</v>
          </cell>
          <cell r="G34">
            <v>48500000</v>
          </cell>
        </row>
        <row r="35">
          <cell r="A35" t="str">
            <v>무정전전원장치30kVA</v>
          </cell>
          <cell r="B35" t="str">
            <v>무정전전원장치</v>
          </cell>
          <cell r="C35" t="str">
            <v>30kVA</v>
          </cell>
          <cell r="D35">
            <v>1</v>
          </cell>
          <cell r="E35" t="str">
            <v>EA</v>
          </cell>
          <cell r="G35">
            <v>29450000</v>
          </cell>
        </row>
        <row r="36">
          <cell r="B36" t="str">
            <v>Bus Inerface</v>
          </cell>
          <cell r="D36">
            <v>1</v>
          </cell>
          <cell r="E36" t="str">
            <v>EA</v>
          </cell>
          <cell r="G36">
            <v>6349000</v>
          </cell>
        </row>
        <row r="37">
          <cell r="B37" t="str">
            <v>HUB</v>
          </cell>
          <cell r="C37" t="str">
            <v>8 Port</v>
          </cell>
          <cell r="D37">
            <v>1</v>
          </cell>
          <cell r="E37" t="str">
            <v>EA</v>
          </cell>
          <cell r="G37">
            <v>571500</v>
          </cell>
        </row>
        <row r="38">
          <cell r="B38" t="str">
            <v>Multi-Port</v>
          </cell>
          <cell r="C38" t="str">
            <v>8 Port</v>
          </cell>
          <cell r="D38">
            <v>1</v>
          </cell>
          <cell r="E38" t="str">
            <v>EA</v>
          </cell>
          <cell r="G38">
            <v>4200000</v>
          </cell>
        </row>
        <row r="39">
          <cell r="B39" t="str">
            <v xml:space="preserve">기타 인터페이스 </v>
          </cell>
          <cell r="D39">
            <v>1</v>
          </cell>
          <cell r="E39" t="str">
            <v>SET</v>
          </cell>
          <cell r="G39">
            <v>80000000</v>
          </cell>
        </row>
        <row r="40">
          <cell r="B40" t="str">
            <v>부속품 및 예비품</v>
          </cell>
          <cell r="D40">
            <v>1</v>
          </cell>
          <cell r="E40" t="str">
            <v>SET</v>
          </cell>
          <cell r="G40">
            <v>3629000</v>
          </cell>
        </row>
        <row r="41">
          <cell r="B41" t="str">
            <v>교육비</v>
          </cell>
          <cell r="D41">
            <v>1</v>
          </cell>
          <cell r="E41" t="str">
            <v>SET</v>
          </cell>
          <cell r="G41">
            <v>2200000</v>
          </cell>
        </row>
        <row r="42">
          <cell r="B42" t="str">
            <v>RTU-E01</v>
          </cell>
          <cell r="D42">
            <v>1</v>
          </cell>
          <cell r="E42" t="str">
            <v>SET</v>
          </cell>
          <cell r="G42">
            <v>24808000</v>
          </cell>
        </row>
        <row r="43">
          <cell r="B43" t="str">
            <v>RTU-E02</v>
          </cell>
          <cell r="D43">
            <v>1</v>
          </cell>
          <cell r="E43" t="str">
            <v>SET</v>
          </cell>
          <cell r="G43">
            <v>20316000</v>
          </cell>
        </row>
        <row r="44">
          <cell r="A44" t="str">
            <v>전류변환기TD-1A</v>
          </cell>
          <cell r="B44" t="str">
            <v>전류변환기</v>
          </cell>
          <cell r="C44" t="str">
            <v>TD-1A</v>
          </cell>
          <cell r="D44">
            <v>1</v>
          </cell>
          <cell r="E44" t="str">
            <v>EA</v>
          </cell>
          <cell r="G44">
            <v>42000</v>
          </cell>
        </row>
        <row r="45">
          <cell r="A45" t="str">
            <v>전압변환기TD-1V</v>
          </cell>
          <cell r="B45" t="str">
            <v>전압변환기</v>
          </cell>
          <cell r="C45" t="str">
            <v>TD-1V</v>
          </cell>
          <cell r="D45">
            <v>1</v>
          </cell>
          <cell r="E45" t="str">
            <v>EA</v>
          </cell>
          <cell r="G45">
            <v>42000</v>
          </cell>
        </row>
        <row r="46">
          <cell r="A46" t="str">
            <v>전력,전력량변환기TD-34WWH</v>
          </cell>
          <cell r="B46" t="str">
            <v>전력,전력량변환기</v>
          </cell>
          <cell r="C46" t="str">
            <v>TD-34WWH</v>
          </cell>
          <cell r="D46">
            <v>1</v>
          </cell>
          <cell r="E46" t="str">
            <v>EA</v>
          </cell>
          <cell r="G46">
            <v>286000</v>
          </cell>
        </row>
        <row r="47">
          <cell r="A47" t="str">
            <v>역률변환기TD-34PF</v>
          </cell>
          <cell r="B47" t="str">
            <v>역률변환기</v>
          </cell>
          <cell r="C47" t="str">
            <v>TD-34PF</v>
          </cell>
          <cell r="D47">
            <v>1</v>
          </cell>
          <cell r="E47" t="str">
            <v>EA</v>
          </cell>
          <cell r="G47">
            <v>120000</v>
          </cell>
        </row>
        <row r="48">
          <cell r="A48" t="str">
            <v>주파수변환기TD-F</v>
          </cell>
          <cell r="B48" t="str">
            <v>주파수변환기</v>
          </cell>
          <cell r="C48" t="str">
            <v>TD-F</v>
          </cell>
          <cell r="D48">
            <v>1</v>
          </cell>
          <cell r="E48" t="str">
            <v>EA</v>
          </cell>
          <cell r="G48">
            <v>96000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  <sheetName val="노임"/>
      <sheetName val="철거산출근거"/>
      <sheetName val="단가일람"/>
      <sheetName val="조경일람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PIPE-MUL"/>
      <sheetName val="약품공급2"/>
      <sheetName val="단가(기자재)"/>
      <sheetName val="일집"/>
      <sheetName val="초기화면"/>
      <sheetName val="프로그램"/>
      <sheetName val="메인메뉴"/>
      <sheetName val="1. 침사지"/>
      <sheetName val="2. 일차침전지"/>
      <sheetName val="3.생물반응조"/>
      <sheetName val="4. 이차침전지"/>
      <sheetName val="5.여과소독방류펌프장"/>
      <sheetName val="6.설비동"/>
      <sheetName val="7.중계펌프장"/>
      <sheetName val="요약&amp;결과"/>
      <sheetName val="단가(1)"/>
      <sheetName val="일용노임단가"/>
      <sheetName val="data"/>
      <sheetName val="1단계"/>
      <sheetName val="일위대가"/>
      <sheetName val="자재단가"/>
      <sheetName val="수량산출"/>
      <sheetName val="노임단가"/>
      <sheetName val="일위목록"/>
      <sheetName val="요율"/>
      <sheetName val="내역서2안"/>
      <sheetName val="토사(PE)"/>
      <sheetName val="단위세대"/>
      <sheetName val="허용전류-IEC DATA"/>
      <sheetName val="MCC제원"/>
      <sheetName val="Sheet1 (2)"/>
      <sheetName val="Mc1"/>
      <sheetName val="도급내역"/>
      <sheetName val="DATA1"/>
      <sheetName val="CABLE SIZE-1"/>
      <sheetName val="단가산출"/>
      <sheetName val="이토변실(A3-LINE)"/>
      <sheetName val="일위대가(1)"/>
      <sheetName val="단가조사-예비품"/>
      <sheetName val="단가비교표"/>
      <sheetName val="집계표"/>
      <sheetName val="단가일람"/>
      <sheetName val="조경일람"/>
      <sheetName val="기초자료"/>
      <sheetName val="배선DATA"/>
      <sheetName val="코드목록(시스템담당용)"/>
      <sheetName val="허용전류-IEC"/>
      <sheetName val="내역서(기계)"/>
      <sheetName val="변압기 및 발전기 용량"/>
      <sheetName val="단위중량자료"/>
      <sheetName val="창호크기"/>
      <sheetName val="교각계산"/>
      <sheetName val="맨홀수량산출(A-LINE)"/>
      <sheetName val="종배수관면벽신"/>
      <sheetName val="피벗테이블데이터분석"/>
      <sheetName val="단가"/>
      <sheetName val="맨홀_공사비"/>
      <sheetName val="전기"/>
      <sheetName val="물가시세표"/>
      <sheetName val="음성방향"/>
      <sheetName val="현장관리비"/>
      <sheetName val="일위대가(출입)"/>
      <sheetName val="밸브설치"/>
      <sheetName val="일위대가목차"/>
      <sheetName val="4.  단락전류의 계산"/>
      <sheetName val="배수공"/>
      <sheetName val="간지"/>
      <sheetName val="기계상세"/>
      <sheetName val="단가대비표"/>
      <sheetName val="코드표"/>
      <sheetName val="단위내역목록"/>
      <sheetName val="할증 "/>
      <sheetName val="토적단위"/>
      <sheetName val="일위대가표"/>
      <sheetName val="wall"/>
      <sheetName val="단위량당중기"/>
      <sheetName val="화재 탐지 설비"/>
      <sheetName val="1. 전등설비"/>
      <sheetName val="일위노임단가"/>
      <sheetName val="남양주부대"/>
      <sheetName val="DAN"/>
      <sheetName val="수지예산"/>
      <sheetName val="토목"/>
      <sheetName val="Macro1"/>
      <sheetName val="일위대가(4층원격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자재"/>
      <sheetName val="일위"/>
      <sheetName val="소세(포)"/>
      <sheetName val="중세(이형집)"/>
      <sheetName val="소가(상)"/>
      <sheetName val="중가(토)"/>
      <sheetName val="대가(접)"/>
      <sheetName val="A4격점"/>
      <sheetName val="A3격점"/>
      <sheetName val="관보호"/>
      <sheetName val="격상"/>
      <sheetName val="사면"/>
      <sheetName val="석쌓전"/>
      <sheetName val="석헐전"/>
      <sheetName val="포횡"/>
      <sheetName val="석단 "/>
      <sheetName val="석공"/>
      <sheetName val="증감"/>
      <sheetName val="자단"/>
      <sheetName val="중입,산"/>
      <sheetName val="단산  (경)"/>
      <sheetName val="자집(가)"/>
      <sheetName val="자집 (세)"/>
      <sheetName val="경운"/>
      <sheetName val="토집"/>
      <sheetName val="토산"/>
      <sheetName val="깨기"/>
      <sheetName val="깨산"/>
      <sheetName val="오수(가)"/>
      <sheetName val="오수(가40) "/>
      <sheetName val="오수(세)"/>
      <sheetName val="포장공"/>
      <sheetName val="포가62깬"/>
      <sheetName val="포산"/>
      <sheetName val="오받우횡"/>
      <sheetName val="기타"/>
      <sheetName val="수량집계표(舊)"/>
      <sheetName val="횡배수관집현황(2공구)"/>
      <sheetName val="ABUT수량-A1"/>
      <sheetName val="일위_파일"/>
      <sheetName val="철거산출근거"/>
      <sheetName val="직접인건비"/>
      <sheetName val="동해OUT"/>
      <sheetName val="단가표"/>
      <sheetName val="기기리스트"/>
      <sheetName val="내역서form"/>
      <sheetName val="일위대가목록(020311)"/>
      <sheetName val="원가"/>
      <sheetName val="사각1,특1호"/>
      <sheetName val="토공"/>
      <sheetName val="품셈TABLE"/>
      <sheetName val="허용전류제원"/>
      <sheetName val="변경품셈총괄"/>
      <sheetName val="2공구산출내역"/>
      <sheetName val="수목데이타 "/>
      <sheetName val="투찰추정"/>
      <sheetName val="노임"/>
      <sheetName val="BID"/>
      <sheetName val="단위목록"/>
      <sheetName val="기계경비목록"/>
      <sheetName val="수목표준대가"/>
      <sheetName val="6차2회변경내역서"/>
      <sheetName val="소방"/>
      <sheetName val="전체내역"/>
      <sheetName val="2000,9월 일위"/>
      <sheetName val="기자재대비표"/>
      <sheetName val="구천"/>
      <sheetName val="내역서(기성청구)"/>
      <sheetName val="단면별연장"/>
      <sheetName val="분수공별 면적"/>
      <sheetName val="관로조직표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VXXXXX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전주"/>
      <sheetName val="부안"/>
      <sheetName val="보령"/>
      <sheetName val="아산"/>
      <sheetName val="수도권5단계"/>
      <sheetName val="Sheet1"/>
      <sheetName val="수운센터"/>
      <sheetName val="과천-1"/>
      <sheetName val="일산-1"/>
      <sheetName val="울산-1"/>
      <sheetName val="포항광역"/>
      <sheetName val="사천-1"/>
      <sheetName val="여수-1"/>
      <sheetName val="청주-1"/>
      <sheetName val="광주-1"/>
      <sheetName val="광주"/>
      <sheetName val="전주-1"/>
      <sheetName val="충주"/>
      <sheetName val="동화댐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월22일"/>
      <sheetName val="Chart1"/>
      <sheetName val="VXXXXX"/>
      <sheetName val="개요(전체)"/>
      <sheetName val="총괄표(전체)"/>
      <sheetName val="개요 (보안)"/>
      <sheetName val="단가(보완)"/>
      <sheetName val="총괄표 (보완)"/>
      <sheetName val="자재대 (보완)"/>
      <sheetName val="명세서 (보완)"/>
      <sheetName val="대가 (보완)"/>
      <sheetName val="일위대가 (보완)"/>
      <sheetName val="물량 (보완)"/>
      <sheetName val="철근량 (보완)"/>
      <sheetName val="개요(당초)"/>
      <sheetName val="단가(당초)"/>
      <sheetName val="총괄표(당초)"/>
      <sheetName val="자재대(당초)"/>
      <sheetName val="명세서(당초)"/>
      <sheetName val="대가(당초)"/>
      <sheetName val="일위대가(당초)"/>
      <sheetName val="물량(당초)"/>
      <sheetName val="철근량(당초)"/>
      <sheetName val="단가일람"/>
      <sheetName val="조경일람"/>
      <sheetName val="DATE"/>
      <sheetName val="현장관리비 산출내역"/>
      <sheetName val="일위대가집계"/>
      <sheetName val="지수"/>
      <sheetName val="공사비"/>
      <sheetName val="ABUT수량-A1"/>
      <sheetName val="대가"/>
      <sheetName val="단가"/>
      <sheetName val="복사본 서창지구(당초,보완1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 refreshError="1">
        <row r="6">
          <cell r="A6" t="str">
            <v>Z001</v>
          </cell>
          <cell r="B6" t="str">
            <v>강관비계매기</v>
          </cell>
          <cell r="C6" t="str">
            <v>(3개월)</v>
          </cell>
          <cell r="E6" t="str">
            <v>㎡</v>
          </cell>
          <cell r="F6">
            <v>7509</v>
          </cell>
          <cell r="H6">
            <v>6614</v>
          </cell>
          <cell r="J6">
            <v>565</v>
          </cell>
          <cell r="L6">
            <v>330</v>
          </cell>
        </row>
        <row r="7">
          <cell r="A7" t="str">
            <v>Z004</v>
          </cell>
          <cell r="B7" t="str">
            <v>강관동바리(13.0m이하)</v>
          </cell>
          <cell r="E7" t="str">
            <v>㎡</v>
          </cell>
          <cell r="F7">
            <v>14415</v>
          </cell>
          <cell r="H7">
            <v>12245</v>
          </cell>
          <cell r="J7">
            <v>2170</v>
          </cell>
          <cell r="L7">
            <v>0</v>
          </cell>
        </row>
        <row r="8">
          <cell r="A8" t="str">
            <v>Z005</v>
          </cell>
          <cell r="B8" t="str">
            <v>강관비계다리</v>
          </cell>
          <cell r="E8" t="str">
            <v>㎡</v>
          </cell>
          <cell r="F8">
            <v>23032</v>
          </cell>
          <cell r="H8">
            <v>18058</v>
          </cell>
          <cell r="J8">
            <v>4072</v>
          </cell>
          <cell r="L8">
            <v>902</v>
          </cell>
        </row>
        <row r="9">
          <cell r="A9" t="str">
            <v>Z009</v>
          </cell>
          <cell r="B9" t="str">
            <v>현장정리</v>
          </cell>
          <cell r="C9" t="str">
            <v>철근콘크리트조</v>
          </cell>
          <cell r="E9" t="str">
            <v>㎡</v>
          </cell>
          <cell r="F9">
            <v>5154</v>
          </cell>
          <cell r="H9">
            <v>5154</v>
          </cell>
        </row>
        <row r="10">
          <cell r="A10" t="str">
            <v>Z018</v>
          </cell>
          <cell r="B10" t="str">
            <v>합판거푸집</v>
          </cell>
          <cell r="C10" t="str">
            <v>3회사용</v>
          </cell>
          <cell r="E10" t="str">
            <v>㎡</v>
          </cell>
          <cell r="F10">
            <v>19003</v>
          </cell>
          <cell r="H10">
            <v>12733</v>
          </cell>
          <cell r="J10">
            <v>6270</v>
          </cell>
          <cell r="L10">
            <v>0</v>
          </cell>
        </row>
        <row r="11">
          <cell r="A11" t="str">
            <v>Z021</v>
          </cell>
          <cell r="B11" t="str">
            <v>철근가공조립</v>
          </cell>
          <cell r="E11" t="str">
            <v>ton</v>
          </cell>
          <cell r="F11">
            <v>327543</v>
          </cell>
          <cell r="H11">
            <v>317298</v>
          </cell>
          <cell r="J11">
            <v>3900</v>
          </cell>
          <cell r="L11">
            <v>6345</v>
          </cell>
        </row>
        <row r="12">
          <cell r="A12" t="str">
            <v>Z023</v>
          </cell>
          <cell r="B12" t="str">
            <v>0.5B 적벽돌치장쌓기</v>
          </cell>
          <cell r="C12" t="str">
            <v>만매이상</v>
          </cell>
          <cell r="E12" t="str">
            <v>천매</v>
          </cell>
          <cell r="F12">
            <v>334515</v>
          </cell>
          <cell r="H12">
            <v>320954</v>
          </cell>
          <cell r="J12">
            <v>13164</v>
          </cell>
          <cell r="L12">
            <v>397</v>
          </cell>
        </row>
        <row r="13">
          <cell r="A13" t="str">
            <v>Z025</v>
          </cell>
          <cell r="B13" t="str">
            <v>강관틀비계매기</v>
          </cell>
          <cell r="C13" t="str">
            <v>(3개월)</v>
          </cell>
          <cell r="E13" t="str">
            <v>㎡</v>
          </cell>
          <cell r="F13">
            <v>2716</v>
          </cell>
          <cell r="H13">
            <v>1997</v>
          </cell>
          <cell r="J13">
            <v>620</v>
          </cell>
          <cell r="L13">
            <v>99</v>
          </cell>
        </row>
        <row r="14">
          <cell r="A14" t="str">
            <v>Z029</v>
          </cell>
          <cell r="B14" t="str">
            <v>바닥줄눈대</v>
          </cell>
          <cell r="E14" t="str">
            <v>m</v>
          </cell>
          <cell r="F14">
            <v>3112</v>
          </cell>
          <cell r="H14">
            <v>2723</v>
          </cell>
          <cell r="J14">
            <v>389</v>
          </cell>
        </row>
        <row r="15">
          <cell r="A15" t="str">
            <v>Z030</v>
          </cell>
          <cell r="B15" t="str">
            <v>계단논슬립</v>
          </cell>
          <cell r="E15" t="str">
            <v>m</v>
          </cell>
          <cell r="F15">
            <v>9546</v>
          </cell>
          <cell r="H15">
            <v>5446</v>
          </cell>
          <cell r="J15">
            <v>4100</v>
          </cell>
          <cell r="L15" t="str">
            <v xml:space="preserve"> </v>
          </cell>
        </row>
        <row r="16">
          <cell r="A16" t="str">
            <v>Z031</v>
          </cell>
          <cell r="B16" t="str">
            <v>몰탈바르기</v>
          </cell>
          <cell r="C16" t="str">
            <v>(내벽18mm)</v>
          </cell>
          <cell r="E16" t="str">
            <v>㎡</v>
          </cell>
          <cell r="F16">
            <v>13240</v>
          </cell>
          <cell r="H16">
            <v>12348</v>
          </cell>
          <cell r="J16">
            <v>863</v>
          </cell>
          <cell r="L16">
            <v>29</v>
          </cell>
        </row>
        <row r="17">
          <cell r="A17" t="str">
            <v>Z032</v>
          </cell>
          <cell r="B17" t="str">
            <v>몰탈바르기</v>
          </cell>
          <cell r="C17" t="str">
            <v>(외벽15mm)</v>
          </cell>
          <cell r="E17" t="str">
            <v>㎡</v>
          </cell>
          <cell r="F17">
            <v>8647</v>
          </cell>
          <cell r="H17">
            <v>7798</v>
          </cell>
          <cell r="J17">
            <v>826</v>
          </cell>
          <cell r="L17">
            <v>23</v>
          </cell>
        </row>
        <row r="18">
          <cell r="A18" t="str">
            <v>Z034</v>
          </cell>
          <cell r="B18" t="str">
            <v>몰탈바르기</v>
          </cell>
          <cell r="C18" t="str">
            <v>(천정 9mm)</v>
          </cell>
          <cell r="E18" t="str">
            <v>㎡</v>
          </cell>
          <cell r="F18">
            <v>9726</v>
          </cell>
          <cell r="H18">
            <v>9282</v>
          </cell>
          <cell r="J18">
            <v>430</v>
          </cell>
          <cell r="L18">
            <v>14</v>
          </cell>
        </row>
        <row r="19">
          <cell r="A19" t="str">
            <v>Z036</v>
          </cell>
          <cell r="B19" t="str">
            <v>인조석바름 및 기계갈기(3회)</v>
          </cell>
          <cell r="E19" t="str">
            <v>㎡</v>
          </cell>
          <cell r="F19">
            <v>33289</v>
          </cell>
          <cell r="H19">
            <v>25795</v>
          </cell>
          <cell r="J19">
            <v>4893</v>
          </cell>
          <cell r="L19">
            <v>2601</v>
          </cell>
        </row>
        <row r="20">
          <cell r="A20" t="str">
            <v>Z039</v>
          </cell>
          <cell r="B20" t="str">
            <v xml:space="preserve">시멘트액체방수 </v>
          </cell>
          <cell r="C20" t="str">
            <v>1종</v>
          </cell>
          <cell r="E20" t="str">
            <v>㎡</v>
          </cell>
          <cell r="F20">
            <v>15915</v>
          </cell>
          <cell r="H20">
            <v>14782</v>
          </cell>
          <cell r="J20">
            <v>1111</v>
          </cell>
          <cell r="L20">
            <v>22</v>
          </cell>
        </row>
        <row r="21">
          <cell r="A21" t="str">
            <v>Z045</v>
          </cell>
          <cell r="B21" t="str">
            <v>방수몰탈바름</v>
          </cell>
          <cell r="C21" t="str">
            <v>(바닥24mm)</v>
          </cell>
          <cell r="E21" t="str">
            <v>㎡</v>
          </cell>
          <cell r="F21">
            <v>10090</v>
          </cell>
          <cell r="H21">
            <v>8658</v>
          </cell>
          <cell r="J21">
            <v>1400</v>
          </cell>
          <cell r="L21">
            <v>32</v>
          </cell>
        </row>
        <row r="22">
          <cell r="A22" t="str">
            <v>Z047</v>
          </cell>
          <cell r="B22" t="str">
            <v>수밀코킹</v>
          </cell>
          <cell r="E22" t="str">
            <v>m</v>
          </cell>
          <cell r="F22">
            <v>2601</v>
          </cell>
          <cell r="H22">
            <v>1962</v>
          </cell>
          <cell r="J22">
            <v>639</v>
          </cell>
          <cell r="L22">
            <v>0</v>
          </cell>
        </row>
        <row r="23">
          <cell r="A23" t="str">
            <v>Z050</v>
          </cell>
          <cell r="B23" t="str">
            <v>수성페인트칠(3회)</v>
          </cell>
          <cell r="C23" t="str">
            <v>내벽(로울러)</v>
          </cell>
          <cell r="E23" t="str">
            <v>㎡</v>
          </cell>
          <cell r="F23">
            <v>4601</v>
          </cell>
          <cell r="H23">
            <v>3682</v>
          </cell>
          <cell r="J23">
            <v>846</v>
          </cell>
          <cell r="L23">
            <v>73</v>
          </cell>
        </row>
        <row r="24">
          <cell r="A24" t="str">
            <v>Z051</v>
          </cell>
          <cell r="B24" t="str">
            <v>수성페인트칠(3회)</v>
          </cell>
          <cell r="C24" t="str">
            <v>외벽(로울러)</v>
          </cell>
          <cell r="E24" t="str">
            <v>㎡</v>
          </cell>
          <cell r="F24">
            <v>4757</v>
          </cell>
          <cell r="H24">
            <v>3682</v>
          </cell>
          <cell r="J24">
            <v>1002</v>
          </cell>
          <cell r="L24">
            <v>73</v>
          </cell>
        </row>
        <row r="25">
          <cell r="A25" t="str">
            <v>Z052</v>
          </cell>
          <cell r="B25" t="str">
            <v>수성페인트칠(3회)</v>
          </cell>
          <cell r="C25" t="str">
            <v>천정내(로울러)</v>
          </cell>
          <cell r="E25" t="str">
            <v>㎡</v>
          </cell>
          <cell r="F25">
            <v>5506</v>
          </cell>
          <cell r="H25">
            <v>4419</v>
          </cell>
          <cell r="J25">
            <v>999</v>
          </cell>
          <cell r="L25">
            <v>88</v>
          </cell>
        </row>
        <row r="26">
          <cell r="A26" t="str">
            <v>Z053</v>
          </cell>
          <cell r="B26" t="str">
            <v>수성페인트칠(3회)</v>
          </cell>
          <cell r="C26" t="str">
            <v>천정외(로울러)</v>
          </cell>
          <cell r="E26" t="str">
            <v>㎡</v>
          </cell>
          <cell r="F26">
            <v>5694</v>
          </cell>
          <cell r="H26">
            <v>4419</v>
          </cell>
          <cell r="J26">
            <v>1187</v>
          </cell>
          <cell r="L26">
            <v>88</v>
          </cell>
        </row>
        <row r="27">
          <cell r="A27" t="str">
            <v>Z054</v>
          </cell>
          <cell r="B27" t="str">
            <v>조합페인트칠</v>
          </cell>
          <cell r="C27" t="str">
            <v>(철재면2회)</v>
          </cell>
          <cell r="E27" t="str">
            <v>㎡</v>
          </cell>
          <cell r="F27">
            <v>3212</v>
          </cell>
          <cell r="H27">
            <v>2455</v>
          </cell>
          <cell r="J27">
            <v>708</v>
          </cell>
          <cell r="L27">
            <v>49</v>
          </cell>
        </row>
        <row r="28">
          <cell r="A28" t="str">
            <v>Z062</v>
          </cell>
          <cell r="B28" t="str">
            <v>선홈통</v>
          </cell>
          <cell r="C28" t="str">
            <v>(￠100)</v>
          </cell>
          <cell r="E28" t="str">
            <v>m</v>
          </cell>
          <cell r="F28">
            <v>16218</v>
          </cell>
          <cell r="H28">
            <v>8556</v>
          </cell>
          <cell r="J28">
            <v>7662</v>
          </cell>
          <cell r="L28">
            <v>0</v>
          </cell>
        </row>
        <row r="29">
          <cell r="A29" t="str">
            <v>Z063</v>
          </cell>
          <cell r="B29" t="str">
            <v>루프드레인</v>
          </cell>
          <cell r="E29" t="str">
            <v>개소</v>
          </cell>
          <cell r="F29">
            <v>14566</v>
          </cell>
          <cell r="H29">
            <v>11594</v>
          </cell>
          <cell r="J29">
            <v>2972</v>
          </cell>
          <cell r="L29">
            <v>0</v>
          </cell>
        </row>
        <row r="30">
          <cell r="A30" t="str">
            <v>Z064</v>
          </cell>
          <cell r="B30" t="str">
            <v>아스팔트싱글 깔기</v>
          </cell>
          <cell r="E30" t="str">
            <v>㎡</v>
          </cell>
          <cell r="F30">
            <v>49382</v>
          </cell>
          <cell r="H30">
            <v>7945</v>
          </cell>
          <cell r="J30">
            <v>41199</v>
          </cell>
          <cell r="L30">
            <v>238</v>
          </cell>
        </row>
        <row r="31">
          <cell r="A31" t="str">
            <v>Z065</v>
          </cell>
          <cell r="B31" t="str">
            <v>동판플레싱설치</v>
          </cell>
          <cell r="E31" t="str">
            <v>m</v>
          </cell>
          <cell r="F31">
            <v>1309</v>
          </cell>
          <cell r="H31">
            <v>1186</v>
          </cell>
          <cell r="J31">
            <v>88</v>
          </cell>
          <cell r="L31">
            <v>35</v>
          </cell>
        </row>
        <row r="32">
          <cell r="A32" t="str">
            <v>Z070</v>
          </cell>
          <cell r="B32" t="str">
            <v>2/SD</v>
          </cell>
          <cell r="C32" t="str">
            <v>쌍여닫이</v>
          </cell>
          <cell r="E32" t="str">
            <v>개소</v>
          </cell>
          <cell r="F32">
            <v>152755</v>
          </cell>
          <cell r="H32">
            <v>5155</v>
          </cell>
          <cell r="J32">
            <v>147600</v>
          </cell>
          <cell r="L32">
            <v>0</v>
          </cell>
        </row>
        <row r="33">
          <cell r="A33" t="str">
            <v>Z080</v>
          </cell>
          <cell r="B33" t="str">
            <v>유리끼우기및닦기</v>
          </cell>
          <cell r="C33" t="str">
            <v>(AL3mm)</v>
          </cell>
          <cell r="E33" t="str">
            <v>㎡</v>
          </cell>
          <cell r="F33">
            <v>7606</v>
          </cell>
          <cell r="H33">
            <v>7543</v>
          </cell>
          <cell r="J33">
            <v>63</v>
          </cell>
          <cell r="L33">
            <v>0</v>
          </cell>
        </row>
        <row r="34">
          <cell r="A34" t="str">
            <v>Z090</v>
          </cell>
          <cell r="B34" t="str">
            <v>0.5B 시멘트벽돌쌓기</v>
          </cell>
          <cell r="C34" t="str">
            <v>만매이상</v>
          </cell>
          <cell r="E34" t="str">
            <v>천매</v>
          </cell>
          <cell r="F34">
            <v>180932</v>
          </cell>
          <cell r="H34">
            <v>170129</v>
          </cell>
          <cell r="J34">
            <v>10442</v>
          </cell>
          <cell r="L34">
            <v>361</v>
          </cell>
        </row>
        <row r="35">
          <cell r="A35" t="str">
            <v>Z091</v>
          </cell>
          <cell r="B35" t="str">
            <v>1.0B 시멘트벽돌쌓기</v>
          </cell>
          <cell r="C35" t="str">
            <v>오천매이하</v>
          </cell>
          <cell r="E35" t="str">
            <v>천매</v>
          </cell>
          <cell r="F35">
            <v>191370</v>
          </cell>
          <cell r="H35">
            <v>177109</v>
          </cell>
          <cell r="J35">
            <v>13784</v>
          </cell>
          <cell r="L35">
            <v>477</v>
          </cell>
        </row>
        <row r="36">
          <cell r="A36" t="str">
            <v>Z092</v>
          </cell>
          <cell r="B36" t="str">
            <v>알미늄창호달기</v>
          </cell>
          <cell r="C36" t="str">
            <v xml:space="preserve"> </v>
          </cell>
          <cell r="E36" t="str">
            <v>개소</v>
          </cell>
          <cell r="F36">
            <v>39089</v>
          </cell>
          <cell r="H36">
            <v>39089</v>
          </cell>
          <cell r="J36">
            <v>0</v>
          </cell>
          <cell r="L36">
            <v>0</v>
          </cell>
        </row>
        <row r="37">
          <cell r="A37" t="str">
            <v>Z093</v>
          </cell>
          <cell r="B37" t="str">
            <v>샷터</v>
          </cell>
          <cell r="C37" t="str">
            <v xml:space="preserve"> </v>
          </cell>
          <cell r="E37" t="str">
            <v>개소</v>
          </cell>
          <cell r="F37">
            <v>790400</v>
          </cell>
          <cell r="H37">
            <v>0</v>
          </cell>
          <cell r="J37">
            <v>790400</v>
          </cell>
          <cell r="L37">
            <v>0</v>
          </cell>
        </row>
        <row r="38">
          <cell r="A38" t="str">
            <v>Z094</v>
          </cell>
          <cell r="B38" t="str">
            <v>유리블럭쌓기</v>
          </cell>
          <cell r="C38" t="str">
            <v xml:space="preserve"> </v>
          </cell>
          <cell r="E38" t="str">
            <v>개당</v>
          </cell>
          <cell r="F38">
            <v>89592</v>
          </cell>
          <cell r="H38">
            <v>79167</v>
          </cell>
          <cell r="J38">
            <v>10425</v>
          </cell>
          <cell r="L38">
            <v>0</v>
          </cell>
        </row>
        <row r="39">
          <cell r="A39" t="str">
            <v>Z095</v>
          </cell>
          <cell r="B39" t="str">
            <v>사다리설치</v>
          </cell>
          <cell r="C39" t="str">
            <v xml:space="preserve"> </v>
          </cell>
          <cell r="E39" t="str">
            <v>개소</v>
          </cell>
          <cell r="F39">
            <v>496790</v>
          </cell>
          <cell r="H39">
            <v>58418</v>
          </cell>
          <cell r="J39">
            <v>436488</v>
          </cell>
          <cell r="L39">
            <v>1884</v>
          </cell>
        </row>
        <row r="40">
          <cell r="A40" t="str">
            <v>Z096</v>
          </cell>
          <cell r="B40" t="str">
            <v>콘크리트깨기</v>
          </cell>
          <cell r="C40" t="str">
            <v xml:space="preserve"> </v>
          </cell>
          <cell r="E40" t="str">
            <v>㎡</v>
          </cell>
          <cell r="F40">
            <v>137.55000000000001</v>
          </cell>
          <cell r="H40">
            <v>131</v>
          </cell>
          <cell r="J40">
            <v>0</v>
          </cell>
          <cell r="L40">
            <v>6.5500000000000007</v>
          </cell>
        </row>
        <row r="45">
          <cell r="A45" t="str">
            <v>Z131</v>
          </cell>
        </row>
        <row r="46">
          <cell r="A46" t="str">
            <v>Z132</v>
          </cell>
        </row>
        <row r="47">
          <cell r="A47" t="str">
            <v>Z135</v>
          </cell>
        </row>
        <row r="48">
          <cell r="A48" t="str">
            <v>Z136</v>
          </cell>
        </row>
        <row r="49">
          <cell r="A49" t="str">
            <v>Z137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산출"/>
      <sheetName val="단가"/>
      <sheetName val="전차선로 물량표"/>
      <sheetName val="요율"/>
      <sheetName val="입찰안"/>
      <sheetName val="전선 및 전선관"/>
      <sheetName val="DATA"/>
      <sheetName val="데이타"/>
      <sheetName val="손익분석"/>
      <sheetName val="LIST"/>
      <sheetName val="말뚝물량"/>
      <sheetName val="부대공"/>
      <sheetName val="포장공"/>
      <sheetName val="토공"/>
      <sheetName val="건물"/>
      <sheetName val="옥외 전력간선공사"/>
      <sheetName val="원가계산서 "/>
      <sheetName val="N賃率-職"/>
      <sheetName val="램머"/>
      <sheetName val="기계경비(시간당)"/>
      <sheetName val="분당전기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쌍송교"/>
      <sheetName val="1차 내역서"/>
      <sheetName val="SAMPLE"/>
      <sheetName val="배관배선 단가조사"/>
      <sheetName val="터파기및재료"/>
      <sheetName val="INPUT"/>
      <sheetName val="MOTOR"/>
      <sheetName val="부대내역"/>
      <sheetName val="전기일위대가"/>
      <sheetName val="수량산출"/>
      <sheetName val="49일위"/>
      <sheetName val="48일위"/>
      <sheetName val="1안"/>
      <sheetName val="3.내역서"/>
      <sheetName val="가로등내역서"/>
      <sheetName val="내역서"/>
      <sheetName val="정산"/>
      <sheetName val="BEND LOSS"/>
      <sheetName val="수로단위수량"/>
      <sheetName val="산출"/>
      <sheetName val="내역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J直材4"/>
      <sheetName val="주소"/>
      <sheetName val="자재표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98지급계획"/>
      <sheetName val="간선계산"/>
      <sheetName val="패널"/>
      <sheetName val="물가대비표"/>
      <sheetName val="#REF"/>
      <sheetName val="2공구산출내역"/>
      <sheetName val="직노"/>
      <sheetName val="CTEMCOST"/>
      <sheetName val="설비"/>
      <sheetName val="자재목록"/>
      <sheetName val="고압큐비클"/>
      <sheetName val="갑지"/>
      <sheetName val="집계표"/>
      <sheetName val="노임단가"/>
      <sheetName val="200"/>
      <sheetName val="설비2차"/>
      <sheetName val="자재단가"/>
      <sheetName val="교각1"/>
      <sheetName val="용수개거 내역수량집계표"/>
      <sheetName val="guard(mac)"/>
      <sheetName val="덤프트럭계수"/>
      <sheetName val="이식운반"/>
      <sheetName val="단가대비표"/>
      <sheetName val="수량집계"/>
      <sheetName val="잡비계산"/>
      <sheetName val="수목표준대가"/>
      <sheetName val="Sheet1"/>
      <sheetName val="일위대가"/>
      <sheetName val="도로단위당"/>
      <sheetName val="등타입"/>
      <sheetName val="프랜트면허"/>
      <sheetName val="토목주소"/>
      <sheetName val="전국현황"/>
      <sheetName val="BOX전기내역"/>
      <sheetName val="1.설계기준"/>
      <sheetName val="중기사용료산출근거"/>
      <sheetName val="단가 및 재료비"/>
      <sheetName val="명일작업계획 (3)"/>
      <sheetName val="2000시행총괄"/>
      <sheetName val="wall"/>
      <sheetName val="일위대가(출입)"/>
      <sheetName val="설계명세서"/>
      <sheetName val="공리공제"/>
      <sheetName val="공문"/>
      <sheetName val="금액내역서"/>
      <sheetName val="ABUT수량-A1"/>
      <sheetName val="실행내역서"/>
      <sheetName val="기자재비"/>
      <sheetName val="건축공사 집계표"/>
      <sheetName val="골조"/>
      <sheetName val="설계조건"/>
      <sheetName val="용산1(해보)"/>
      <sheetName val="전기변내역"/>
      <sheetName val="단가표"/>
      <sheetName val="첨부1-1"/>
      <sheetName val="캔개발배경"/>
      <sheetName val="시장"/>
      <sheetName val="일정표"/>
      <sheetName val="CABLE SIZE-1"/>
      <sheetName val="표지"/>
      <sheetName val="일위목록"/>
      <sheetName val="설비내역서"/>
      <sheetName val="건축내역서"/>
      <sheetName val="전기내역서"/>
      <sheetName val="DATA 입력란"/>
      <sheetName val="1. 설계조건 2.단면가정 3. 하중계산"/>
      <sheetName val="내역5"/>
      <sheetName val="사업수지"/>
      <sheetName val="견적서"/>
      <sheetName val="토목"/>
      <sheetName val="시설물기초"/>
      <sheetName val="조도계산(가로등NEW)"/>
      <sheetName val="조명율데이타"/>
      <sheetName val="물가자료"/>
      <sheetName val="대목"/>
      <sheetName val="Macro1"/>
      <sheetName val="일위대가목록"/>
      <sheetName val="단가산출-기,교"/>
      <sheetName val="일위목록-기"/>
      <sheetName val="제경비"/>
      <sheetName val="Macro"/>
      <sheetName val="70%"/>
      <sheetName val="I一般比"/>
      <sheetName val="중기손료"/>
      <sheetName val="기초단가"/>
      <sheetName val="DATE"/>
      <sheetName val="명단"/>
      <sheetName val="일위대가(가설)"/>
      <sheetName val="수정"/>
      <sheetName val="공통가설"/>
      <sheetName val="통장출금액"/>
      <sheetName val="4-7.중앙전기실(노임단가)"/>
      <sheetName val="노임9월"/>
      <sheetName val="공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/>
      <sheetData sheetId="1"/>
      <sheetData sheetId="2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일위목록"/>
      <sheetName val="구조물공1"/>
      <sheetName val="배수및구조물공1"/>
      <sheetName val="단가조사"/>
      <sheetName val="수량산출"/>
      <sheetName val="산출(1)"/>
      <sheetName val="예총"/>
      <sheetName val="N賃率-職"/>
      <sheetName val="단가최종"/>
      <sheetName val="대가목록"/>
      <sheetName val="일위대가목록"/>
      <sheetName val="대가단최종"/>
      <sheetName val="Sheet3"/>
      <sheetName val="기자재비"/>
      <sheetName val="노임단가"/>
      <sheetName val="단가산출"/>
      <sheetName val="내역"/>
      <sheetName val="일위_파일"/>
      <sheetName val="데이타"/>
      <sheetName val="식재인부"/>
      <sheetName val="노임"/>
      <sheetName val="1안"/>
      <sheetName val="담장산출"/>
      <sheetName val="요율"/>
      <sheetName val="용산1(해보)"/>
      <sheetName val="제출내역"/>
      <sheetName val="연결임시"/>
      <sheetName val="TOTAL_BOQ"/>
      <sheetName val="패널"/>
      <sheetName val="빌딩 안내"/>
      <sheetName val="GI-LIST"/>
      <sheetName val="단가조사서"/>
      <sheetName val="원가"/>
      <sheetName val="Sheet1 (2)"/>
      <sheetName val="철거산출근거"/>
      <sheetName val="DATA"/>
      <sheetName val="일위대가표"/>
      <sheetName val="48단가"/>
      <sheetName val="49단가"/>
      <sheetName val="정부노임단가"/>
      <sheetName val="전선 및 전선관"/>
      <sheetName val="설계예시"/>
      <sheetName val="설계내역서"/>
      <sheetName val="2공구산출내역"/>
      <sheetName val="물가자료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공량산출서"/>
      <sheetName val="일위목록"/>
      <sheetName val="단가조사"/>
      <sheetName val="N賃率-職"/>
      <sheetName val="손익분석"/>
      <sheetName val="원가"/>
      <sheetName val="Sheet3"/>
      <sheetName val="기자재비"/>
      <sheetName val="수량산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BOX"/>
      <sheetName val="일위(설)"/>
      <sheetName val="1안"/>
      <sheetName val="Sheet5"/>
      <sheetName val="BID"/>
      <sheetName val="용산1(해보)"/>
      <sheetName val="노임단가"/>
      <sheetName val="2공구산출내역"/>
      <sheetName val="J直材4"/>
      <sheetName val="工관리비율"/>
      <sheetName val="工완성공사율"/>
      <sheetName val="동원인원산출"/>
      <sheetName val="일위대가표"/>
      <sheetName val="48단가"/>
      <sheetName val="49단가"/>
      <sheetName val="일위_파일"/>
      <sheetName val="일위1"/>
      <sheetName val="단가산출"/>
      <sheetName val="\\류화숙\로컬 디스크 (E)\My Documents\2"/>
      <sheetName val="사업성분석"/>
      <sheetName val="#REF"/>
      <sheetName val="Y-WORK"/>
      <sheetName val="램프광속"/>
      <sheetName val="역간(덕_동)"/>
      <sheetName val="역간(의-덕)"/>
      <sheetName val="______________E__My_Documents_2"/>
      <sheetName val="______________E__My_Documents_3"/>
      <sheetName val="______________E__My_Documents_4"/>
      <sheetName val="______________E__My_Documents_5"/>
      <sheetName val=""/>
      <sheetName val="ABUT수량-A1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  <sheetName val="공량산출서"/>
      <sheetName val="원가"/>
      <sheetName val="대목"/>
      <sheetName val="수량산출"/>
      <sheetName val="공사노임"/>
      <sheetName val="일위목록"/>
      <sheetName val="약품설비"/>
      <sheetName val="단가조사"/>
      <sheetName val="N賃率-職"/>
      <sheetName val="열린교실"/>
      <sheetName val="FAX"/>
      <sheetName val="단가최종"/>
      <sheetName val="대가목록"/>
      <sheetName val="견적서"/>
      <sheetName val="__MAIN"/>
      <sheetName val="일위대가목록"/>
      <sheetName val="Sheet5"/>
      <sheetName val="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내역서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48단가"/>
      <sheetName val="일위대가표"/>
      <sheetName val="가로등내역서"/>
      <sheetName val="Baby일위대가"/>
      <sheetName val="______"/>
      <sheetName val="E01009_경대치대설비자동제어시스템"/>
      <sheetName val="#REF"/>
      <sheetName val="설비2차"/>
      <sheetName val="1안"/>
      <sheetName val="식재일위대가"/>
      <sheetName val="______________E__My_Documents_2"/>
      <sheetName val="______________E__My_Documents_3"/>
      <sheetName val="______________E__My_Documents_4"/>
      <sheetName val="설계"/>
      <sheetName val="구조물공1"/>
      <sheetName val="배수및구조물공1"/>
      <sheetName val="주소"/>
      <sheetName val="단가산출"/>
      <sheetName val="공종구간"/>
      <sheetName val="단가조사표"/>
      <sheetName val="일위_파일"/>
      <sheetName val="노임단가"/>
      <sheetName val="남대문빌딩"/>
      <sheetName val="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Y-WORK"/>
      <sheetName val="일위(설)"/>
      <sheetName val="중앙선내역서"/>
      <sheetName val="Sheet1"/>
      <sheetName val="노임단가"/>
      <sheetName val="단가조사"/>
      <sheetName val="cable-data"/>
      <sheetName val="일위대가(가설)"/>
      <sheetName val="내역서"/>
      <sheetName val="투찰"/>
      <sheetName val="SLAB"/>
      <sheetName val="전선 및 전선관"/>
      <sheetName val="차액보증"/>
      <sheetName val="일위대가"/>
      <sheetName val="구조물공1"/>
      <sheetName val="배수및구조물공1"/>
      <sheetName val="공통가설"/>
      <sheetName val="원가계산서"/>
      <sheetName val="단가조서"/>
      <sheetName val="별표"/>
      <sheetName val="견적사양비교표"/>
      <sheetName val="변압기 및 발전기 용량"/>
      <sheetName val="건축내역"/>
      <sheetName val="공사비대비표B(토공)"/>
      <sheetName val="노임 단가"/>
      <sheetName val="Macro(차단기)"/>
      <sheetName val="설계서을"/>
      <sheetName val="경산"/>
      <sheetName val="일위대가목차"/>
      <sheetName val="7단가"/>
      <sheetName val="수량산출"/>
      <sheetName val="공량산출서"/>
      <sheetName val="전기일위목록"/>
      <sheetName val="요율"/>
      <sheetName val="단가산출"/>
      <sheetName val="일위대가목록"/>
      <sheetName val="관급"/>
      <sheetName val="5.단가대비표"/>
      <sheetName val="원가계산서 "/>
      <sheetName val="노임"/>
      <sheetName val="일위산출"/>
      <sheetName val="전신환매도율"/>
      <sheetName val="갑지(추정)"/>
      <sheetName val="AS포장복구 "/>
      <sheetName val="가로등내역서"/>
      <sheetName val="덤프트럭계수"/>
      <sheetName val="2공구산출내역"/>
      <sheetName val="일위"/>
      <sheetName val="시설물기초"/>
      <sheetName val="#REF"/>
      <sheetName val="일위대가표"/>
      <sheetName val="한일양산"/>
      <sheetName val="6호기"/>
      <sheetName val="입찰안"/>
      <sheetName val="INPUT"/>
      <sheetName val="DG7"/>
      <sheetName val="Data&amp;Result"/>
      <sheetName val="단가(1)"/>
      <sheetName val="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쌍송교"/>
      <sheetName val="맨홀수량산출"/>
      <sheetName val="원가"/>
      <sheetName val="BID"/>
      <sheetName val="분전반"/>
      <sheetName val="L_RPTB02_01"/>
      <sheetName val="갑지(요약)"/>
      <sheetName val="일위목록"/>
      <sheetName val="패널"/>
      <sheetName val="Sheet5"/>
      <sheetName val="LOPCALC"/>
      <sheetName val="(4-2)열관류값-2"/>
      <sheetName val="밸브설치"/>
      <sheetName val="A LINE"/>
      <sheetName val="일위대가목차(공통)"/>
      <sheetName val="배관단가조사서(침출수)"/>
      <sheetName val="터파기및재료"/>
      <sheetName val="1안"/>
      <sheetName val="배관단가조사서"/>
      <sheetName val="BEND LOSS"/>
      <sheetName val="집계"/>
      <sheetName val="49수량(소화물)"/>
      <sheetName val="22수량(소화물)"/>
      <sheetName val="22수량"/>
      <sheetName val="자재단가"/>
      <sheetName val="코드표"/>
      <sheetName val="단가비교표"/>
      <sheetName val="하부철근수량"/>
      <sheetName val="원리금소스"/>
      <sheetName val="공사내역"/>
      <sheetName val="N賃率-職"/>
      <sheetName val="기술조건"/>
      <sheetName val="70%"/>
      <sheetName val="부대공"/>
      <sheetName val="포장공"/>
      <sheetName val="토공"/>
      <sheetName val="NOMUBI"/>
      <sheetName val="Sheet1 (2)"/>
      <sheetName val="표지(1)"/>
      <sheetName val="단위수량산출"/>
      <sheetName val="Baby일위대가"/>
      <sheetName val="내역률노무비"/>
      <sheetName val="길어깨(현황)"/>
      <sheetName val="내역서 (1차)"/>
      <sheetName val="단가대비표"/>
      <sheetName val="T&amp;C"/>
      <sheetName val="성남여성복지내역"/>
      <sheetName val="물가자료"/>
      <sheetName val="PAD TR보호대기초"/>
      <sheetName val="가로등기초"/>
      <sheetName val="HANDHOLE(2)"/>
      <sheetName val="기자재비"/>
      <sheetName val="8.PILE  (돌출)"/>
      <sheetName val="주요자재집계표"/>
      <sheetName val="인건-측정"/>
      <sheetName val="내역"/>
      <sheetName val="배관배선 단가조사"/>
      <sheetName val="일위대가집계"/>
      <sheetName val="조명율표"/>
      <sheetName val="북제주-표지"/>
      <sheetName val="piping"/>
      <sheetName val="설계서"/>
      <sheetName val="금액"/>
      <sheetName val="가설대가"/>
      <sheetName val="토공대가"/>
      <sheetName val="구조대가"/>
      <sheetName val="포설대가1"/>
      <sheetName val="부대대가"/>
      <sheetName val="sw1"/>
      <sheetName val="터널조도"/>
      <sheetName val="DATA"/>
      <sheetName val="데이타"/>
      <sheetName val="설계예시"/>
      <sheetName val="정산"/>
      <sheetName val="(암정)관급"/>
      <sheetName val="단가일람"/>
      <sheetName val="조경일람"/>
      <sheetName val="1단계"/>
      <sheetName val="내역서(총)"/>
      <sheetName val="가.인건비산출근거(관리직급여표)"/>
      <sheetName val="나.인건비산출근거(운영직급여표)"/>
      <sheetName val="4.  단락전류의 계산"/>
      <sheetName val="Sheet2"/>
      <sheetName val="일위집계"/>
      <sheetName val="점검총괄"/>
      <sheetName val="6.일위목록"/>
      <sheetName val="관급(총괄)"/>
      <sheetName val="NAI"/>
      <sheetName val="자재단가리스트"/>
      <sheetName val="신공"/>
      <sheetName val="공사예산하조서(O.K)"/>
      <sheetName val="9GNG운반"/>
      <sheetName val="중기사용료산출근거"/>
      <sheetName val="1000 DB구축 부표"/>
      <sheetName val="자재집계 &amp; 총괄표"/>
      <sheetName val="AV시스템"/>
      <sheetName val="MOTOR"/>
      <sheetName val="DATA1"/>
      <sheetName val="견적서"/>
      <sheetName val="시운전연료"/>
      <sheetName val="D"/>
      <sheetName val="재료단가비교표_"/>
      <sheetName val="을"/>
      <sheetName val="자재선정"/>
      <sheetName val="원가견적"/>
      <sheetName val="약품공급2"/>
      <sheetName val="1-4-2.관(약)"/>
      <sheetName val="통합"/>
      <sheetName val="일위대가(계측기설치)"/>
      <sheetName val="SRC-B3U2"/>
      <sheetName val="4.1DNR기계(공법)"/>
      <sheetName val="사업계획(원안)"/>
      <sheetName val="노임목록"/>
      <sheetName val="기둥(원형)"/>
      <sheetName val="기초공"/>
      <sheetName val="출입구총집계"/>
      <sheetName val="데리네이타현황"/>
      <sheetName val="평가데이터"/>
      <sheetName val="Sheet3"/>
      <sheetName val="정부노임단가"/>
      <sheetName val="DATE"/>
      <sheetName val="실행내역 (2)"/>
      <sheetName val="케이블"/>
      <sheetName val="초과근무"/>
      <sheetName val="설치공사비"/>
      <sheetName val="사급자재(1단계)"/>
      <sheetName val="부하LOAD"/>
      <sheetName val="I一般比"/>
      <sheetName val="램머"/>
      <sheetName val="기계경비(시간당)"/>
      <sheetName val="AS포장복구_"/>
      <sheetName val="집계표"/>
      <sheetName val="Macro(전선)"/>
      <sheetName val="견적을지"/>
      <sheetName val="일위대가(출입)"/>
      <sheetName val="호표"/>
      <sheetName val="연결관연장"/>
      <sheetName val="내역서적용수량"/>
      <sheetName val="내역서2안"/>
      <sheetName val="부대내역"/>
      <sheetName val="기"/>
      <sheetName val="전선(총)"/>
      <sheetName val="사업수지"/>
      <sheetName val="전신"/>
      <sheetName val="백암비스타내역"/>
      <sheetName val="설직재-1"/>
      <sheetName val="조도계산서 (도서)"/>
      <sheetName val="관접합및부설"/>
      <sheetName val="단위단가"/>
      <sheetName val="국별인원"/>
      <sheetName val="단중표"/>
      <sheetName val="직접경비"/>
      <sheetName val="직접인건비"/>
      <sheetName val="1,2공구원가계산서"/>
      <sheetName val="1공구산출내역서"/>
      <sheetName val="내역서 (2)"/>
      <sheetName val="기타유틸리티설비"/>
      <sheetName val="투자비"/>
      <sheetName val="조성원가DATA"/>
      <sheetName val="사업비"/>
      <sheetName val="예산"/>
      <sheetName val="2.냉난방설비공사"/>
      <sheetName val="7.자동제어공사"/>
      <sheetName val="일위대가 "/>
      <sheetName val="광양 3기 유입수"/>
      <sheetName val="남양시작동자105노65기1.3화1.2"/>
      <sheetName val="예산총괄표"/>
      <sheetName val="직노"/>
      <sheetName val="저"/>
      <sheetName val="연결관암거"/>
      <sheetName val="6-1.노무비 근거"/>
      <sheetName val="시중노임단가"/>
      <sheetName val="BOX전기내역"/>
      <sheetName val="DHEQSUPT"/>
      <sheetName val="단가표 (2)"/>
      <sheetName val="예산내역"/>
      <sheetName val="총괄수지표"/>
      <sheetName val="표지 (2)"/>
      <sheetName val="가설건물"/>
      <sheetName val="WORK"/>
      <sheetName val="산출내역서집계표"/>
      <sheetName val="Macro1"/>
      <sheetName val="PSCbeam설계"/>
      <sheetName val="재료비"/>
      <sheetName val="1.설계조건"/>
      <sheetName val="건축기술부대조건"/>
      <sheetName val="식재일위대가"/>
      <sheetName val="호안블럭"/>
      <sheetName val="1차 내역서"/>
      <sheetName val="을지"/>
      <sheetName val="부하계산서"/>
      <sheetName val="ilch"/>
      <sheetName val="증감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가로등내역서"/>
      <sheetName val="노임단가"/>
      <sheetName val="철거산출근거"/>
      <sheetName val="저"/>
      <sheetName val="차액보증"/>
      <sheetName val="Sheet1"/>
      <sheetName val="내역서"/>
      <sheetName val="통일일위1"/>
      <sheetName val="단가조사"/>
      <sheetName val="일반전기C"/>
      <sheetName val="I一般比"/>
      <sheetName val="내역"/>
      <sheetName val="연결관암거"/>
      <sheetName val="Y-WORK"/>
      <sheetName val="일위대가"/>
      <sheetName val="물가자료"/>
      <sheetName val="전선 및 전선관"/>
      <sheetName val="내역서 (1차)"/>
      <sheetName val="내역서(삼호)"/>
      <sheetName val="경산"/>
      <sheetName val="전기일위대가"/>
      <sheetName val="교각토공"/>
      <sheetName val="MOTOR"/>
      <sheetName val="기계내역"/>
      <sheetName val="공종별내역서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분전반"/>
      <sheetName val="산출-설비"/>
      <sheetName val="BID"/>
      <sheetName val="FB25JN"/>
      <sheetName val="데리네이타현황"/>
      <sheetName val="1.수인터널"/>
      <sheetName val="DATA(광속)"/>
      <sheetName val="Sheet5"/>
      <sheetName val="터파기및재료"/>
      <sheetName val="적용건축"/>
      <sheetName val="자재단가"/>
      <sheetName val="기초자료입력"/>
      <sheetName val="내역1공구"/>
      <sheetName val="단가"/>
      <sheetName val="요율"/>
      <sheetName val="자재대"/>
      <sheetName val="일위대가표"/>
      <sheetName val="간접비"/>
      <sheetName val="단가산출"/>
      <sheetName val="BOQ(전체)"/>
      <sheetName val="2공구하도급내역서"/>
      <sheetName val=" 냉각수펌프"/>
      <sheetName val="사당"/>
      <sheetName val="평가데이터"/>
      <sheetName val="견적서1"/>
      <sheetName val="공조기휀"/>
      <sheetName val="AHU집계"/>
      <sheetName val="Sheet3"/>
      <sheetName val="도급내역서"/>
      <sheetName val="수량산출"/>
      <sheetName val="공사원가계산서"/>
      <sheetName val="도급예산내역서총괄표"/>
      <sheetName val="TANK견적대지"/>
      <sheetName val="골조시행"/>
      <sheetName val="표지1"/>
      <sheetName val="재료단가"/>
      <sheetName val="배관내역"/>
      <sheetName val="#REF"/>
      <sheetName val="내역(100%)"/>
      <sheetName val="외주비"/>
      <sheetName val="COL"/>
      <sheetName val="내역표지"/>
      <sheetName val="설계기준"/>
      <sheetName val="내역1"/>
      <sheetName val="공사예산하조서(O.K)"/>
      <sheetName val="배선DATA"/>
      <sheetName val="갑지"/>
      <sheetName val="2공구산출내역"/>
      <sheetName val="일위대가목차"/>
      <sheetName val="산출(토공)"/>
      <sheetName val="5지진시"/>
      <sheetName val="신공"/>
      <sheetName val="사업부배부A"/>
      <sheetName val="WEIGHT LIST"/>
      <sheetName val="POL6차-PIPING"/>
      <sheetName val="산#2-1 (2)"/>
      <sheetName val="산#3-1"/>
      <sheetName val="Macro1"/>
      <sheetName val="별표"/>
      <sheetName val="변압기 및 발전기 용량"/>
      <sheetName val="부대내역"/>
      <sheetName val="표지"/>
      <sheetName val="wall"/>
      <sheetName val="sw1"/>
      <sheetName val="NOMUBI"/>
      <sheetName val="b_balju_cho"/>
      <sheetName val="설계"/>
      <sheetName val="옥외 전력간선공사"/>
      <sheetName val="집계"/>
      <sheetName val="입찰안"/>
      <sheetName val="1공구내역"/>
      <sheetName val="2.고용보험료산출근거"/>
      <sheetName val="Base"/>
      <sheetName val="합천내역"/>
      <sheetName val="설직재-1"/>
      <sheetName val="일위(설)"/>
      <sheetName val="일위_파일"/>
      <sheetName val="SAMPLE"/>
      <sheetName val="설비"/>
      <sheetName val="내역서(설비+소방)"/>
      <sheetName val="인건비 "/>
      <sheetName val="익산"/>
      <sheetName val="아파트건축"/>
      <sheetName val="전담운영PM"/>
      <sheetName val="토공사(흙막이)"/>
      <sheetName val="평내중"/>
      <sheetName val="총괄내역"/>
      <sheetName val="DATE"/>
      <sheetName val="원가"/>
      <sheetName val="부대공"/>
      <sheetName val="토공"/>
      <sheetName val="포장공"/>
      <sheetName val="물량"/>
      <sheetName val="N賃率-職"/>
      <sheetName val="시설물기초"/>
      <sheetName val="구천"/>
      <sheetName val="총괄"/>
      <sheetName val="연결관단위"/>
      <sheetName val="70%"/>
      <sheetName val="기둥(원형)"/>
      <sheetName val="기초공"/>
      <sheetName val="A LINE"/>
      <sheetName val="A_LINE"/>
      <sheetName val="현장관리비데이타"/>
      <sheetName val="일위대가(건축)"/>
      <sheetName val="설계내역서"/>
      <sheetName val="Total"/>
      <sheetName val="통로box전기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단위중량"/>
      <sheetName val="도근좌표"/>
      <sheetName val="Sheet4"/>
      <sheetName val="1단계"/>
      <sheetName val="산출내역서집계표"/>
      <sheetName val="단위수량산출"/>
      <sheetName val="도시가스현황"/>
      <sheetName val="견적서"/>
      <sheetName val="BOX전기내역"/>
      <sheetName val="성남여성복지내역"/>
      <sheetName val="Sheet2"/>
      <sheetName val="표지 (2)"/>
      <sheetName val="열린교실"/>
      <sheetName val="기술조건"/>
      <sheetName val="전기외주내역"/>
      <sheetName val="토목"/>
      <sheetName val="위치조서"/>
      <sheetName val="Mc1"/>
      <sheetName val="전체공내역서"/>
      <sheetName val="건축"/>
      <sheetName val="하부철근수량"/>
      <sheetName val="부대공-수량증감 내역서"/>
      <sheetName val="목록"/>
      <sheetName val="부재리스트"/>
      <sheetName val="NAI"/>
      <sheetName val="설비2차"/>
      <sheetName val="집계표"/>
      <sheetName val="PSCbeam설계"/>
      <sheetName val="토공집계표"/>
      <sheetName val="수량집계"/>
      <sheetName val="잡비계산"/>
      <sheetName val="1.설계조건"/>
      <sheetName val="단면제원"/>
      <sheetName val="현장경비"/>
      <sheetName val="설명"/>
      <sheetName val="오수관추가공사비"/>
      <sheetName val="날개벽"/>
      <sheetName val="일위목록"/>
      <sheetName val="수량산출근거(본선)"/>
      <sheetName val="토목공사"/>
      <sheetName val="DATA1"/>
      <sheetName val="기자재비"/>
      <sheetName val="공량산출서"/>
      <sheetName val="초기화면"/>
      <sheetName val="관급자재"/>
      <sheetName val="단"/>
      <sheetName val="내역서1"/>
      <sheetName val="4.단락전류"/>
      <sheetName val="참조(X)"/>
      <sheetName val="4.  단락전류의 계산"/>
      <sheetName val="원가계산서"/>
      <sheetName val="참조"/>
      <sheetName val="계정"/>
      <sheetName val="본사업"/>
      <sheetName val="용산1(해보)"/>
      <sheetName val="중기사용료산출근거"/>
      <sheetName val="단가 및 재료비"/>
      <sheetName val="ITEM"/>
      <sheetName val="가입망 선번"/>
      <sheetName val="2. 조도계산"/>
      <sheetName val="공내역"/>
      <sheetName val="은대내역서"/>
      <sheetName val="(참조)조명율"/>
      <sheetName val="(참조)케이블"/>
      <sheetName val="토사(PE)"/>
      <sheetName val="도급FORM"/>
      <sheetName val="공사개요"/>
      <sheetName val="구리토평1전기"/>
      <sheetName val="도급양식"/>
      <sheetName val="건축기성"/>
      <sheetName val="실행내역 "/>
      <sheetName val="대비표"/>
      <sheetName val="설계산출기초"/>
      <sheetName val="카렌스센터계량기설치공사"/>
      <sheetName val="30집계표"/>
      <sheetName val="ELECTRIC"/>
      <sheetName val="설계서을"/>
      <sheetName val="일반공사"/>
      <sheetName val="직노"/>
      <sheetName val="단위량"/>
      <sheetName val="재료집계표2"/>
      <sheetName val="토적집계표"/>
      <sheetName val="명세서"/>
      <sheetName val="1.2 동력설비 부하계산서"/>
      <sheetName val="1.1 부하집계표"/>
      <sheetName val="제조노임"/>
      <sheetName val="일위대가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안중전기내역서(조정)"/>
      <sheetName val="전기기자재"/>
      <sheetName val="계측제어기자재"/>
      <sheetName val="한전위탁비(100%적용)"/>
      <sheetName val="안중전기내역서(100%)"/>
      <sheetName val="일위집계"/>
      <sheetName val="일위대가"/>
      <sheetName val="단가비교"/>
      <sheetName val="노무비단가"/>
      <sheetName val="일위대가(가설)"/>
      <sheetName val="직노"/>
      <sheetName val="Macro1"/>
      <sheetName val="Baby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3">
          <cell r="B3" t="str">
            <v>갱부</v>
          </cell>
          <cell r="C3">
            <v>49863</v>
          </cell>
          <cell r="D3">
            <v>48994</v>
          </cell>
          <cell r="E3">
            <v>51617</v>
          </cell>
          <cell r="F3">
            <v>53322</v>
          </cell>
          <cell r="G3">
            <v>51318</v>
          </cell>
          <cell r="H3">
            <v>48318</v>
          </cell>
        </row>
        <row r="4">
          <cell r="B4" t="str">
            <v>건축목공</v>
          </cell>
          <cell r="C4">
            <v>69086</v>
          </cell>
          <cell r="D4">
            <v>66753</v>
          </cell>
          <cell r="E4">
            <v>63257</v>
          </cell>
          <cell r="F4">
            <v>61692</v>
          </cell>
          <cell r="G4">
            <v>60176</v>
          </cell>
          <cell r="H4">
            <v>63888</v>
          </cell>
        </row>
        <row r="5">
          <cell r="B5" t="str">
            <v>형틀목공</v>
          </cell>
          <cell r="C5">
            <v>71251</v>
          </cell>
          <cell r="D5">
            <v>67648</v>
          </cell>
          <cell r="E5">
            <v>64943</v>
          </cell>
          <cell r="F5">
            <v>63219</v>
          </cell>
          <cell r="G5">
            <v>61483</v>
          </cell>
          <cell r="H5">
            <v>62381</v>
          </cell>
        </row>
        <row r="6">
          <cell r="B6" t="str">
            <v>창호목공</v>
          </cell>
          <cell r="C6">
            <v>55664</v>
          </cell>
          <cell r="D6">
            <v>55545</v>
          </cell>
          <cell r="E6">
            <v>53621</v>
          </cell>
          <cell r="F6">
            <v>55960</v>
          </cell>
          <cell r="G6">
            <v>51776</v>
          </cell>
          <cell r="H6">
            <v>55718</v>
          </cell>
        </row>
        <row r="7">
          <cell r="B7" t="str">
            <v>철골공</v>
          </cell>
          <cell r="C7">
            <v>67147</v>
          </cell>
          <cell r="D7">
            <v>66569</v>
          </cell>
          <cell r="E7">
            <v>64609</v>
          </cell>
          <cell r="F7">
            <v>64572</v>
          </cell>
          <cell r="G7">
            <v>64454</v>
          </cell>
          <cell r="H7">
            <v>60700</v>
          </cell>
        </row>
        <row r="8">
          <cell r="B8" t="str">
            <v>철공</v>
          </cell>
          <cell r="C8">
            <v>63963</v>
          </cell>
          <cell r="D8">
            <v>64286</v>
          </cell>
          <cell r="E8">
            <v>65845</v>
          </cell>
          <cell r="F8">
            <v>68851</v>
          </cell>
          <cell r="G8">
            <v>63441</v>
          </cell>
          <cell r="H8">
            <v>60682</v>
          </cell>
        </row>
        <row r="9">
          <cell r="B9" t="str">
            <v>철근공</v>
          </cell>
          <cell r="C9">
            <v>73192</v>
          </cell>
          <cell r="D9">
            <v>70167</v>
          </cell>
          <cell r="E9">
            <v>68758</v>
          </cell>
          <cell r="F9">
            <v>66745</v>
          </cell>
          <cell r="G9">
            <v>63607</v>
          </cell>
          <cell r="H9">
            <v>64665</v>
          </cell>
        </row>
        <row r="10">
          <cell r="B10" t="str">
            <v>철판공</v>
          </cell>
          <cell r="C10">
            <v>64601</v>
          </cell>
          <cell r="D10">
            <v>59175</v>
          </cell>
          <cell r="E10">
            <v>61903</v>
          </cell>
          <cell r="F10">
            <v>59039</v>
          </cell>
          <cell r="G10">
            <v>58465</v>
          </cell>
          <cell r="H10">
            <v>61447</v>
          </cell>
        </row>
        <row r="11">
          <cell r="B11" t="str">
            <v>샷시공</v>
          </cell>
          <cell r="C11">
            <v>65205</v>
          </cell>
          <cell r="D11">
            <v>59368</v>
          </cell>
          <cell r="E11">
            <v>58429</v>
          </cell>
          <cell r="F11">
            <v>60072</v>
          </cell>
          <cell r="G11">
            <v>56652</v>
          </cell>
          <cell r="H11">
            <v>55655</v>
          </cell>
        </row>
        <row r="12">
          <cell r="B12" t="str">
            <v>절단공</v>
          </cell>
          <cell r="C12">
            <v>57667</v>
          </cell>
          <cell r="D12">
            <v>63118</v>
          </cell>
          <cell r="E12">
            <v>59029</v>
          </cell>
          <cell r="F12">
            <v>61292</v>
          </cell>
          <cell r="G12">
            <v>61395</v>
          </cell>
          <cell r="H12">
            <v>58164</v>
          </cell>
        </row>
        <row r="13">
          <cell r="B13" t="str">
            <v>석공</v>
          </cell>
          <cell r="C13">
            <v>78296</v>
          </cell>
          <cell r="D13">
            <v>69479</v>
          </cell>
          <cell r="E13">
            <v>65443</v>
          </cell>
          <cell r="F13">
            <v>64890</v>
          </cell>
          <cell r="G13">
            <v>60879</v>
          </cell>
          <cell r="H13">
            <v>66104</v>
          </cell>
        </row>
        <row r="14">
          <cell r="B14" t="str">
            <v>특수비계공</v>
          </cell>
          <cell r="C14">
            <v>77976</v>
          </cell>
          <cell r="D14">
            <v>73274</v>
          </cell>
          <cell r="E14">
            <v>73285</v>
          </cell>
          <cell r="F14">
            <v>72456</v>
          </cell>
          <cell r="G14">
            <v>66312</v>
          </cell>
          <cell r="H14">
            <v>69820</v>
          </cell>
        </row>
        <row r="15">
          <cell r="B15" t="str">
            <v>비계공</v>
          </cell>
          <cell r="C15">
            <v>75140</v>
          </cell>
          <cell r="D15">
            <v>71272</v>
          </cell>
          <cell r="E15">
            <v>68645</v>
          </cell>
          <cell r="F15">
            <v>67640</v>
          </cell>
          <cell r="G15">
            <v>66149</v>
          </cell>
          <cell r="H15">
            <v>66225</v>
          </cell>
        </row>
        <row r="16">
          <cell r="B16" t="str">
            <v>동발공(터널)</v>
          </cell>
          <cell r="C16">
            <v>56000</v>
          </cell>
          <cell r="D16">
            <v>60263</v>
          </cell>
          <cell r="E16">
            <v>55046</v>
          </cell>
          <cell r="F16">
            <v>58692</v>
          </cell>
          <cell r="G16">
            <v>58938</v>
          </cell>
          <cell r="H16">
            <v>59084</v>
          </cell>
        </row>
        <row r="17">
          <cell r="B17" t="str">
            <v>조적공</v>
          </cell>
          <cell r="C17">
            <v>66461</v>
          </cell>
          <cell r="D17">
            <v>61286</v>
          </cell>
          <cell r="E17">
            <v>57592</v>
          </cell>
          <cell r="F17">
            <v>56969</v>
          </cell>
          <cell r="G17">
            <v>57968</v>
          </cell>
          <cell r="H17">
            <v>56120</v>
          </cell>
        </row>
        <row r="18">
          <cell r="B18" t="str">
            <v>치장벽돌공</v>
          </cell>
          <cell r="C18">
            <v>62612</v>
          </cell>
          <cell r="D18">
            <v>61878</v>
          </cell>
          <cell r="E18">
            <v>63567</v>
          </cell>
          <cell r="F18">
            <v>61167</v>
          </cell>
          <cell r="G18">
            <v>61553</v>
          </cell>
          <cell r="H18">
            <v>60632</v>
          </cell>
        </row>
        <row r="19">
          <cell r="B19" t="str">
            <v>벽돌(블럭) 제작공</v>
          </cell>
          <cell r="C19">
            <v>58386</v>
          </cell>
          <cell r="D19">
            <v>60197</v>
          </cell>
          <cell r="E19">
            <v>55132</v>
          </cell>
          <cell r="F19">
            <v>56981</v>
          </cell>
          <cell r="G19">
            <v>57286</v>
          </cell>
          <cell r="H19">
            <v>55205</v>
          </cell>
        </row>
        <row r="20">
          <cell r="B20" t="str">
            <v>미장공</v>
          </cell>
          <cell r="C20">
            <v>67451</v>
          </cell>
          <cell r="D20">
            <v>62196</v>
          </cell>
          <cell r="E20">
            <v>59187</v>
          </cell>
          <cell r="F20">
            <v>58263</v>
          </cell>
          <cell r="G20">
            <v>54467</v>
          </cell>
          <cell r="H20">
            <v>58995</v>
          </cell>
        </row>
        <row r="21">
          <cell r="B21" t="str">
            <v>방수공</v>
          </cell>
          <cell r="C21">
            <v>56597</v>
          </cell>
          <cell r="D21">
            <v>52636</v>
          </cell>
          <cell r="E21">
            <v>50753</v>
          </cell>
          <cell r="F21">
            <v>48704</v>
          </cell>
          <cell r="G21">
            <v>49062</v>
          </cell>
          <cell r="H21">
            <v>49182</v>
          </cell>
        </row>
        <row r="22">
          <cell r="B22" t="str">
            <v>타일공</v>
          </cell>
          <cell r="C22">
            <v>67477</v>
          </cell>
          <cell r="D22">
            <v>61694</v>
          </cell>
          <cell r="E22">
            <v>57740</v>
          </cell>
          <cell r="F22">
            <v>56154</v>
          </cell>
          <cell r="G22">
            <v>56533</v>
          </cell>
          <cell r="H22">
            <v>59268</v>
          </cell>
        </row>
        <row r="23">
          <cell r="B23" t="str">
            <v>줄눈공</v>
          </cell>
          <cell r="C23">
            <v>60197</v>
          </cell>
          <cell r="D23">
            <v>56218</v>
          </cell>
          <cell r="E23">
            <v>54268</v>
          </cell>
          <cell r="F23">
            <v>53392</v>
          </cell>
          <cell r="G23">
            <v>52633</v>
          </cell>
          <cell r="H23">
            <v>57286</v>
          </cell>
        </row>
        <row r="24">
          <cell r="B24" t="str">
            <v>연마공</v>
          </cell>
          <cell r="C24">
            <v>66696</v>
          </cell>
          <cell r="D24">
            <v>62946</v>
          </cell>
          <cell r="E24">
            <v>60676</v>
          </cell>
          <cell r="F24">
            <v>60073</v>
          </cell>
          <cell r="G24">
            <v>56884</v>
          </cell>
          <cell r="H24">
            <v>61143</v>
          </cell>
        </row>
        <row r="25">
          <cell r="B25" t="str">
            <v>콘크리트공</v>
          </cell>
          <cell r="C25">
            <v>68884</v>
          </cell>
          <cell r="D25">
            <v>67489</v>
          </cell>
          <cell r="E25">
            <v>63355</v>
          </cell>
          <cell r="F25">
            <v>64308</v>
          </cell>
          <cell r="G25">
            <v>62281</v>
          </cell>
          <cell r="H25">
            <v>61529</v>
          </cell>
        </row>
        <row r="26">
          <cell r="B26" t="str">
            <v>보일러공</v>
          </cell>
          <cell r="C26">
            <v>44487</v>
          </cell>
          <cell r="D26">
            <v>48864</v>
          </cell>
          <cell r="E26">
            <v>47570</v>
          </cell>
          <cell r="F26">
            <v>47931</v>
          </cell>
          <cell r="G26">
            <v>46165</v>
          </cell>
          <cell r="H26">
            <v>48055</v>
          </cell>
        </row>
        <row r="27">
          <cell r="B27" t="str">
            <v>배관공</v>
          </cell>
          <cell r="C27">
            <v>60590</v>
          </cell>
          <cell r="D27">
            <v>54533</v>
          </cell>
          <cell r="E27">
            <v>51272</v>
          </cell>
          <cell r="F27">
            <v>49542</v>
          </cell>
          <cell r="G27">
            <v>47537</v>
          </cell>
          <cell r="H27">
            <v>47788</v>
          </cell>
        </row>
        <row r="28">
          <cell r="B28" t="str">
            <v>위생공</v>
          </cell>
          <cell r="C28">
            <v>53984</v>
          </cell>
          <cell r="D28">
            <v>53112</v>
          </cell>
          <cell r="E28">
            <v>51626</v>
          </cell>
          <cell r="F28">
            <v>48198</v>
          </cell>
          <cell r="G28">
            <v>49691</v>
          </cell>
          <cell r="H28">
            <v>47747</v>
          </cell>
        </row>
        <row r="29">
          <cell r="B29" t="str">
            <v>보온공</v>
          </cell>
          <cell r="C29">
            <v>58030</v>
          </cell>
          <cell r="D29">
            <v>55637</v>
          </cell>
          <cell r="E29">
            <v>52961</v>
          </cell>
          <cell r="F29">
            <v>50900</v>
          </cell>
          <cell r="G29">
            <v>51700</v>
          </cell>
          <cell r="H29">
            <v>49300</v>
          </cell>
        </row>
        <row r="30">
          <cell r="B30" t="str">
            <v>도장공</v>
          </cell>
          <cell r="C30">
            <v>59780</v>
          </cell>
          <cell r="D30">
            <v>57454</v>
          </cell>
          <cell r="E30">
            <v>57502</v>
          </cell>
          <cell r="F30">
            <v>56361</v>
          </cell>
          <cell r="G30">
            <v>53370</v>
          </cell>
          <cell r="H30">
            <v>53130</v>
          </cell>
        </row>
        <row r="31">
          <cell r="B31" t="str">
            <v>내장공</v>
          </cell>
          <cell r="C31">
            <v>67326</v>
          </cell>
          <cell r="D31">
            <v>62326</v>
          </cell>
          <cell r="E31">
            <v>58925</v>
          </cell>
          <cell r="F31">
            <v>56117</v>
          </cell>
          <cell r="G31">
            <v>53250</v>
          </cell>
          <cell r="H31">
            <v>56336</v>
          </cell>
        </row>
        <row r="32">
          <cell r="B32" t="str">
            <v>도배공</v>
          </cell>
          <cell r="C32">
            <v>54579</v>
          </cell>
          <cell r="D32">
            <v>50711</v>
          </cell>
          <cell r="E32">
            <v>53852</v>
          </cell>
          <cell r="F32">
            <v>52655</v>
          </cell>
          <cell r="G32">
            <v>53277</v>
          </cell>
          <cell r="H32">
            <v>55621</v>
          </cell>
        </row>
        <row r="33">
          <cell r="B33" t="str">
            <v>지붕잇기공</v>
          </cell>
          <cell r="C33">
            <v>66982</v>
          </cell>
          <cell r="D33">
            <v>66038</v>
          </cell>
          <cell r="E33">
            <v>64670</v>
          </cell>
          <cell r="F33">
            <v>67216</v>
          </cell>
          <cell r="G33">
            <v>67057</v>
          </cell>
          <cell r="H33">
            <v>67773</v>
          </cell>
        </row>
        <row r="34">
          <cell r="B34" t="str">
            <v>견출공</v>
          </cell>
          <cell r="C34">
            <v>64564</v>
          </cell>
          <cell r="D34">
            <v>60095</v>
          </cell>
          <cell r="E34">
            <v>59672</v>
          </cell>
          <cell r="F34">
            <v>57314</v>
          </cell>
          <cell r="G34">
            <v>55628</v>
          </cell>
          <cell r="H34">
            <v>58060</v>
          </cell>
        </row>
        <row r="35">
          <cell r="B35" t="str">
            <v>판넬조립공</v>
          </cell>
          <cell r="C35">
            <v>59771</v>
          </cell>
          <cell r="D35">
            <v>63694</v>
          </cell>
          <cell r="E35">
            <v>60190</v>
          </cell>
          <cell r="F35">
            <v>58910</v>
          </cell>
          <cell r="G35">
            <v>58823</v>
          </cell>
          <cell r="H35">
            <v>59171</v>
          </cell>
        </row>
        <row r="36">
          <cell r="B36" t="str">
            <v>화약취급공</v>
          </cell>
          <cell r="C36">
            <v>73666</v>
          </cell>
          <cell r="D36">
            <v>66179</v>
          </cell>
          <cell r="E36">
            <v>68580</v>
          </cell>
          <cell r="F36">
            <v>67924</v>
          </cell>
          <cell r="G36">
            <v>70920</v>
          </cell>
          <cell r="H36">
            <v>70722</v>
          </cell>
        </row>
        <row r="37">
          <cell r="B37" t="str">
            <v>착암공</v>
          </cell>
          <cell r="C37">
            <v>56840</v>
          </cell>
          <cell r="D37">
            <v>54280</v>
          </cell>
          <cell r="E37">
            <v>50430</v>
          </cell>
          <cell r="F37">
            <v>52647</v>
          </cell>
          <cell r="G37">
            <v>52818</v>
          </cell>
          <cell r="H37">
            <v>49906</v>
          </cell>
        </row>
        <row r="38">
          <cell r="B38" t="str">
            <v>보안공</v>
          </cell>
          <cell r="C38">
            <v>39737</v>
          </cell>
          <cell r="D38">
            <v>44195</v>
          </cell>
          <cell r="E38">
            <v>42925</v>
          </cell>
          <cell r="F38">
            <v>41261</v>
          </cell>
          <cell r="G38">
            <v>41597</v>
          </cell>
          <cell r="H38">
            <v>40511</v>
          </cell>
        </row>
        <row r="39">
          <cell r="B39" t="str">
            <v>포장공</v>
          </cell>
          <cell r="C39">
            <v>63786</v>
          </cell>
          <cell r="D39">
            <v>58672</v>
          </cell>
          <cell r="E39">
            <v>59901</v>
          </cell>
          <cell r="F39">
            <v>63034</v>
          </cell>
          <cell r="G39">
            <v>63929</v>
          </cell>
          <cell r="H39">
            <v>61600</v>
          </cell>
        </row>
        <row r="40">
          <cell r="B40" t="str">
            <v>포설공</v>
          </cell>
          <cell r="C40">
            <v>52740</v>
          </cell>
          <cell r="D40">
            <v>56860</v>
          </cell>
          <cell r="E40">
            <v>56799</v>
          </cell>
          <cell r="F40">
            <v>56843</v>
          </cell>
          <cell r="G40">
            <v>55613</v>
          </cell>
          <cell r="H40">
            <v>53542</v>
          </cell>
        </row>
        <row r="41">
          <cell r="B41" t="str">
            <v>궤도공</v>
          </cell>
          <cell r="C41">
            <v>65978</v>
          </cell>
          <cell r="D41">
            <v>62234</v>
          </cell>
          <cell r="E41">
            <v>58478</v>
          </cell>
          <cell r="F41">
            <v>57795</v>
          </cell>
          <cell r="G41">
            <v>58339</v>
          </cell>
          <cell r="H41">
            <v>53982</v>
          </cell>
        </row>
        <row r="42">
          <cell r="B42" t="str">
            <v>용접공(철도)</v>
          </cell>
          <cell r="C42">
            <v>65262</v>
          </cell>
          <cell r="D42">
            <v>63629</v>
          </cell>
          <cell r="E42">
            <v>64144</v>
          </cell>
          <cell r="F42">
            <v>61016</v>
          </cell>
          <cell r="G42">
            <v>58398</v>
          </cell>
          <cell r="H42">
            <v>61831</v>
          </cell>
        </row>
        <row r="43">
          <cell r="B43" t="str">
            <v>잠수부</v>
          </cell>
          <cell r="C43">
            <v>91893</v>
          </cell>
          <cell r="D43">
            <v>88034</v>
          </cell>
          <cell r="E43">
            <v>89256</v>
          </cell>
          <cell r="F43">
            <v>90140</v>
          </cell>
          <cell r="G43">
            <v>85405</v>
          </cell>
          <cell r="H43">
            <v>90328</v>
          </cell>
        </row>
        <row r="44">
          <cell r="B44" t="str">
            <v>보링공(지질조사)</v>
          </cell>
          <cell r="C44">
            <v>51152</v>
          </cell>
          <cell r="D44">
            <v>46378</v>
          </cell>
          <cell r="E44">
            <v>47958</v>
          </cell>
          <cell r="F44">
            <v>48022</v>
          </cell>
          <cell r="G44">
            <v>48651</v>
          </cell>
          <cell r="H44">
            <v>50970</v>
          </cell>
        </row>
        <row r="45">
          <cell r="B45" t="str">
            <v>조경공</v>
          </cell>
          <cell r="C45">
            <v>60423</v>
          </cell>
          <cell r="D45">
            <v>55700</v>
          </cell>
          <cell r="E45">
            <v>54828</v>
          </cell>
          <cell r="F45">
            <v>53468</v>
          </cell>
          <cell r="G45">
            <v>51756</v>
          </cell>
          <cell r="H45">
            <v>53931</v>
          </cell>
        </row>
        <row r="46">
          <cell r="B46" t="str">
            <v>벌목부</v>
          </cell>
          <cell r="C46">
            <v>64595</v>
          </cell>
          <cell r="D46">
            <v>63702</v>
          </cell>
          <cell r="E46">
            <v>60692</v>
          </cell>
          <cell r="F46">
            <v>62409</v>
          </cell>
          <cell r="G46">
            <v>60289</v>
          </cell>
          <cell r="H46">
            <v>59480</v>
          </cell>
        </row>
        <row r="47">
          <cell r="B47" t="str">
            <v>조림인부</v>
          </cell>
          <cell r="C47">
            <v>40705</v>
          </cell>
          <cell r="D47">
            <v>40152</v>
          </cell>
          <cell r="E47">
            <v>40995</v>
          </cell>
          <cell r="F47">
            <v>44544</v>
          </cell>
          <cell r="G47">
            <v>44577</v>
          </cell>
          <cell r="H47">
            <v>43582</v>
          </cell>
        </row>
        <row r="48">
          <cell r="B48" t="str">
            <v>플랜트기계설치공</v>
          </cell>
          <cell r="C48">
            <v>67802</v>
          </cell>
          <cell r="D48">
            <v>66046</v>
          </cell>
          <cell r="E48">
            <v>66009</v>
          </cell>
          <cell r="F48">
            <v>64281</v>
          </cell>
          <cell r="G48">
            <v>65612</v>
          </cell>
          <cell r="H48">
            <v>61529</v>
          </cell>
        </row>
        <row r="49">
          <cell r="B49" t="str">
            <v>플랜트특수용접공</v>
          </cell>
          <cell r="C49">
            <v>89849</v>
          </cell>
          <cell r="D49">
            <v>85784</v>
          </cell>
          <cell r="E49">
            <v>87559</v>
          </cell>
          <cell r="F49">
            <v>87594</v>
          </cell>
          <cell r="G49">
            <v>88272</v>
          </cell>
          <cell r="H49">
            <v>91094</v>
          </cell>
        </row>
        <row r="50">
          <cell r="B50" t="str">
            <v>플랜트용접공</v>
          </cell>
          <cell r="C50">
            <v>65712</v>
          </cell>
          <cell r="D50">
            <v>62886</v>
          </cell>
          <cell r="E50">
            <v>61599</v>
          </cell>
          <cell r="F50">
            <v>60712</v>
          </cell>
          <cell r="G50">
            <v>57021</v>
          </cell>
          <cell r="H50">
            <v>61564</v>
          </cell>
        </row>
        <row r="51">
          <cell r="B51" t="str">
            <v>플랜트배관공</v>
          </cell>
          <cell r="C51">
            <v>69836</v>
          </cell>
          <cell r="D51">
            <v>63034</v>
          </cell>
          <cell r="E51">
            <v>63723</v>
          </cell>
          <cell r="F51">
            <v>63923</v>
          </cell>
          <cell r="G51">
            <v>63995</v>
          </cell>
          <cell r="H51">
            <v>65803</v>
          </cell>
        </row>
        <row r="52">
          <cell r="B52" t="str">
            <v>플랜트제관공</v>
          </cell>
          <cell r="C52">
            <v>56906</v>
          </cell>
          <cell r="D52">
            <v>53497</v>
          </cell>
          <cell r="E52">
            <v>53665</v>
          </cell>
          <cell r="F52">
            <v>57994</v>
          </cell>
          <cell r="G52">
            <v>53914</v>
          </cell>
          <cell r="H52">
            <v>56205</v>
          </cell>
        </row>
        <row r="53">
          <cell r="B53" t="str">
            <v>시공측량사</v>
          </cell>
          <cell r="C53">
            <v>46927</v>
          </cell>
          <cell r="D53">
            <v>48997</v>
          </cell>
          <cell r="E53">
            <v>51058</v>
          </cell>
          <cell r="F53">
            <v>49167</v>
          </cell>
          <cell r="G53">
            <v>50453</v>
          </cell>
          <cell r="H53">
            <v>50942</v>
          </cell>
        </row>
        <row r="54">
          <cell r="B54" t="str">
            <v>시공측량사조수</v>
          </cell>
          <cell r="C54">
            <v>33274</v>
          </cell>
          <cell r="D54">
            <v>31559</v>
          </cell>
          <cell r="E54">
            <v>32808</v>
          </cell>
          <cell r="F54">
            <v>34305</v>
          </cell>
          <cell r="G54">
            <v>34386</v>
          </cell>
          <cell r="H54">
            <v>36017</v>
          </cell>
        </row>
        <row r="55">
          <cell r="B55" t="str">
            <v>측부</v>
          </cell>
          <cell r="C55">
            <v>30212</v>
          </cell>
          <cell r="D55">
            <v>31179</v>
          </cell>
          <cell r="E55">
            <v>29562</v>
          </cell>
          <cell r="F55">
            <v>31115</v>
          </cell>
          <cell r="G55">
            <v>29428</v>
          </cell>
          <cell r="H55">
            <v>29586</v>
          </cell>
        </row>
        <row r="56">
          <cell r="B56" t="str">
            <v>송전전공</v>
          </cell>
          <cell r="C56">
            <v>238611</v>
          </cell>
          <cell r="D56">
            <v>228665</v>
          </cell>
          <cell r="E56">
            <v>226235</v>
          </cell>
          <cell r="F56">
            <v>223961</v>
          </cell>
          <cell r="G56">
            <v>217032</v>
          </cell>
          <cell r="H56">
            <v>205591</v>
          </cell>
        </row>
        <row r="57">
          <cell r="B57" t="str">
            <v>송전활선전공</v>
          </cell>
          <cell r="C57">
            <v>279149</v>
          </cell>
          <cell r="D57">
            <v>273511</v>
          </cell>
          <cell r="E57">
            <v>258018</v>
          </cell>
          <cell r="F57">
            <v>245138</v>
          </cell>
          <cell r="G57">
            <v>238668</v>
          </cell>
          <cell r="H57">
            <v>238947</v>
          </cell>
        </row>
        <row r="58">
          <cell r="B58" t="str">
            <v>배전전공</v>
          </cell>
          <cell r="C58">
            <v>156907</v>
          </cell>
          <cell r="D58">
            <v>165958</v>
          </cell>
          <cell r="E58">
            <v>180602</v>
          </cell>
          <cell r="F58">
            <v>184746</v>
          </cell>
          <cell r="G58">
            <v>182333</v>
          </cell>
          <cell r="H58">
            <v>183689</v>
          </cell>
        </row>
        <row r="59">
          <cell r="B59" t="str">
            <v>배전활선전공</v>
          </cell>
          <cell r="C59">
            <v>236090</v>
          </cell>
          <cell r="D59">
            <v>222274</v>
          </cell>
          <cell r="E59">
            <v>207143</v>
          </cell>
          <cell r="F59">
            <v>202982</v>
          </cell>
          <cell r="G59">
            <v>189457</v>
          </cell>
          <cell r="H59">
            <v>189317</v>
          </cell>
        </row>
        <row r="60">
          <cell r="B60" t="str">
            <v>플랜트전공</v>
          </cell>
          <cell r="C60">
            <v>59669</v>
          </cell>
          <cell r="D60">
            <v>59158</v>
          </cell>
          <cell r="E60">
            <v>56509</v>
          </cell>
          <cell r="F60">
            <v>57299</v>
          </cell>
          <cell r="G60">
            <v>53292</v>
          </cell>
          <cell r="H60">
            <v>53300</v>
          </cell>
        </row>
        <row r="61">
          <cell r="B61" t="str">
            <v>내선전공</v>
          </cell>
          <cell r="C61">
            <v>56143</v>
          </cell>
          <cell r="D61">
            <v>53401</v>
          </cell>
          <cell r="E61">
            <v>51165</v>
          </cell>
          <cell r="F61">
            <v>49969</v>
          </cell>
          <cell r="G61">
            <v>49296</v>
          </cell>
          <cell r="H61">
            <v>48079</v>
          </cell>
        </row>
        <row r="62">
          <cell r="B62" t="str">
            <v>특고압케이블전공</v>
          </cell>
          <cell r="C62">
            <v>122075</v>
          </cell>
          <cell r="D62">
            <v>109081</v>
          </cell>
          <cell r="E62">
            <v>113924</v>
          </cell>
          <cell r="F62">
            <v>105463</v>
          </cell>
          <cell r="G62">
            <v>111738</v>
          </cell>
          <cell r="H62">
            <v>103937</v>
          </cell>
        </row>
        <row r="63">
          <cell r="B63" t="str">
            <v>고압케이블전공</v>
          </cell>
          <cell r="C63">
            <v>89217</v>
          </cell>
          <cell r="D63">
            <v>80902</v>
          </cell>
          <cell r="E63">
            <v>74140</v>
          </cell>
          <cell r="F63">
            <v>75996</v>
          </cell>
          <cell r="G63">
            <v>70455</v>
          </cell>
          <cell r="H63">
            <v>67955</v>
          </cell>
        </row>
        <row r="64">
          <cell r="B64" t="str">
            <v>저압케이블전공</v>
          </cell>
          <cell r="C64">
            <v>73973</v>
          </cell>
          <cell r="D64">
            <v>67695</v>
          </cell>
          <cell r="E64">
            <v>66313</v>
          </cell>
          <cell r="F64">
            <v>67062</v>
          </cell>
          <cell r="G64">
            <v>62694</v>
          </cell>
          <cell r="H64">
            <v>60999</v>
          </cell>
        </row>
        <row r="65">
          <cell r="B65" t="str">
            <v>철도신호공</v>
          </cell>
          <cell r="C65">
            <v>88110</v>
          </cell>
          <cell r="D65">
            <v>91681</v>
          </cell>
          <cell r="E65">
            <v>89120</v>
          </cell>
          <cell r="F65">
            <v>88161</v>
          </cell>
          <cell r="G65">
            <v>86699</v>
          </cell>
          <cell r="H65">
            <v>81310</v>
          </cell>
        </row>
        <row r="66">
          <cell r="B66" t="str">
            <v>계장공</v>
          </cell>
          <cell r="C66">
            <v>62012</v>
          </cell>
          <cell r="D66">
            <v>57107</v>
          </cell>
          <cell r="E66">
            <v>56122</v>
          </cell>
          <cell r="F66">
            <v>59029</v>
          </cell>
          <cell r="G66">
            <v>56174</v>
          </cell>
          <cell r="H66">
            <v>57774</v>
          </cell>
        </row>
        <row r="67">
          <cell r="B67" t="str">
            <v>통신외선공</v>
          </cell>
          <cell r="C67">
            <v>90961</v>
          </cell>
          <cell r="D67">
            <v>89403</v>
          </cell>
          <cell r="E67">
            <v>88931</v>
          </cell>
          <cell r="F67">
            <v>86391</v>
          </cell>
          <cell r="G67">
            <v>80630</v>
          </cell>
          <cell r="H67">
            <v>78603</v>
          </cell>
        </row>
        <row r="68">
          <cell r="B68" t="str">
            <v>통신설비공</v>
          </cell>
          <cell r="C68">
            <v>77401</v>
          </cell>
          <cell r="D68">
            <v>77635</v>
          </cell>
          <cell r="E68">
            <v>73094</v>
          </cell>
          <cell r="F68">
            <v>71782</v>
          </cell>
          <cell r="G68">
            <v>68225</v>
          </cell>
          <cell r="H68">
            <v>67740</v>
          </cell>
        </row>
        <row r="69">
          <cell r="B69" t="str">
            <v>통신내선공</v>
          </cell>
          <cell r="C69">
            <v>63806</v>
          </cell>
          <cell r="D69">
            <v>60507</v>
          </cell>
          <cell r="E69">
            <v>57615</v>
          </cell>
          <cell r="F69">
            <v>57139</v>
          </cell>
          <cell r="G69">
            <v>56623</v>
          </cell>
          <cell r="H69">
            <v>61107</v>
          </cell>
        </row>
        <row r="70">
          <cell r="B70" t="str">
            <v>통신케이블공</v>
          </cell>
          <cell r="C70">
            <v>95424</v>
          </cell>
          <cell r="D70">
            <v>94873</v>
          </cell>
          <cell r="E70">
            <v>90922</v>
          </cell>
          <cell r="F70">
            <v>89004</v>
          </cell>
          <cell r="G70">
            <v>83279</v>
          </cell>
          <cell r="H70">
            <v>81640</v>
          </cell>
        </row>
        <row r="71">
          <cell r="B71" t="str">
            <v>무선안테나공</v>
          </cell>
          <cell r="C71">
            <v>95000</v>
          </cell>
          <cell r="D71">
            <v>95069</v>
          </cell>
          <cell r="E71">
            <v>94774</v>
          </cell>
          <cell r="F71">
            <v>91530</v>
          </cell>
          <cell r="G71">
            <v>96205</v>
          </cell>
          <cell r="H71">
            <v>94904</v>
          </cell>
        </row>
        <row r="72">
          <cell r="B72" t="str">
            <v>작업반장</v>
          </cell>
          <cell r="C72">
            <v>63904</v>
          </cell>
          <cell r="D72">
            <v>58657</v>
          </cell>
          <cell r="E72">
            <v>56993</v>
          </cell>
          <cell r="F72">
            <v>56204</v>
          </cell>
          <cell r="G72">
            <v>57379</v>
          </cell>
          <cell r="H72">
            <v>55210</v>
          </cell>
        </row>
        <row r="73">
          <cell r="B73" t="str">
            <v>목도</v>
          </cell>
          <cell r="C73">
            <v>67725</v>
          </cell>
          <cell r="D73">
            <v>65052</v>
          </cell>
          <cell r="E73">
            <v>65769</v>
          </cell>
          <cell r="F73">
            <v>65233</v>
          </cell>
          <cell r="G73">
            <v>61182</v>
          </cell>
          <cell r="H73">
            <v>61735</v>
          </cell>
        </row>
        <row r="74">
          <cell r="B74" t="str">
            <v>조력공</v>
          </cell>
          <cell r="C74">
            <v>52283</v>
          </cell>
          <cell r="D74">
            <v>45775</v>
          </cell>
          <cell r="E74">
            <v>41366</v>
          </cell>
          <cell r="F74">
            <v>40070</v>
          </cell>
          <cell r="G74">
            <v>39572</v>
          </cell>
          <cell r="H74">
            <v>39745</v>
          </cell>
        </row>
        <row r="75">
          <cell r="B75" t="str">
            <v>특별인부</v>
          </cell>
          <cell r="C75">
            <v>55970</v>
          </cell>
          <cell r="D75">
            <v>52788</v>
          </cell>
          <cell r="E75">
            <v>52232</v>
          </cell>
          <cell r="F75">
            <v>51490</v>
          </cell>
          <cell r="G75">
            <v>50160</v>
          </cell>
          <cell r="H75">
            <v>48996</v>
          </cell>
        </row>
        <row r="76">
          <cell r="B76" t="str">
            <v>보통인부</v>
          </cell>
          <cell r="C76">
            <v>40922</v>
          </cell>
          <cell r="D76">
            <v>38932</v>
          </cell>
          <cell r="E76">
            <v>37483</v>
          </cell>
          <cell r="F76">
            <v>37052</v>
          </cell>
          <cell r="G76">
            <v>34360</v>
          </cell>
          <cell r="H76">
            <v>33323</v>
          </cell>
        </row>
        <row r="77">
          <cell r="B77" t="str">
            <v>건설기계운전기사</v>
          </cell>
          <cell r="C77">
            <v>56603</v>
          </cell>
          <cell r="D77">
            <v>57633</v>
          </cell>
          <cell r="E77">
            <v>55245</v>
          </cell>
          <cell r="F77">
            <v>56369</v>
          </cell>
          <cell r="G77">
            <v>56517</v>
          </cell>
          <cell r="H77">
            <v>55024</v>
          </cell>
        </row>
        <row r="78">
          <cell r="B78" t="str">
            <v>건설기계조장</v>
          </cell>
          <cell r="C78">
            <v>68228</v>
          </cell>
          <cell r="D78">
            <v>66191</v>
          </cell>
          <cell r="E78">
            <v>63182</v>
          </cell>
          <cell r="F78">
            <v>65668</v>
          </cell>
          <cell r="G78">
            <v>63589</v>
          </cell>
          <cell r="H78">
            <v>61773</v>
          </cell>
        </row>
        <row r="79">
          <cell r="B79" t="str">
            <v>운전사(운반차)</v>
          </cell>
          <cell r="C79">
            <v>55214</v>
          </cell>
          <cell r="D79">
            <v>55534</v>
          </cell>
          <cell r="E79">
            <v>54064</v>
          </cell>
          <cell r="F79">
            <v>53094</v>
          </cell>
          <cell r="G79">
            <v>53633</v>
          </cell>
          <cell r="H79">
            <v>51326</v>
          </cell>
        </row>
        <row r="80">
          <cell r="B80" t="str">
            <v>운전사(기계)</v>
          </cell>
          <cell r="C80">
            <v>47653</v>
          </cell>
          <cell r="D80">
            <v>48859</v>
          </cell>
          <cell r="E80">
            <v>47406</v>
          </cell>
          <cell r="F80">
            <v>47371</v>
          </cell>
          <cell r="G80">
            <v>47972</v>
          </cell>
          <cell r="H80">
            <v>47548</v>
          </cell>
        </row>
        <row r="81">
          <cell r="B81" t="str">
            <v>건설기계운전조수</v>
          </cell>
          <cell r="C81">
            <v>43994</v>
          </cell>
          <cell r="D81">
            <v>44975</v>
          </cell>
          <cell r="E81">
            <v>43082</v>
          </cell>
          <cell r="F81">
            <v>44521</v>
          </cell>
          <cell r="G81">
            <v>42524</v>
          </cell>
          <cell r="H81">
            <v>40627</v>
          </cell>
        </row>
        <row r="82">
          <cell r="B82" t="str">
            <v>고급선원</v>
          </cell>
          <cell r="C82">
            <v>65527</v>
          </cell>
          <cell r="D82">
            <v>63465</v>
          </cell>
          <cell r="E82">
            <v>64818</v>
          </cell>
          <cell r="F82">
            <v>64242</v>
          </cell>
          <cell r="G82">
            <v>64343</v>
          </cell>
          <cell r="H82">
            <v>67061</v>
          </cell>
        </row>
        <row r="83">
          <cell r="B83" t="str">
            <v>보통선원</v>
          </cell>
          <cell r="C83">
            <v>49165</v>
          </cell>
          <cell r="D83">
            <v>48348</v>
          </cell>
          <cell r="E83">
            <v>48040</v>
          </cell>
          <cell r="F83">
            <v>50686</v>
          </cell>
          <cell r="G83">
            <v>49156</v>
          </cell>
          <cell r="H83">
            <v>52777</v>
          </cell>
        </row>
        <row r="84">
          <cell r="B84" t="str">
            <v>선부</v>
          </cell>
          <cell r="C84">
            <v>43883</v>
          </cell>
          <cell r="D84">
            <v>42756</v>
          </cell>
          <cell r="E84">
            <v>40659</v>
          </cell>
          <cell r="F84">
            <v>40188</v>
          </cell>
          <cell r="G84">
            <v>38787</v>
          </cell>
          <cell r="H84">
            <v>41914</v>
          </cell>
        </row>
        <row r="85">
          <cell r="B85" t="str">
            <v>준설선선장</v>
          </cell>
          <cell r="C85">
            <v>77731</v>
          </cell>
          <cell r="D85">
            <v>71491</v>
          </cell>
          <cell r="E85">
            <v>73997</v>
          </cell>
          <cell r="F85">
            <v>75444</v>
          </cell>
          <cell r="G85">
            <v>79639</v>
          </cell>
          <cell r="H85">
            <v>83294</v>
          </cell>
        </row>
        <row r="86">
          <cell r="B86" t="str">
            <v>준설선기관장</v>
          </cell>
          <cell r="C86">
            <v>68798</v>
          </cell>
          <cell r="D86">
            <v>71301</v>
          </cell>
          <cell r="E86">
            <v>70014</v>
          </cell>
          <cell r="F86">
            <v>73482</v>
          </cell>
          <cell r="G86">
            <v>78016</v>
          </cell>
          <cell r="H86">
            <v>72765</v>
          </cell>
        </row>
        <row r="87">
          <cell r="B87" t="str">
            <v>준설선기관사</v>
          </cell>
          <cell r="C87">
            <v>56920</v>
          </cell>
          <cell r="D87">
            <v>55913</v>
          </cell>
          <cell r="E87">
            <v>56766</v>
          </cell>
          <cell r="F87">
            <v>58361</v>
          </cell>
          <cell r="G87">
            <v>64781</v>
          </cell>
          <cell r="H87">
            <v>62094</v>
          </cell>
        </row>
        <row r="88">
          <cell r="B88" t="str">
            <v>준설선운전사</v>
          </cell>
          <cell r="C88">
            <v>56831</v>
          </cell>
          <cell r="D88">
            <v>54347</v>
          </cell>
          <cell r="E88">
            <v>54405</v>
          </cell>
          <cell r="F88">
            <v>55028</v>
          </cell>
          <cell r="G88">
            <v>61555</v>
          </cell>
          <cell r="H88">
            <v>63045</v>
          </cell>
        </row>
        <row r="89">
          <cell r="B89" t="str">
            <v>준설선전기사</v>
          </cell>
          <cell r="C89">
            <v>51756</v>
          </cell>
          <cell r="D89">
            <v>54471</v>
          </cell>
          <cell r="E89">
            <v>56004</v>
          </cell>
          <cell r="F89">
            <v>58324</v>
          </cell>
          <cell r="G89">
            <v>58341</v>
          </cell>
          <cell r="H89">
            <v>62792</v>
          </cell>
        </row>
        <row r="90">
          <cell r="B90" t="str">
            <v>기계설치공</v>
          </cell>
          <cell r="C90">
            <v>57749</v>
          </cell>
          <cell r="D90">
            <v>54468</v>
          </cell>
          <cell r="E90">
            <v>54111</v>
          </cell>
          <cell r="F90">
            <v>54218</v>
          </cell>
          <cell r="G90">
            <v>52839</v>
          </cell>
          <cell r="H90">
            <v>52976</v>
          </cell>
        </row>
        <row r="91">
          <cell r="B91" t="str">
            <v>기계공</v>
          </cell>
          <cell r="C91">
            <v>49113</v>
          </cell>
          <cell r="D91">
            <v>50809</v>
          </cell>
          <cell r="E91">
            <v>45607</v>
          </cell>
          <cell r="F91">
            <v>47926</v>
          </cell>
          <cell r="G91">
            <v>46967</v>
          </cell>
          <cell r="H91">
            <v>51297</v>
          </cell>
        </row>
        <row r="92">
          <cell r="B92" t="str">
            <v>현도사</v>
          </cell>
          <cell r="C92" t="str">
            <v>-</v>
          </cell>
          <cell r="D92">
            <v>60789</v>
          </cell>
          <cell r="E92" t="str">
            <v>-</v>
          </cell>
          <cell r="F92">
            <v>60534</v>
          </cell>
          <cell r="G92" t="str">
            <v>-</v>
          </cell>
          <cell r="H92">
            <v>60150</v>
          </cell>
        </row>
        <row r="93">
          <cell r="B93" t="str">
            <v>제도사</v>
          </cell>
          <cell r="C93">
            <v>51818</v>
          </cell>
          <cell r="D93">
            <v>54433</v>
          </cell>
          <cell r="E93">
            <v>52322</v>
          </cell>
          <cell r="F93">
            <v>50526</v>
          </cell>
          <cell r="G93">
            <v>49792</v>
          </cell>
          <cell r="H93">
            <v>45300</v>
          </cell>
        </row>
        <row r="94">
          <cell r="B94" t="str">
            <v xml:space="preserve">시험관련기사(시험사1급) </v>
          </cell>
          <cell r="C94">
            <v>52142</v>
          </cell>
          <cell r="D94">
            <v>46634</v>
          </cell>
          <cell r="E94">
            <v>50610</v>
          </cell>
          <cell r="F94">
            <v>53359</v>
          </cell>
          <cell r="G94">
            <v>54542</v>
          </cell>
          <cell r="H94">
            <v>50020</v>
          </cell>
        </row>
        <row r="95">
          <cell r="B95" t="str">
            <v>시험관련산업기사(2급)</v>
          </cell>
          <cell r="C95">
            <v>41297</v>
          </cell>
          <cell r="D95">
            <v>36671</v>
          </cell>
          <cell r="E95">
            <v>39180</v>
          </cell>
          <cell r="F95">
            <v>41450</v>
          </cell>
          <cell r="G95">
            <v>42241</v>
          </cell>
          <cell r="H95">
            <v>43794</v>
          </cell>
        </row>
        <row r="96">
          <cell r="B96" t="str">
            <v>시험보조수</v>
          </cell>
          <cell r="C96">
            <v>34308</v>
          </cell>
          <cell r="D96">
            <v>32484</v>
          </cell>
          <cell r="E96">
            <v>29385</v>
          </cell>
          <cell r="F96">
            <v>30537</v>
          </cell>
          <cell r="G96">
            <v>31443</v>
          </cell>
          <cell r="H96">
            <v>29340</v>
          </cell>
        </row>
        <row r="97">
          <cell r="B97" t="str">
            <v>유리공</v>
          </cell>
          <cell r="C97">
            <v>66670</v>
          </cell>
          <cell r="D97">
            <v>58873</v>
          </cell>
          <cell r="E97">
            <v>60295</v>
          </cell>
          <cell r="F97">
            <v>58188</v>
          </cell>
          <cell r="G97">
            <v>56548</v>
          </cell>
          <cell r="H97">
            <v>57521</v>
          </cell>
        </row>
        <row r="98">
          <cell r="B98" t="str">
            <v>함석공</v>
          </cell>
          <cell r="C98">
            <v>63308</v>
          </cell>
          <cell r="D98">
            <v>61305</v>
          </cell>
          <cell r="E98">
            <v>62933</v>
          </cell>
          <cell r="F98">
            <v>60061</v>
          </cell>
          <cell r="G98">
            <v>60537</v>
          </cell>
          <cell r="H98">
            <v>58194</v>
          </cell>
        </row>
        <row r="99">
          <cell r="B99" t="str">
            <v>용접공(일반)</v>
          </cell>
          <cell r="C99">
            <v>63468</v>
          </cell>
          <cell r="D99">
            <v>60389</v>
          </cell>
          <cell r="E99">
            <v>58758</v>
          </cell>
          <cell r="F99">
            <v>60370</v>
          </cell>
          <cell r="G99">
            <v>59048</v>
          </cell>
          <cell r="H99">
            <v>59532</v>
          </cell>
        </row>
        <row r="100">
          <cell r="B100" t="str">
            <v>닥트공</v>
          </cell>
          <cell r="C100">
            <v>52693</v>
          </cell>
          <cell r="D100">
            <v>51634</v>
          </cell>
          <cell r="E100">
            <v>47697</v>
          </cell>
          <cell r="F100">
            <v>48494</v>
          </cell>
          <cell r="G100">
            <v>47860</v>
          </cell>
          <cell r="H100">
            <v>48376</v>
          </cell>
        </row>
        <row r="101">
          <cell r="B101" t="str">
            <v>할석공</v>
          </cell>
          <cell r="C101">
            <v>72869</v>
          </cell>
          <cell r="D101">
            <v>68036</v>
          </cell>
          <cell r="E101">
            <v>66464</v>
          </cell>
          <cell r="F101">
            <v>64153</v>
          </cell>
          <cell r="G101">
            <v>65634</v>
          </cell>
          <cell r="H101">
            <v>61149</v>
          </cell>
        </row>
        <row r="102">
          <cell r="B102" t="str">
            <v>제철축로공</v>
          </cell>
          <cell r="C102">
            <v>102605</v>
          </cell>
          <cell r="D102">
            <v>93594</v>
          </cell>
          <cell r="E102">
            <v>92761</v>
          </cell>
          <cell r="F102">
            <v>92079</v>
          </cell>
          <cell r="G102">
            <v>92241</v>
          </cell>
          <cell r="H102">
            <v>91162</v>
          </cell>
        </row>
        <row r="103">
          <cell r="B103" t="str">
            <v>지적기사(지적기사1급)</v>
          </cell>
          <cell r="C103">
            <v>98423</v>
          </cell>
          <cell r="D103">
            <v>97558</v>
          </cell>
          <cell r="E103">
            <v>93249</v>
          </cell>
          <cell r="F103">
            <v>90205</v>
          </cell>
          <cell r="G103">
            <v>88613</v>
          </cell>
          <cell r="H103">
            <v>88602</v>
          </cell>
        </row>
        <row r="104">
          <cell r="B104" t="str">
            <v>지적산업기사(지적기사2급)</v>
          </cell>
          <cell r="C104">
            <v>81508</v>
          </cell>
          <cell r="D104">
            <v>81569</v>
          </cell>
          <cell r="E104">
            <v>77363</v>
          </cell>
          <cell r="F104">
            <v>74735</v>
          </cell>
          <cell r="G104">
            <v>74075</v>
          </cell>
          <cell r="H104">
            <v>72461</v>
          </cell>
        </row>
        <row r="105">
          <cell r="B105" t="str">
            <v>지적기능산업기사(지적기능사1급)</v>
          </cell>
          <cell r="C105">
            <v>60647</v>
          </cell>
          <cell r="D105">
            <v>57871</v>
          </cell>
          <cell r="E105">
            <v>55223</v>
          </cell>
          <cell r="F105">
            <v>53516</v>
          </cell>
          <cell r="G105">
            <v>52771</v>
          </cell>
          <cell r="H105">
            <v>49865</v>
          </cell>
        </row>
        <row r="106">
          <cell r="B106" t="str">
            <v xml:space="preserve"> 지적기능사(지적기능사2급)</v>
          </cell>
          <cell r="C106">
            <v>45735</v>
          </cell>
          <cell r="D106">
            <v>44111</v>
          </cell>
          <cell r="E106">
            <v>42030</v>
          </cell>
          <cell r="F106">
            <v>39603</v>
          </cell>
          <cell r="G106">
            <v>37466</v>
          </cell>
          <cell r="H106">
            <v>33860</v>
          </cell>
        </row>
        <row r="107">
          <cell r="B107" t="str">
            <v>H/W설치사</v>
          </cell>
          <cell r="C107">
            <v>82720</v>
          </cell>
          <cell r="D107">
            <v>81405</v>
          </cell>
          <cell r="E107">
            <v>81821</v>
          </cell>
          <cell r="F107">
            <v>80720</v>
          </cell>
          <cell r="G107">
            <v>83518</v>
          </cell>
          <cell r="H107">
            <v>83505</v>
          </cell>
        </row>
        <row r="108">
          <cell r="B108" t="str">
            <v>H/W시험사</v>
          </cell>
          <cell r="C108">
            <v>89846</v>
          </cell>
          <cell r="D108">
            <v>88498</v>
          </cell>
          <cell r="E108">
            <v>86593</v>
          </cell>
          <cell r="F108">
            <v>85172</v>
          </cell>
          <cell r="G108">
            <v>85899</v>
          </cell>
          <cell r="H108">
            <v>85559</v>
          </cell>
        </row>
        <row r="109">
          <cell r="B109" t="str">
            <v>S/W시험사</v>
          </cell>
          <cell r="C109">
            <v>98026</v>
          </cell>
          <cell r="D109">
            <v>98454</v>
          </cell>
          <cell r="E109">
            <v>91329</v>
          </cell>
          <cell r="F109">
            <v>88655</v>
          </cell>
          <cell r="G109">
            <v>87283</v>
          </cell>
          <cell r="H109">
            <v>86920</v>
          </cell>
        </row>
        <row r="110">
          <cell r="B110" t="str">
            <v>CPU시험사</v>
          </cell>
          <cell r="C110">
            <v>88355</v>
          </cell>
          <cell r="D110">
            <v>86879</v>
          </cell>
          <cell r="E110">
            <v>85241</v>
          </cell>
          <cell r="F110">
            <v>82953</v>
          </cell>
          <cell r="G110">
            <v>82349</v>
          </cell>
          <cell r="H110">
            <v>81914</v>
          </cell>
        </row>
        <row r="111">
          <cell r="B111" t="str">
            <v>광통신설치사</v>
          </cell>
          <cell r="C111">
            <v>108739</v>
          </cell>
          <cell r="D111">
            <v>101131</v>
          </cell>
          <cell r="E111">
            <v>105532</v>
          </cell>
          <cell r="F111">
            <v>110881</v>
          </cell>
          <cell r="G111">
            <v>109868</v>
          </cell>
          <cell r="H111">
            <v>109748</v>
          </cell>
        </row>
        <row r="112">
          <cell r="B112" t="str">
            <v>광케이블설치사</v>
          </cell>
          <cell r="C112">
            <v>104231</v>
          </cell>
          <cell r="D112">
            <v>100005</v>
          </cell>
          <cell r="E112">
            <v>95081</v>
          </cell>
          <cell r="F112">
            <v>97185</v>
          </cell>
          <cell r="G112">
            <v>93734</v>
          </cell>
          <cell r="H112">
            <v>94054</v>
          </cell>
        </row>
        <row r="113">
          <cell r="B113" t="str">
            <v>도편수</v>
          </cell>
          <cell r="C113">
            <v>106094</v>
          </cell>
          <cell r="D113">
            <v>114173</v>
          </cell>
          <cell r="E113">
            <v>128685</v>
          </cell>
          <cell r="F113">
            <v>133019</v>
          </cell>
          <cell r="G113">
            <v>138573</v>
          </cell>
          <cell r="H113">
            <v>128797</v>
          </cell>
        </row>
        <row r="114">
          <cell r="B114" t="str">
            <v>목조각공</v>
          </cell>
          <cell r="C114">
            <v>93853</v>
          </cell>
          <cell r="D114">
            <v>93242</v>
          </cell>
          <cell r="E114">
            <v>100000</v>
          </cell>
          <cell r="F114">
            <v>100282</v>
          </cell>
          <cell r="G114">
            <v>100732</v>
          </cell>
          <cell r="H114">
            <v>109000</v>
          </cell>
        </row>
        <row r="115">
          <cell r="B115" t="str">
            <v>한식목공</v>
          </cell>
          <cell r="C115">
            <v>88290</v>
          </cell>
          <cell r="D115">
            <v>91540</v>
          </cell>
          <cell r="E115">
            <v>92284</v>
          </cell>
          <cell r="F115">
            <v>94374</v>
          </cell>
          <cell r="G115">
            <v>100201</v>
          </cell>
          <cell r="H115">
            <v>91741</v>
          </cell>
        </row>
        <row r="116">
          <cell r="B116" t="str">
            <v>한식목공조공</v>
          </cell>
          <cell r="C116">
            <v>70383</v>
          </cell>
          <cell r="D116">
            <v>63750</v>
          </cell>
          <cell r="E116">
            <v>62550</v>
          </cell>
          <cell r="F116">
            <v>67241</v>
          </cell>
          <cell r="G116">
            <v>70045</v>
          </cell>
          <cell r="H116">
            <v>66383</v>
          </cell>
        </row>
        <row r="117">
          <cell r="B117" t="str">
            <v>드잡이공</v>
          </cell>
          <cell r="C117">
            <v>104894</v>
          </cell>
          <cell r="D117">
            <v>100000</v>
          </cell>
          <cell r="E117">
            <v>102255</v>
          </cell>
          <cell r="F117">
            <v>105185</v>
          </cell>
          <cell r="G117">
            <v>104584</v>
          </cell>
          <cell r="H117">
            <v>100093</v>
          </cell>
        </row>
        <row r="118">
          <cell r="B118" t="str">
            <v>한식와공</v>
          </cell>
          <cell r="C118">
            <v>149444</v>
          </cell>
          <cell r="D118">
            <v>136422</v>
          </cell>
          <cell r="E118">
            <v>134432</v>
          </cell>
          <cell r="F118">
            <v>138273</v>
          </cell>
          <cell r="G118">
            <v>146203</v>
          </cell>
          <cell r="H118">
            <v>134380</v>
          </cell>
        </row>
        <row r="119">
          <cell r="B119" t="str">
            <v>한식와공조공</v>
          </cell>
          <cell r="C119">
            <v>101281</v>
          </cell>
          <cell r="D119">
            <v>90129</v>
          </cell>
          <cell r="E119">
            <v>91458</v>
          </cell>
          <cell r="F119">
            <v>88063</v>
          </cell>
          <cell r="G119">
            <v>96400</v>
          </cell>
          <cell r="H119">
            <v>90152</v>
          </cell>
        </row>
        <row r="120">
          <cell r="B120" t="str">
            <v>석조각공</v>
          </cell>
          <cell r="C120">
            <v>96532</v>
          </cell>
          <cell r="D120">
            <v>105942</v>
          </cell>
          <cell r="E120">
            <v>109756</v>
          </cell>
          <cell r="F120">
            <v>103966</v>
          </cell>
          <cell r="G120">
            <v>106541</v>
          </cell>
          <cell r="H120">
            <v>102500</v>
          </cell>
        </row>
        <row r="121">
          <cell r="B121" t="str">
            <v>특수화공</v>
          </cell>
          <cell r="C121">
            <v>133493</v>
          </cell>
          <cell r="D121">
            <v>118338</v>
          </cell>
          <cell r="E121">
            <v>121148</v>
          </cell>
          <cell r="F121">
            <v>125000</v>
          </cell>
          <cell r="G121" t="str">
            <v>-</v>
          </cell>
          <cell r="H121">
            <v>125780</v>
          </cell>
        </row>
        <row r="122">
          <cell r="B122" t="str">
            <v>화공</v>
          </cell>
          <cell r="C122">
            <v>88944</v>
          </cell>
          <cell r="D122">
            <v>92088</v>
          </cell>
          <cell r="E122">
            <v>90256</v>
          </cell>
          <cell r="F122">
            <v>92041</v>
          </cell>
          <cell r="G122">
            <v>93768</v>
          </cell>
          <cell r="H122">
            <v>91429</v>
          </cell>
        </row>
        <row r="123">
          <cell r="B123" t="str">
            <v>한식미장공</v>
          </cell>
          <cell r="C123">
            <v>85636</v>
          </cell>
          <cell r="D123">
            <v>87575</v>
          </cell>
          <cell r="E123">
            <v>88928</v>
          </cell>
          <cell r="F123">
            <v>83959</v>
          </cell>
          <cell r="G123">
            <v>84709</v>
          </cell>
          <cell r="H123">
            <v>87343</v>
          </cell>
        </row>
        <row r="124">
          <cell r="B124" t="str">
            <v>원자력배관공</v>
          </cell>
          <cell r="C124">
            <v>96766</v>
          </cell>
          <cell r="D124">
            <v>95518</v>
          </cell>
          <cell r="E124">
            <v>93197</v>
          </cell>
          <cell r="F124">
            <v>93495</v>
          </cell>
          <cell r="G124">
            <v>91915</v>
          </cell>
          <cell r="H124">
            <v>93015</v>
          </cell>
        </row>
        <row r="125">
          <cell r="B125" t="str">
            <v>원자력용접공</v>
          </cell>
          <cell r="C125">
            <v>99944</v>
          </cell>
          <cell r="D125">
            <v>95314</v>
          </cell>
          <cell r="E125">
            <v>95257</v>
          </cell>
          <cell r="F125">
            <v>94222</v>
          </cell>
          <cell r="G125">
            <v>83851</v>
          </cell>
          <cell r="H125">
            <v>94229</v>
          </cell>
        </row>
        <row r="126">
          <cell r="B126" t="str">
            <v>원자력기계설치공</v>
          </cell>
          <cell r="C126">
            <v>91634</v>
          </cell>
          <cell r="D126">
            <v>90643</v>
          </cell>
          <cell r="E126">
            <v>89397</v>
          </cell>
          <cell r="F126">
            <v>87672</v>
          </cell>
          <cell r="G126">
            <v>79232</v>
          </cell>
          <cell r="H126">
            <v>83837</v>
          </cell>
        </row>
        <row r="127">
          <cell r="B127" t="str">
            <v>원자력덕트공</v>
          </cell>
          <cell r="C127">
            <v>90726</v>
          </cell>
          <cell r="D127">
            <v>87579</v>
          </cell>
          <cell r="E127">
            <v>85736</v>
          </cell>
          <cell r="F127">
            <v>85120</v>
          </cell>
          <cell r="G127">
            <v>81702</v>
          </cell>
          <cell r="H127">
            <v>84402</v>
          </cell>
        </row>
        <row r="128">
          <cell r="B128" t="str">
            <v>원자력제관공</v>
          </cell>
          <cell r="C128">
            <v>85710</v>
          </cell>
          <cell r="D128">
            <v>81226</v>
          </cell>
          <cell r="E128">
            <v>85224</v>
          </cell>
          <cell r="F128">
            <v>85933</v>
          </cell>
          <cell r="G128">
            <v>81702</v>
          </cell>
          <cell r="H128">
            <v>80957</v>
          </cell>
        </row>
        <row r="129">
          <cell r="B129" t="str">
            <v>원자력케이블전공</v>
          </cell>
          <cell r="C129">
            <v>87150</v>
          </cell>
          <cell r="D129">
            <v>86496</v>
          </cell>
          <cell r="E129">
            <v>79698</v>
          </cell>
          <cell r="F129">
            <v>81920</v>
          </cell>
          <cell r="G129">
            <v>76596</v>
          </cell>
          <cell r="H129">
            <v>68504</v>
          </cell>
        </row>
        <row r="130">
          <cell r="B130" t="str">
            <v>원자력계장공</v>
          </cell>
          <cell r="C130">
            <v>76509</v>
          </cell>
          <cell r="D130">
            <v>78849</v>
          </cell>
          <cell r="E130">
            <v>74105</v>
          </cell>
          <cell r="F130">
            <v>74219</v>
          </cell>
          <cell r="G130">
            <v>67250</v>
          </cell>
          <cell r="H130">
            <v>68430</v>
          </cell>
        </row>
        <row r="131">
          <cell r="B131" t="str">
            <v>원자력기술자</v>
          </cell>
          <cell r="C131">
            <v>84905</v>
          </cell>
          <cell r="D131">
            <v>82531</v>
          </cell>
          <cell r="E131">
            <v>82403</v>
          </cell>
          <cell r="F131">
            <v>82316</v>
          </cell>
          <cell r="G131">
            <v>73226</v>
          </cell>
          <cell r="H131">
            <v>69637</v>
          </cell>
        </row>
        <row r="132">
          <cell r="B132" t="str">
            <v>중급원자력기술자</v>
          </cell>
          <cell r="C132">
            <v>92182</v>
          </cell>
          <cell r="D132">
            <v>89064</v>
          </cell>
          <cell r="E132">
            <v>85270</v>
          </cell>
          <cell r="F132">
            <v>92187</v>
          </cell>
          <cell r="G132">
            <v>82845</v>
          </cell>
          <cell r="H132">
            <v>85859</v>
          </cell>
        </row>
        <row r="133">
          <cell r="B133" t="str">
            <v>상급원자력기술자</v>
          </cell>
          <cell r="C133">
            <v>105581</v>
          </cell>
          <cell r="D133">
            <v>102040</v>
          </cell>
          <cell r="E133">
            <v>100304</v>
          </cell>
          <cell r="F133">
            <v>100664</v>
          </cell>
          <cell r="G133">
            <v>92071</v>
          </cell>
          <cell r="H133">
            <v>98319</v>
          </cell>
        </row>
        <row r="134">
          <cell r="B134" t="str">
            <v>원자력품질관리사</v>
          </cell>
          <cell r="C134">
            <v>94169</v>
          </cell>
          <cell r="D134">
            <v>94015</v>
          </cell>
          <cell r="E134">
            <v>97845</v>
          </cell>
          <cell r="F134">
            <v>97811</v>
          </cell>
          <cell r="G134">
            <v>94012</v>
          </cell>
          <cell r="H134">
            <v>92704</v>
          </cell>
        </row>
        <row r="135">
          <cell r="B135" t="str">
            <v>원자력특별인부</v>
          </cell>
          <cell r="C135">
            <v>71397</v>
          </cell>
          <cell r="D135">
            <v>71115</v>
          </cell>
          <cell r="E135">
            <v>69988</v>
          </cell>
          <cell r="F135">
            <v>74351</v>
          </cell>
          <cell r="G135">
            <v>73191</v>
          </cell>
          <cell r="H135">
            <v>68648</v>
          </cell>
        </row>
        <row r="136">
          <cell r="B136" t="str">
            <v>원자력보온공</v>
          </cell>
          <cell r="C136">
            <v>84891</v>
          </cell>
          <cell r="D136">
            <v>79558</v>
          </cell>
          <cell r="E136">
            <v>81509</v>
          </cell>
          <cell r="F136">
            <v>76989</v>
          </cell>
          <cell r="G136">
            <v>74349</v>
          </cell>
          <cell r="H136">
            <v>86717</v>
          </cell>
        </row>
        <row r="137">
          <cell r="B137" t="str">
            <v>원자력플랜트전공</v>
          </cell>
          <cell r="C137">
            <v>85861</v>
          </cell>
          <cell r="D137">
            <v>88190</v>
          </cell>
          <cell r="E137">
            <v>86619</v>
          </cell>
          <cell r="F137">
            <v>82298</v>
          </cell>
          <cell r="G137">
            <v>77225</v>
          </cell>
          <cell r="H137">
            <v>79123</v>
          </cell>
        </row>
        <row r="138">
          <cell r="B138" t="str">
            <v>고급원자력비파괴시험공</v>
          </cell>
          <cell r="C138">
            <v>89445</v>
          </cell>
          <cell r="D138">
            <v>87624</v>
          </cell>
          <cell r="E138">
            <v>81499</v>
          </cell>
          <cell r="F138">
            <v>78665</v>
          </cell>
          <cell r="G138">
            <v>72526</v>
          </cell>
          <cell r="H138">
            <v>82281</v>
          </cell>
        </row>
        <row r="139">
          <cell r="B139" t="str">
            <v>특급원자력비파괴시험공</v>
          </cell>
          <cell r="C139">
            <v>136394</v>
          </cell>
          <cell r="D139">
            <v>131022</v>
          </cell>
          <cell r="E139" t="str">
            <v>-</v>
          </cell>
          <cell r="F139">
            <v>118155</v>
          </cell>
          <cell r="G139">
            <v>130155</v>
          </cell>
          <cell r="H139">
            <v>97673</v>
          </cell>
        </row>
        <row r="140">
          <cell r="B140" t="str">
            <v>통신관련기사(통신기사1급)</v>
          </cell>
          <cell r="C140">
            <v>92355</v>
          </cell>
          <cell r="D140">
            <v>92459</v>
          </cell>
          <cell r="E140">
            <v>90809</v>
          </cell>
          <cell r="F140">
            <v>95528</v>
          </cell>
          <cell r="G140">
            <v>89331</v>
          </cell>
          <cell r="H140">
            <v>84743</v>
          </cell>
        </row>
        <row r="141">
          <cell r="B141" t="str">
            <v>통신관련산업기사(통신기사2급)</v>
          </cell>
          <cell r="C141">
            <v>91949</v>
          </cell>
          <cell r="D141">
            <v>86709</v>
          </cell>
          <cell r="E141">
            <v>86019</v>
          </cell>
          <cell r="F141">
            <v>91106</v>
          </cell>
          <cell r="G141">
            <v>85223</v>
          </cell>
          <cell r="H141">
            <v>81480</v>
          </cell>
        </row>
        <row r="142">
          <cell r="B142" t="str">
            <v>통신관련기능사(통신기능사)</v>
          </cell>
          <cell r="C142">
            <v>73064</v>
          </cell>
          <cell r="D142">
            <v>73945</v>
          </cell>
          <cell r="E142">
            <v>75633</v>
          </cell>
          <cell r="F142">
            <v>78296</v>
          </cell>
          <cell r="G142">
            <v>73535</v>
          </cell>
          <cell r="H142">
            <v>69609</v>
          </cell>
        </row>
        <row r="143">
          <cell r="B143" t="str">
            <v>노즐공</v>
          </cell>
          <cell r="C143">
            <v>63841</v>
          </cell>
          <cell r="D143">
            <v>66731</v>
          </cell>
          <cell r="E143">
            <v>67469</v>
          </cell>
          <cell r="F143">
            <v>68514</v>
          </cell>
          <cell r="G143">
            <v>70400</v>
          </cell>
          <cell r="H143">
            <v>67930</v>
          </cell>
        </row>
        <row r="144">
          <cell r="B144" t="str">
            <v>코킹공</v>
          </cell>
          <cell r="C144">
            <v>61248</v>
          </cell>
          <cell r="D144">
            <v>56412</v>
          </cell>
          <cell r="E144">
            <v>57940</v>
          </cell>
          <cell r="F144">
            <v>54767</v>
          </cell>
          <cell r="G144">
            <v>53986</v>
          </cell>
          <cell r="H144">
            <v>57844</v>
          </cell>
        </row>
        <row r="145">
          <cell r="B145" t="str">
            <v>전기공사기사(전기공사기사1급)</v>
          </cell>
          <cell r="C145">
            <v>64800</v>
          </cell>
          <cell r="D145">
            <v>63980</v>
          </cell>
          <cell r="E145">
            <v>65838</v>
          </cell>
          <cell r="F145">
            <v>64247</v>
          </cell>
          <cell r="G145">
            <v>56924</v>
          </cell>
          <cell r="H145">
            <v>63126</v>
          </cell>
        </row>
        <row r="146">
          <cell r="B146" t="str">
            <v>전기공사산업기사(전기공사기사2급)</v>
          </cell>
          <cell r="C146">
            <v>62990</v>
          </cell>
          <cell r="D146">
            <v>58372</v>
          </cell>
          <cell r="E146">
            <v>57636</v>
          </cell>
          <cell r="F146">
            <v>57654</v>
          </cell>
          <cell r="G146">
            <v>52819</v>
          </cell>
          <cell r="H146">
            <v>57307</v>
          </cell>
        </row>
        <row r="147">
          <cell r="B147" t="str">
            <v>변전전공</v>
          </cell>
          <cell r="C147">
            <v>87479</v>
          </cell>
          <cell r="D147">
            <v>84511</v>
          </cell>
          <cell r="E147">
            <v>84845</v>
          </cell>
          <cell r="F147">
            <v>88662</v>
          </cell>
          <cell r="G147">
            <v>87939</v>
          </cell>
          <cell r="H147">
            <v>82306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일위(설)"/>
      <sheetName val="통합배선인건"/>
      <sheetName val="견적갑지"/>
      <sheetName val="물량산출"/>
      <sheetName val="비교자료"/>
      <sheetName val="일위목록"/>
      <sheetName val="일위대가(가설)"/>
      <sheetName val="집계표"/>
      <sheetName val="전기공사일위대가"/>
      <sheetName val="요율"/>
      <sheetName val="직노"/>
      <sheetName val="수량산출서"/>
      <sheetName val="전선관토공"/>
      <sheetName val="기계내역"/>
      <sheetName val="공사예산하조서"/>
      <sheetName val="내역서"/>
      <sheetName val="표지 (2)"/>
      <sheetName val="unit 4"/>
      <sheetName val="빌딩 안내"/>
      <sheetName val="단가산출"/>
      <sheetName val="프로젝트"/>
      <sheetName val="J直材4"/>
      <sheetName val="일위대가"/>
      <sheetName val="가락화장을지"/>
      <sheetName val="철거산출근거"/>
      <sheetName val="원가계산서 "/>
      <sheetName val="내역표지"/>
      <sheetName val="일위"/>
      <sheetName val="물가조사"/>
      <sheetName val="Sheet2"/>
      <sheetName val="Sheet3"/>
      <sheetName val="단가 "/>
      <sheetName val="노임"/>
      <sheetName val="Baby일위대가"/>
      <sheetName val="EP0618"/>
      <sheetName val="ABUT수량-A1"/>
      <sheetName val="설계명세서"/>
      <sheetName val="Sheet1"/>
      <sheetName val="구리토평1전기"/>
      <sheetName val="기계설비"/>
      <sheetName val="DATA(BAC)"/>
      <sheetName val="단가대비"/>
      <sheetName val="연부97-1"/>
      <sheetName val="갑지1"/>
      <sheetName val="건축공사실행"/>
      <sheetName val="내역"/>
      <sheetName val="견적서"/>
      <sheetName val="경산"/>
      <sheetName val="차액보증"/>
      <sheetName val="기자재비"/>
      <sheetName val="EACT10"/>
      <sheetName val="일반공사"/>
      <sheetName val="방송(체육관)"/>
      <sheetName val="L1"/>
      <sheetName val="원내역"/>
      <sheetName val="96작생능"/>
      <sheetName val="건축내역서"/>
      <sheetName val="건축원가"/>
      <sheetName val="9GNG운반"/>
      <sheetName val="일위목록-기"/>
      <sheetName val="일위대가(건축)"/>
      <sheetName val="#REF"/>
      <sheetName val="분전반"/>
      <sheetName val="공사예산하조서(O.K)"/>
      <sheetName val="인건-측정"/>
      <sheetName val="암거날개벽재료집계"/>
      <sheetName val="ELECTRIC"/>
      <sheetName val="원내역서3"/>
      <sheetName val="공량산출서"/>
      <sheetName val="부하계산서"/>
      <sheetName val="물가자료"/>
      <sheetName val="OPGW기별"/>
      <sheetName val="노무비단가"/>
      <sheetName val="개요"/>
      <sheetName val="주소"/>
      <sheetName val="일위대가표"/>
      <sheetName val="Inform"/>
      <sheetName val="충돌 내용"/>
      <sheetName val="내역서(삼호)"/>
      <sheetName val="코드표"/>
      <sheetName val="2공구산출내역"/>
      <sheetName val="1.수인터널"/>
      <sheetName val="1차 내역서"/>
      <sheetName val="일위산출"/>
      <sheetName val="합천내역"/>
      <sheetName val="수량산출"/>
      <sheetName val="신공덕"/>
      <sheetName val="기자재단가"/>
      <sheetName val="입찰안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일위대가목록"/>
      <sheetName val="대가목록"/>
      <sheetName val="인건비"/>
      <sheetName val="설직재-1"/>
      <sheetName val="고압수량(철거)"/>
      <sheetName val="세동별비상"/>
      <sheetName val="단가최종"/>
      <sheetName val="BASIC (2)"/>
      <sheetName val="카렌스센터계량기설치공사"/>
      <sheetName val="덕전리"/>
      <sheetName val="노임단가"/>
      <sheetName val="식재가격"/>
      <sheetName val="식재총괄"/>
      <sheetName val="저"/>
      <sheetName val="명단"/>
      <sheetName val="준공정산"/>
      <sheetName val="15.공량산출근거서"/>
      <sheetName val="품셈TABLE"/>
      <sheetName val="예가표"/>
      <sheetName val="N賃率-職"/>
      <sheetName val="유림골조"/>
      <sheetName val=" HIT-&gt;HMC 견적(3900)"/>
      <sheetName val="기본일위"/>
      <sheetName val=" 냉각수펌프"/>
      <sheetName val="기계설비-내역서"/>
      <sheetName val="터널조도"/>
      <sheetName val="Macro1"/>
      <sheetName val="내역서(설비+소방)"/>
      <sheetName val="설계내역서"/>
      <sheetName val="환율"/>
      <sheetName val="전기단가조사서"/>
      <sheetName val="토목공사"/>
      <sheetName val="원가,내역,관급,한전,일위"/>
      <sheetName val="단가조사"/>
      <sheetName val="GI-LIST"/>
      <sheetName val="을"/>
      <sheetName val="준공내역서(을)"/>
      <sheetName val="정산내역서"/>
      <sheetName val="내역5"/>
      <sheetName val="공조기(삭제)"/>
      <sheetName val="6호기"/>
      <sheetName val="관급_File"/>
      <sheetName val="데이타"/>
      <sheetName val="원가"/>
      <sheetName val="일위대가목차"/>
      <sheetName val="원형1호맨홀토공수량"/>
      <sheetName val="2-2.매출분석"/>
      <sheetName val="LH3 동양시스템"/>
      <sheetName val="기초물량"/>
      <sheetName val="단가산출서"/>
      <sheetName val="기초단가"/>
      <sheetName val="외주비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배관BM(일반)"/>
      <sheetName val="소방설비일위대가목록"/>
      <sheetName val="자재단가표"/>
      <sheetName val="현장관리비데이타"/>
      <sheetName val="DATA"/>
      <sheetName val="의뢰(2004)"/>
      <sheetName val="CON'C"/>
      <sheetName val="노무비"/>
      <sheetName val="data spec"/>
      <sheetName val="도급내역서"/>
      <sheetName val="국공유지및사유지"/>
      <sheetName val="절취및터파기"/>
      <sheetName val="단가산출-기,교"/>
      <sheetName val="QandAJunior"/>
      <sheetName val="03.10-12매입세금"/>
      <sheetName val="대치판정"/>
      <sheetName val="원가계산"/>
      <sheetName val="일위대가(계측기설치)"/>
      <sheetName val="기준가"/>
      <sheetName val="한국원가"/>
      <sheetName val="패널"/>
      <sheetName val="기본입력"/>
      <sheetName val="문학간접"/>
      <sheetName val="일위_파일"/>
      <sheetName val="대가단최종"/>
      <sheetName val="Macro(전선)"/>
      <sheetName val="적용건축"/>
      <sheetName val="원가총괄"/>
      <sheetName val="98수문일위"/>
      <sheetName val="총체보활공정표"/>
      <sheetName val="일위목차"/>
      <sheetName val="자재단가"/>
      <sheetName val="전기일위목록"/>
      <sheetName val="중기가격"/>
      <sheetName val="건물"/>
      <sheetName val="목록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상수도토공집계표"/>
      <sheetName val="일위대가 (100%)"/>
      <sheetName val="손익차9월2"/>
      <sheetName val="변경내역"/>
      <sheetName val="환산"/>
      <sheetName val="DB"/>
      <sheetName val="1안"/>
      <sheetName val="수원민자역사견적서.xls"/>
      <sheetName val="순공사비"/>
      <sheetName val="70%"/>
      <sheetName val="9509"/>
      <sheetName val="4차원가계산서"/>
      <sheetName val="Sheet5"/>
      <sheetName val="실행철강하도"/>
      <sheetName val="부대공"/>
      <sheetName val="포장공"/>
      <sheetName val="토공"/>
      <sheetName val="부총"/>
      <sheetName val="입찰견적보고서"/>
      <sheetName val="합의경상"/>
      <sheetName val="산출금액내역"/>
      <sheetName val="견적대비(1차) (2)"/>
      <sheetName val="설계명세서(a"/>
      <sheetName val="일반전기C"/>
      <sheetName val="자료"/>
      <sheetName val="AV시스템"/>
      <sheetName val="맨홀조서"/>
      <sheetName val="지수"/>
      <sheetName val="공조기휀"/>
      <sheetName val="AHU집계"/>
      <sheetName val=""/>
      <sheetName val="단가 (2)"/>
      <sheetName val="집계"/>
      <sheetName val="(실사조정)총괄"/>
      <sheetName val="인건비 "/>
      <sheetName val="FB25JN"/>
      <sheetName val="매립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우배수"/>
      <sheetName val="교통대책내역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MAN"/>
      <sheetName val="사용자단가"/>
      <sheetName val="사용자일위"/>
      <sheetName val="CODE1"/>
      <sheetName val="CODE2"/>
      <sheetName val="48일위(기존)"/>
      <sheetName val="토적표"/>
      <sheetName val="98'자재"/>
      <sheetName val="공사물량총량집계"/>
      <sheetName val="PAC"/>
      <sheetName val="정부노임단가"/>
      <sheetName val="견적내역"/>
      <sheetName val="별표"/>
      <sheetName val="설비내역서"/>
      <sheetName val="전기내역서"/>
      <sheetName val="공제구간조서"/>
      <sheetName val="세부내역"/>
      <sheetName val="__HK21887_1129___My_Documents_2"/>
      <sheetName val="설비"/>
      <sheetName val="도급갑지"/>
      <sheetName val="1-1평균터파기고(1)"/>
      <sheetName val="금액내역서"/>
      <sheetName val="경북"/>
      <sheetName val="__HK21887_1129___My_Documents_3"/>
      <sheetName val="BID"/>
      <sheetName val="공종구간"/>
      <sheetName val="단가조사표"/>
      <sheetName val="__HK21887_1129___My_Documents_4"/>
      <sheetName val="기성내역서"/>
      <sheetName val="내역서적용수량"/>
      <sheetName val="조명시설"/>
      <sheetName val="I一般比"/>
      <sheetName val="000000"/>
      <sheetName val="공정계획"/>
      <sheetName val="외주가공"/>
      <sheetName val="본부소개"/>
      <sheetName val="접지수량"/>
      <sheetName val="교각1"/>
      <sheetName val="내2"/>
      <sheetName val="접속단위"/>
      <sheetName val="물량표"/>
      <sheetName val="연결관암거"/>
      <sheetName val="변수값"/>
      <sheetName val="중기상차"/>
      <sheetName val="AS복구"/>
      <sheetName val="중기터파기"/>
      <sheetName val="COL"/>
      <sheetName val="A 견적"/>
      <sheetName val="J형측구단위수량"/>
      <sheetName val="DATE"/>
      <sheetName val="data_spec"/>
      <sheetName val="공조기"/>
      <sheetName val="ysn"/>
      <sheetName val="단가비교표"/>
      <sheetName val="도로단위당"/>
      <sheetName val="건축내역"/>
      <sheetName val="피벗테이블데이터분석"/>
      <sheetName val="적용단위길이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설계개요"/>
      <sheetName val="현경1-총괄"/>
      <sheetName val="현경1내역"/>
      <sheetName val="현경2-총괄"/>
      <sheetName val="현경2-내역"/>
      <sheetName val="2001양배"/>
      <sheetName val="Sheet1"/>
      <sheetName val="함평총괄"/>
      <sheetName val="지급-순공사내역"/>
      <sheetName val="총괄"/>
      <sheetName val="송수관로내역"/>
      <sheetName val="VXXX"/>
      <sheetName val="지급자재"/>
      <sheetName val="신성내역"/>
      <sheetName val="공구내역"/>
      <sheetName val="25X2수문"/>
      <sheetName val="원가비율"/>
      <sheetName val="공사총괄"/>
      <sheetName val="대정내역"/>
      <sheetName val="배수문(2x2x2)"/>
      <sheetName val="수문일위"/>
      <sheetName val="현경1송수관로"/>
      <sheetName val="현경2송수관로"/>
      <sheetName val="설계계산서"/>
      <sheetName val="취수탑"/>
      <sheetName val="콘밸브"/>
      <sheetName val="Sheet2"/>
      <sheetName val="Sheet3"/>
      <sheetName val="내역서"/>
      <sheetName val="노임단가"/>
      <sheetName val="수문일1"/>
      <sheetName val="2000년1차"/>
      <sheetName val="국공유지및사유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공(IC)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날개벽유동집계표"/>
      <sheetName val="유입방지턱수량"/>
      <sheetName val="유입방지턱표지"/>
      <sheetName val="유입방지턱단위수량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증감총괄"/>
      <sheetName val="내역"/>
      <sheetName val="잡비"/>
      <sheetName val="증감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암거현황"/>
      <sheetName val="1+214(수로)"/>
      <sheetName val="1+185(통로)"/>
      <sheetName val="구체,날개,보강철근수량"/>
      <sheetName val="난간및차수벽철근량"/>
      <sheetName val="접속저판"/>
      <sheetName val="간지"/>
      <sheetName val="파형강판 총수량집계표"/>
      <sheetName val="통로"/>
      <sheetName val="철근수량 집계표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원가계산서(년도별)"/>
      <sheetName val="집계표(도급)"/>
      <sheetName val="내역서(도급)"/>
      <sheetName val="6월호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J형측구단위수량"/>
      <sheetName val="DATE"/>
      <sheetName val=""/>
      <sheetName val="토공(우물통,기타) 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직노"/>
      <sheetName val="전신환매도율"/>
      <sheetName val="보차도경계석"/>
      <sheetName val="45,46"/>
      <sheetName val="INPUT"/>
      <sheetName val="내역서"/>
      <sheetName val="터파기및재료"/>
      <sheetName val="도급내역"/>
      <sheetName val="물가시세"/>
      <sheetName val="노임단가"/>
      <sheetName val="정화조동내역"/>
      <sheetName val="말뚝지지력산정"/>
      <sheetName val="BOQ"/>
      <sheetName val="교각1"/>
      <sheetName val="단가표"/>
      <sheetName val="역T형옹벽(3.0)"/>
      <sheetName val="날개벽(시점좌측)"/>
      <sheetName val="총괄갑 "/>
      <sheetName val="Baby일위대가"/>
      <sheetName val="공사비증감"/>
      <sheetName val="을지"/>
      <sheetName val="우배수"/>
      <sheetName val="일위대가목록"/>
      <sheetName val="철거산출근거"/>
      <sheetName val="수량산출"/>
      <sheetName val="일반공사"/>
      <sheetName val="포장공"/>
      <sheetName val="A LINE"/>
      <sheetName val="표층포설및다짐"/>
      <sheetName val="1차증가원가계산"/>
      <sheetName val="수량-가로등"/>
      <sheetName val="99총공사내역서"/>
      <sheetName val="BOQ(전체)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견적서"/>
      <sheetName val="guard(mac)"/>
      <sheetName val="수량산출서"/>
      <sheetName val="지수"/>
      <sheetName val="골재산출"/>
      <sheetName val="금액내역서"/>
      <sheetName val="부대내역"/>
      <sheetName val="일위대가표"/>
      <sheetName val="Macro1"/>
      <sheetName val="실행철강하도"/>
      <sheetName val="일위대가"/>
      <sheetName val="단면가정"/>
      <sheetName val="인사자료총집계"/>
      <sheetName val="BID"/>
      <sheetName val="철근계"/>
      <sheetName val="7.PILE  (돌출)"/>
      <sheetName val="TOTAL_BOQ"/>
      <sheetName val="노무비"/>
      <sheetName val="소비자가"/>
      <sheetName val="연결관암거"/>
      <sheetName val="산출서"/>
      <sheetName val="기초단가"/>
      <sheetName val="2000년1차"/>
      <sheetName val="MAIN_TABLE"/>
      <sheetName val="토목"/>
      <sheetName val="단가산출"/>
      <sheetName val="내역(설계)"/>
      <sheetName val="데이타"/>
      <sheetName val="식재인부"/>
      <sheetName val="공사개요"/>
      <sheetName val="5.공종별예산내역서"/>
      <sheetName val="1차설계변경내역"/>
      <sheetName val="도급-집계"/>
      <sheetName val="가로등내역서"/>
      <sheetName val="품셈TABLE"/>
      <sheetName val="COPING"/>
      <sheetName val="E총"/>
      <sheetName val="건축공사실행"/>
      <sheetName val="구조물공"/>
      <sheetName val="배수공"/>
      <sheetName val="부대공"/>
      <sheetName val="토공"/>
      <sheetName val="6PILE  (돌출)"/>
      <sheetName val="보도포장산출"/>
      <sheetName val="저"/>
      <sheetName val="단가조사"/>
      <sheetName val="70%"/>
      <sheetName val="위치조서"/>
      <sheetName val="단가비교표"/>
      <sheetName val="예산서"/>
      <sheetName val="차액보증"/>
      <sheetName val="단가 "/>
      <sheetName val="노임"/>
      <sheetName val="단가"/>
      <sheetName val="내역(2000년)"/>
      <sheetName val="중기일위대가"/>
      <sheetName val="DATA2000"/>
      <sheetName val="개비온집계"/>
      <sheetName val="개비온 단위"/>
      <sheetName val="7기초"/>
      <sheetName val="VXXXXX"/>
      <sheetName val="U-TYPE(1)"/>
      <sheetName val="OPGW기별"/>
      <sheetName val="8.PILE  (돌출)"/>
      <sheetName val="국도접속 차도부수량"/>
      <sheetName val="변수값"/>
      <sheetName val="중기상차"/>
      <sheetName val="AS복구"/>
      <sheetName val="중기터파기"/>
      <sheetName val="내역서(삼호)"/>
      <sheetName val="슬래브(유곡)"/>
      <sheetName val="맨홀"/>
      <sheetName val="횡배수관"/>
      <sheetName val="J直材4"/>
      <sheetName val="97 사업추정(WEKI)"/>
      <sheetName val="일반전기"/>
      <sheetName val="기초일위"/>
      <sheetName val="남양시작동자105노65기1.3화1.2"/>
      <sheetName val="제경비"/>
      <sheetName val="매매"/>
      <sheetName val="관급자재"/>
      <sheetName val="총괄내역서"/>
      <sheetName val="가도공"/>
      <sheetName val="사다리"/>
      <sheetName val="ABUT수량-A1"/>
      <sheetName val="#REF"/>
      <sheetName val="Macro3"/>
      <sheetName val="Macro2"/>
      <sheetName val="데리네이타현황"/>
      <sheetName val="단가산출서"/>
      <sheetName val="관급"/>
      <sheetName val="내역(원안-대안)"/>
      <sheetName val="200"/>
      <sheetName val="현장"/>
      <sheetName val="투찰"/>
      <sheetName val="수안보-MBR1"/>
      <sheetName val="참고자료"/>
      <sheetName val="전신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기본사항"/>
      <sheetName val="현금"/>
      <sheetName val="용산1(해보)"/>
      <sheetName val="재정비직인"/>
      <sheetName val="재정비내역"/>
      <sheetName val="지적고시내역"/>
      <sheetName val="DANGA"/>
      <sheetName val="기본자료"/>
      <sheetName val="집1"/>
      <sheetName val="덕전리"/>
      <sheetName val="진주방향"/>
      <sheetName val="마산방향"/>
      <sheetName val="마산방향철근집계"/>
      <sheetName val="수자재단위당"/>
      <sheetName val="공비대비"/>
      <sheetName val="Sheet1 (2)"/>
      <sheetName val="부대시설"/>
      <sheetName val="Apt내역"/>
      <sheetName val="내역서전체"/>
      <sheetName val="총괄표"/>
      <sheetName val="주형"/>
      <sheetName val="산출근거"/>
      <sheetName val="참고사항"/>
      <sheetName val="노무비단가"/>
      <sheetName val="WEIGHT LIST"/>
      <sheetName val="절취및터파기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Sheet15"/>
      <sheetName val="유림골조"/>
      <sheetName val="일위목록"/>
      <sheetName val="요율"/>
      <sheetName val="(포장)BOQ-실적공사"/>
      <sheetName val="시점교대"/>
      <sheetName val="연결임시"/>
      <sheetName val="접도구역경계표주현황"/>
      <sheetName val="기둥(원형)"/>
      <sheetName val="기초공"/>
      <sheetName val="DATA"/>
      <sheetName val="9902"/>
      <sheetName val="3.하중산정4.양수압5.지지력"/>
      <sheetName val="기기리스트"/>
      <sheetName val="1.설계조건"/>
      <sheetName val="구조     ."/>
      <sheetName val="2공구산출내역"/>
      <sheetName val="내역을"/>
      <sheetName val="일위대가목차"/>
      <sheetName val="DATA98"/>
      <sheetName val="총차분(토목)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총괄"/>
      <sheetName val="하부철근수량"/>
      <sheetName val="(A)내역서"/>
      <sheetName val="내역표지"/>
      <sheetName val="주요량(96)"/>
      <sheetName val="내역서(사업소)"/>
      <sheetName val="(집계) 노면표시"/>
      <sheetName val="6호기"/>
      <sheetName val="TIE-IN"/>
      <sheetName val="기타#9"/>
      <sheetName val="교각토공"/>
      <sheetName val="자재단가"/>
      <sheetName val="포장수량산출"/>
      <sheetName val="토공총괄집계표"/>
      <sheetName val="제목(수량)"/>
      <sheetName val="수량총괄집계"/>
      <sheetName val="암거날개벽재료집계"/>
      <sheetName val="1,2,3,4,5단위수량"/>
      <sheetName val="COA-17"/>
      <sheetName val="C-18"/>
      <sheetName val="SULKEA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콘_재료분리(1)"/>
      <sheetName val="N賃率-職"/>
      <sheetName val="평교-내역"/>
      <sheetName val="99년신청"/>
      <sheetName val="1호맨홀토공"/>
      <sheetName val="터널조도"/>
      <sheetName val="SORCE1"/>
      <sheetName val="PSCbeam설계"/>
      <sheetName val="상부공"/>
      <sheetName val="수량집계표(舊)"/>
      <sheetName val="집수정(600-700)"/>
      <sheetName val="소업1교"/>
      <sheetName val="쌍송교"/>
      <sheetName val="우수받이재료집계표"/>
      <sheetName val="원가계산서"/>
      <sheetName val="깨기수량"/>
      <sheetName val="설계예산서"/>
      <sheetName val="단가목록"/>
      <sheetName val="장비단가표"/>
      <sheetName val="본선집계표"/>
      <sheetName val="FRP산출근거"/>
      <sheetName val="토공사(흙막이)"/>
      <sheetName val="8설7발"/>
      <sheetName val="000000"/>
      <sheetName val="표  지"/>
      <sheetName val="도로구조공사비"/>
      <sheetName val="도로토공공사비"/>
      <sheetName val="여수토공사비"/>
      <sheetName val="퇴직금(울산천상)"/>
      <sheetName val="손익차9월2"/>
      <sheetName val="당진1,2호기전선관설치및접지4차공사내역서-을지"/>
      <sheetName val="구체집계2_0x2_0(5-7)"/>
      <sheetName val="구체2_0x2_0(5-7)"/>
      <sheetName val="구체집계2_0x2_0(7-10)"/>
      <sheetName val="구체2_0x2_0(7-10)"/>
      <sheetName val="구체집계2@2_5x2_5"/>
      <sheetName val="위치조︀"/>
      <sheetName val="횡배수관집현황(2공구)"/>
      <sheetName val="자재 집계표"/>
      <sheetName val="내역서적용수량"/>
      <sheetName val="이토변실(A3-LINE)"/>
      <sheetName val="고창방향"/>
      <sheetName val="양지교"/>
      <sheetName val="조경시설물"/>
      <sheetName val="적용건축"/>
      <sheetName val="고정보수량집계"/>
      <sheetName val="입찰안"/>
      <sheetName val="건축내역"/>
      <sheetName val="도근좌표"/>
      <sheetName val="단위수량산출"/>
      <sheetName val="취수탑"/>
      <sheetName val="기초자료입력"/>
      <sheetName val="기계경비(시간당)"/>
      <sheetName val="램머"/>
      <sheetName val="토적표(1)"/>
      <sheetName val="식재"/>
      <sheetName val="시설물"/>
      <sheetName val="식재출력용"/>
      <sheetName val="유지관리"/>
      <sheetName val="본체"/>
      <sheetName val="안정검토"/>
      <sheetName val="설비내역"/>
      <sheetName val="본공사"/>
      <sheetName val="간선계산"/>
      <sheetName val="정부노임단가"/>
      <sheetName val="고분전시관"/>
      <sheetName val="설비"/>
      <sheetName val="조명율표"/>
      <sheetName val="단가산출(총괄)"/>
      <sheetName val="일위총괄"/>
      <sheetName val="노면표시수량집계"/>
      <sheetName val="노면표지 수량"/>
      <sheetName val="4)유동표"/>
      <sheetName val="지수산정"/>
      <sheetName val="갱문및옹벽집계"/>
      <sheetName val="ilch"/>
      <sheetName val="DATA_BAC_"/>
      <sheetName val="흄ꔀ수량집계"/>
      <sheetName val="투찰금액"/>
      <sheetName val="건물"/>
      <sheetName val="ESC(K치)"/>
      <sheetName val="역T형교대(직접기초)"/>
      <sheetName val="YM-IL1"/>
      <sheetName val="DAN"/>
      <sheetName val="백호우계수"/>
      <sheetName val="순성토"/>
      <sheetName val="구체2@2_5x2_5"/>
      <sheetName val="구체집계3_0x2_0(0-3)"/>
      <sheetName val="구체3_0x2_0(0-3)"/>
      <sheetName val="적용단위길이"/>
      <sheetName val="피벗테이블데이터분석"/>
      <sheetName val="특수기호강도거푸집"/>
      <sheetName val="종배수관(신)"/>
      <sheetName val="대로근거"/>
      <sheetName val="자료"/>
      <sheetName val="물가자료"/>
      <sheetName val="공사비_NDE"/>
      <sheetName val="L_RPTB~1"/>
      <sheetName val="견적"/>
      <sheetName val="표지 (2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도급"/>
      <sheetName val="지점별강우량"/>
      <sheetName val="unitpric"/>
      <sheetName val="DATA 입력부"/>
      <sheetName val="2호맨홀공제수량"/>
      <sheetName val="증감대비"/>
      <sheetName val="경율산정"/>
      <sheetName val="단위단가"/>
      <sheetName val="조명시설"/>
      <sheetName val="Back"/>
      <sheetName val="201동 산출근거"/>
      <sheetName val="구조물공1"/>
      <sheetName val="배수및구조물공1"/>
      <sheetName val="깨기"/>
      <sheetName val="앨범표지"/>
      <sheetName val="Mc1"/>
      <sheetName val="기술조건"/>
      <sheetName val="개요"/>
      <sheetName val="단중표"/>
      <sheetName val="농로수량집계"/>
      <sheetName val="농로토공집계"/>
      <sheetName val="흥양2교토공집계표"/>
      <sheetName val="수량집계"/>
      <sheetName val="잡비계산"/>
      <sheetName val="5지진시"/>
      <sheetName val="토공수량산출"/>
      <sheetName val="토적계산서"/>
      <sheetName val="50201련박스"/>
      <sheetName val="공구"/>
      <sheetName val="1.일반수량산출단면"/>
      <sheetName val="을"/>
      <sheetName val="마스터원본"/>
      <sheetName val="토 적 표"/>
      <sheetName val="횡배수관설치현황"/>
      <sheetName val="EACT10"/>
      <sheetName val="토공사"/>
      <sheetName val="설계조건 및 단면가정"/>
      <sheetName val="부재치수입력"/>
      <sheetName val="로우프"/>
      <sheetName val="나.다.라.마.바.피복재 산정"/>
      <sheetName val="청천내"/>
      <sheetName val="SALE"/>
      <sheetName val="급수"/>
      <sheetName val="맨홀토공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Sheet1_(2)"/>
      <sheetName val="국도접속_차도부수량"/>
      <sheetName val="6PILE__(돌출)"/>
      <sheetName val="남양시작동자105노65기1_3화1_2"/>
      <sheetName val="97_사업추정(WEKI)"/>
      <sheetName val="설계"/>
      <sheetName val="평형공사비"/>
      <sheetName val="웅진교-S2"/>
      <sheetName val="초기화면"/>
      <sheetName val="설계서식"/>
      <sheetName val="비탈면보호공수량산출"/>
      <sheetName val="데리네이타_x000c_콐"/>
      <sheetName val="패널"/>
      <sheetName val="리스(CIF)산출"/>
      <sheetName val="길어깨(현황)"/>
      <sheetName val="산출"/>
      <sheetName val="직재"/>
      <sheetName val="1. 설계조건 2.단면가정 3. 하중계산"/>
      <sheetName val="DATA 입력란"/>
      <sheetName val="맨홀수량산출"/>
      <sheetName val="교대(A1-A2)"/>
      <sheetName val="증감내역서"/>
      <sheetName val="코드표"/>
      <sheetName val="공비현2"/>
      <sheetName val="시점부수량산출서"/>
      <sheetName val="02자재"/>
      <sheetName val="토공총"/>
      <sheetName val="현장식당(1)"/>
      <sheetName val="파형강관및곡선부보강및날개벽"/>
      <sheetName val=" 냉각수펌프"/>
      <sheetName val="공조기휀"/>
      <sheetName val="9GNG운반"/>
      <sheetName val="3.하중산정4.지지력"/>
      <sheetName val="판정1교토공"/>
      <sheetName val="설직재-1"/>
      <sheetName val="마감"/>
      <sheetName val="설계조건"/>
      <sheetName val="자재목록"/>
      <sheetName val="단면 (2)"/>
      <sheetName val="일위대가 집계표"/>
      <sheetName val="장비집계"/>
      <sheetName val="ITEM"/>
      <sheetName val="집수정단위수량600 "/>
      <sheetName val="통합"/>
      <sheetName val="설계기준"/>
      <sheetName val="예가내역서"/>
      <sheetName val="공조기(삭제)"/>
      <sheetName val="토공집계"/>
      <sheetName val="석축설면"/>
      <sheetName val="환경기계공정표 (3)"/>
      <sheetName val="기본단가표"/>
      <sheetName val="단가산출서총괄"/>
      <sheetName val="산근(1)"/>
      <sheetName val="공내역"/>
      <sheetName val="산출내역(하도)"/>
      <sheetName val="환산"/>
      <sheetName val="단가 및 재료비"/>
      <sheetName val="중기사용료산출근거"/>
      <sheetName val="전등설비"/>
      <sheetName val="기본단가"/>
      <sheetName val="인건비단가"/>
      <sheetName val="단가표 (2)"/>
      <sheetName val="Source"/>
      <sheetName val="Preface"/>
      <sheetName val="가설공사비"/>
      <sheetName val="계산조건"/>
      <sheetName val="안양1공구_건축"/>
      <sheetName val="구체2_0x︀ᇕ԰_x0000_缀_x0000__x0000__x0000_"/>
      <sheetName val="중로근거"/>
      <sheetName val="조도계산서 (도서)"/>
      <sheetName val="전력구구조물산근"/>
      <sheetName val="파일의이용"/>
      <sheetName val="마감산출"/>
      <sheetName val="도급자재"/>
      <sheetName val="원가"/>
      <sheetName val="1련박스"/>
      <sheetName val="변경현황"/>
      <sheetName val="맨홀(2~4)"/>
      <sheetName val="Sheet17"/>
      <sheetName val="흄관수睽꛲"/>
      <sheetName val="발주설계서(당초)"/>
      <sheetName val="맨홀_공사비"/>
      <sheetName val="정렬"/>
      <sheetName val="감리원배치기준"/>
      <sheetName val="수목데이타 "/>
      <sheetName val="내역서(기계)"/>
      <sheetName val="변수"/>
      <sheetName val="강전사 (2)"/>
      <sheetName val="배수공시멘트 및 골재량산출"/>
      <sheetName val="날개벽수량표"/>
      <sheetName val="4차월말"/>
      <sheetName val="일용노임단가"/>
      <sheetName val="1TL종점(1)"/>
      <sheetName val="4.주beam"/>
      <sheetName val="설계서을"/>
      <sheetName val="종배수관면벽신"/>
      <sheetName val="98지급계획"/>
      <sheetName val="시설물기초"/>
      <sheetName val="천안IP공장자100노100물량110할증"/>
      <sheetName val="가로등위치"/>
      <sheetName val="스톱로그내역"/>
      <sheetName val="98NS-N"/>
      <sheetName val="Total"/>
      <sheetName val="동해title"/>
      <sheetName val="수량3"/>
      <sheetName val="JUCKEYK"/>
      <sheetName val="유역면적"/>
      <sheetName val="전기일위대가"/>
      <sheetName val="토목주소"/>
      <sheetName val="기중"/>
      <sheetName val="일위2"/>
      <sheetName val="바닥판"/>
      <sheetName val="입력DATA"/>
      <sheetName val="▣횡배수수량산출참고"/>
      <sheetName val="설계내역서"/>
      <sheetName val="출입구총집계"/>
      <sheetName val="평균높이산출근거"/>
      <sheetName val="중기사용료"/>
      <sheetName val="적용노임"/>
      <sheetName val="일반자재"/>
      <sheetName val="XL4Poppy"/>
      <sheetName val="FOB발"/>
      <sheetName val="대비"/>
      <sheetName val="횡 연장"/>
      <sheetName val="호표"/>
      <sheetName val="마감산출(다1)"/>
      <sheetName val="월말"/>
      <sheetName val="주차구획선수량"/>
      <sheetName val="근무계획표 (전체)"/>
      <sheetName val="날개벽(TYPE1)"/>
      <sheetName val="4.2.1 마루높이 검토"/>
      <sheetName val="날개수량1.5"/>
      <sheetName val="노임단가 (2)"/>
      <sheetName val="SLAB&quot;1&quot;"/>
      <sheetName val="PLP"/>
      <sheetName val="중분대수량산출"/>
      <sheetName val="지우기"/>
      <sheetName val="TTL"/>
      <sheetName val="출금실적"/>
      <sheetName val="포장공자재집계표"/>
      <sheetName val="제1차변경도급"/>
      <sheetName val="변압기 및 발전기 용량"/>
      <sheetName val="CON'C"/>
      <sheetName val="품셈"/>
      <sheetName val="지급자재"/>
      <sheetName val="기간등록"/>
      <sheetName val="경비2내역"/>
      <sheetName val="변경내역"/>
      <sheetName val="건축수량산출"/>
      <sheetName val="내역서(전체)"/>
      <sheetName val="대치판정"/>
      <sheetName val="토공A"/>
      <sheetName val="wall"/>
      <sheetName val="단가(1)"/>
      <sheetName val="표지-내역서壒〚_x0005__x0000_"/>
      <sheetName val="특별교실"/>
      <sheetName val="TYPE1"/>
      <sheetName val="토목내역서"/>
      <sheetName val="재료비 (2)"/>
      <sheetName val="C1ㅇ"/>
      <sheetName val="구조물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상-교대(A1-A2)"/>
      <sheetName val="unit 4"/>
      <sheetName val="포장직선구간"/>
      <sheetName val="신공항A-9(원가수정)"/>
      <sheetName val="기계설비표선정수장"/>
      <sheetName val="위치조 "/>
      <sheetName val="위치조ꀀ"/>
      <sheetName val="위치조_x0001_"/>
      <sheetName val="위치조⣇"/>
      <sheetName val="토사(PE)"/>
      <sheetName val="교통처리우회도로"/>
      <sheetName val="구조물철거타공정이월"/>
      <sheetName val="총괄수량집계표"/>
      <sheetName val="두앙"/>
      <sheetName val="토공정보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SG"/>
      <sheetName val="내역1"/>
      <sheetName val="건축기성"/>
      <sheetName val="3BL공동구 수량"/>
      <sheetName val="06 일위대가목록"/>
      <sheetName val="맨홀수량"/>
      <sheetName val="단  가  대  비  표"/>
      <sheetName val="일  위  대  가  목  록"/>
      <sheetName val="별표 "/>
      <sheetName val="분양금할인"/>
      <sheetName val="수입"/>
      <sheetName val="도기류"/>
      <sheetName val="노임이"/>
      <sheetName val="6공구(당초)"/>
      <sheetName val="지급자재缀ᨪ԰_x0000_缀"/>
      <sheetName val="주beam"/>
      <sheetName val="구체집계2_0x2_0(7-렀቟԰"/>
      <sheetName val="문화재 시굴조사비(표지)"/>
      <sheetName val="원심력수로관"/>
      <sheetName val="6.교좌면보강"/>
      <sheetName val="기㔀቎԰"/>
      <sheetName val="(4)소요정착장검토"/>
      <sheetName val="BQ"/>
      <sheetName val="관접합및부설"/>
      <sheetName val="단면설계"/>
      <sheetName val="재료집계"/>
      <sheetName val="Bid_Detail"/>
      <sheetName val="구체집계2_0x2䈀㉪ԯ_x0000_缀_x0000__x0000_"/>
      <sheetName val="토적표"/>
      <sheetName val="3.7교축하중"/>
      <sheetName val="조명율_x0005_"/>
      <sheetName val="갑지(추정)"/>
      <sheetName val="전차선로 물량표"/>
      <sheetName val="한강운반비"/>
      <sheetName val="공통(20-91)"/>
      <sheetName val="실행내역서을지"/>
      <sheetName val="8.석축단위(H=1.5M)"/>
      <sheetName val="업체별기성내역"/>
      <sheetName val="부표(010427)"/>
      <sheetName val="현대물량"/>
      <sheetName val="공통가설공사"/>
      <sheetName val="중기손료"/>
      <sheetName val="경산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삭제금지단가"/>
      <sheetName val="Ⅱ실행비목"/>
      <sheetName val="구체집계2@︀ᇕ԰_x0000_缀_x0000__x0000_"/>
      <sheetName val="지급자재ᰀ፜搀፜"/>
      <sheetName val="원가계산서(1공구)-헾⿆"/>
      <sheetName val="인입관수량총괄"/>
      <sheetName val="상부집계표"/>
      <sheetName val="단砀⫵"/>
      <sheetName val=" 상부공통집계(총괄)"/>
      <sheetName val="원가계산서(1공구)-蒈+"/>
      <sheetName val="구체3_5x3_5-8-1ׂ"/>
      <sheetName val="요_x0005_"/>
      <sheetName val="부대tu"/>
      <sheetName val="현ᰀ"/>
      <sheetName val="FRP산출근橂"/>
      <sheetName val="일위대橂⿭_x0005_"/>
      <sheetName val="특판제외"/>
      <sheetName val="공사비집계"/>
      <sheetName val="접도구역경계표주傠_x0013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접도구역경계표주窨_x0013_"/>
      <sheetName val="접도구역경계표주畠_x0013_"/>
      <sheetName val="접도구역경계표주竈_x0013_"/>
      <sheetName val="접도구역경계표주挔_x0012_"/>
      <sheetName val="접도구역경계표주齘_x0013_"/>
      <sheetName val="접도구역경계표주僀_x0013_"/>
      <sheetName val="접도구역경계표주헾】"/>
      <sheetName val="접도구역경계표주贸_x0013_"/>
      <sheetName val="화설내"/>
      <sheetName val="일위怀፵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구체집계4_5x4丵〒_x0005__x0000__x0000__x0000_"/>
      <sheetName val="접도구역경계표주丵〒"/>
      <sheetName val="구체집계3_0x2尜_x0013_層_x0013_闰〒_x0005_"/>
      <sheetName val="구체집계4_5x4_5丵〒_x0005__x0000_"/>
      <sheetName val="현장경비"/>
      <sheetName val="구체집계3_0x2壸5丵⿋_x0005__x0000_"/>
      <sheetName val="구체집계3_0x2喐6嗜6丵⿄_x0005_"/>
      <sheetName val="구체집계4_5x4_5헾】_x0005__x0000_"/>
      <sheetName val="구체3_0x2_0(Ⰰ⡛琀⡛"/>
      <sheetName val="돈암사업"/>
      <sheetName val="시점교︀"/>
      <sheetName val="NYS"/>
      <sheetName val="매출"/>
      <sheetName val="위치조렀"/>
      <sheetName val="위치조怀"/>
      <sheetName val="구체3_5x3_5-8-1 "/>
      <sheetName val="구체3_0x2_0( ⱗ氀ⱗ"/>
      <sheetName val="구체3_0x2_0(䈀ᅪ԰_x0000_"/>
      <sheetName val="수목표준대가"/>
      <sheetName val="내역5"/>
      <sheetName val="토공산근"/>
      <sheetName val="woo(mac)"/>
      <sheetName val="초"/>
      <sheetName val="소야공정계획표"/>
      <sheetName val="골조시행"/>
      <sheetName val="ELECTRIC"/>
      <sheetName val="구조물견적서"/>
      <sheetName val="투吐"/>
      <sheetName val="자재단가 (2)"/>
      <sheetName val="가설건물"/>
      <sheetName val="인수공규격"/>
      <sheetName val="96노임기준"/>
      <sheetName val="0506생활권구적"/>
      <sheetName val="총수량집계표"/>
      <sheetName val="2축기둥해석"/>
      <sheetName val="Total 단위경유량집계"/>
      <sheetName val="수로암거"/>
      <sheetName val="경영혁신본부"/>
      <sheetName val="내역서 제출"/>
      <sheetName val="단   산"/>
      <sheetName val="실    단"/>
      <sheetName val="수목단가"/>
      <sheetName val="시설수량표"/>
      <sheetName val="식재수량표"/>
      <sheetName val="단가일람"/>
      <sheetName val="조경일람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★도급내역"/>
      <sheetName val="단락전류-A"/>
      <sheetName val="기초자료"/>
      <sheetName val="매탄-오"/>
      <sheetName val="매탄-합"/>
      <sheetName val="매산"/>
      <sheetName val="송죽"/>
      <sheetName val="3.하중계산"/>
      <sheetName val="삼성동50"/>
      <sheetName val="특수선일위대가"/>
      <sheetName val="공문(신)"/>
      <sheetName val="95MAKER"/>
      <sheetName val="집수정단위수량 "/>
      <sheetName val="24분기"/>
      <sheetName val="안산기계장치"/>
      <sheetName val="과"/>
      <sheetName val="예가표"/>
      <sheetName val="토목공사"/>
      <sheetName val="건축원가"/>
      <sheetName val="구체집계2@栀ᚃ가ᚃ︀崙ԯ"/>
      <sheetName val="CONCRETE"/>
      <sheetName val="결과조달"/>
      <sheetName val="경상비"/>
      <sheetName val="공사비예산서(토목분)"/>
      <sheetName val="전체도급"/>
      <sheetName val="CODE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토량1-1"/>
      <sheetName val="도급금액"/>
      <sheetName val="재노경"/>
      <sheetName val="전선 및 전선관"/>
      <sheetName val="적현로"/>
      <sheetName val="상선"/>
      <sheetName val="계정"/>
      <sheetName val="3.바닥판설계"/>
      <sheetName val="내역서(삼礊め"/>
      <sheetName val="예산총괄표"/>
      <sheetName val="송죽c"/>
      <sheetName val="구체3_5x3_5-8-1退"/>
      <sheetName val="접도구역경계표주橂】"/>
      <sheetName val="아파트건축"/>
      <sheetName val="내역률노무비"/>
      <sheetName val="(4-2)열관류값-2"/>
      <sheetName val="工관리비율"/>
      <sheetName val="工완성공사율"/>
      <sheetName val="배수내역"/>
      <sheetName val="2000전체분"/>
      <sheetName val="업체별기성"/>
      <sheetName val="식재가격"/>
      <sheetName val="식재총괄"/>
      <sheetName val="단﹃ᇕ"/>
      <sheetName val="경상직원"/>
      <sheetName val="교대일반수량"/>
      <sheetName val="약품공급2"/>
      <sheetName val="MixBed"/>
      <sheetName val="CondPol"/>
      <sheetName val="코드1(매출계정)"/>
      <sheetName val="코드2(원가계정)"/>
      <sheetName val="코드5(투자비계정)"/>
      <sheetName val="위치조"/>
      <sheetName val="고양시"/>
      <sheetName val="토목내역서 (도급단가)"/>
      <sheetName val="자료입력"/>
      <sheetName val="외국인산업연수생"/>
      <sheetName val="교통처리우회도㄁"/>
      <sheetName val="인건비 "/>
      <sheetName val="7⠀ᩗ"/>
      <sheetName val="구체집계2_0x2_0(7-1렀቟"/>
      <sheetName val="설계서(본관)"/>
      <sheetName val="투헾"/>
      <sheetName val="투_x0010_"/>
      <sheetName val="투䴨"/>
      <sheetName val="투䡲"/>
      <sheetName val="난간,앙카"/>
      <sheetName val="용소리교"/>
      <sheetName val="5흙막이"/>
      <sheetName val="기둥설계(no)"/>
      <sheetName val="기초판설계(교축직각)"/>
      <sheetName val="일반수량총괄집계"/>
      <sheetName val="1,2공구원가계산서"/>
      <sheetName val="1공구산출내역서"/>
      <sheetName val="A_7"/>
      <sheetName val="화산경계"/>
      <sheetName val="사업수지"/>
      <sheetName val="세계수요종합OK"/>
      <sheetName val="정산서 "/>
      <sheetName val="SLAB"/>
      <sheetName val="찍기"/>
      <sheetName val="대,유,램"/>
      <sheetName val="G.R300경비"/>
      <sheetName val="투䱨"/>
      <sheetName val="투㟨"/>
      <sheetName val="자재수량"/>
      <sheetName val="국내조달(통합-1)"/>
      <sheetName val="토량산출서"/>
      <sheetName val="배수문수량산출(3)"/>
      <sheetName val="맨홀조서"/>
      <sheetName val="단가대비표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기계설비"/>
      <sheetName val="경영계획1월"/>
      <sheetName val="출력은 금물"/>
      <sheetName val="7_PILE__ԯ_x0000_缀_x0000_"/>
      <sheetName val="7_PILE__頀⮿︀䛕"/>
      <sheetName val="가도뻸"/>
      <sheetName val="전睮"/>
      <sheetName val="우수"/>
      <sheetName val="6჈_x0000_"/>
      <sheetName val="6狈譈"/>
      <sheetName val="6磈᎙"/>
      <sheetName val="6È_x0000_"/>
      <sheetName val="교통대책내역"/>
      <sheetName val="교육종류"/>
      <sheetName val="우수공"/>
      <sheetName val="tggwan(mac)"/>
      <sheetName val="투_x0000_"/>
      <sheetName val="투暷"/>
      <sheetName val="교대토공시점"/>
      <sheetName val="교대"/>
      <sheetName val="위치조ࠀ"/>
      <sheetName val="제잡비집계"/>
      <sheetName val="Sensitivity"/>
      <sheetName val="임시전기공사설계서"/>
      <sheetName val="산근터빈"/>
    </sheetNames>
    <definedNames>
      <definedName name="매크로1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/>
      <sheetData sheetId="263"/>
      <sheetData sheetId="264" refreshError="1"/>
      <sheetData sheetId="265"/>
      <sheetData sheetId="266"/>
      <sheetData sheetId="267"/>
      <sheetData sheetId="268"/>
      <sheetData sheetId="269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 refreshError="1"/>
      <sheetData sheetId="384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 refreshError="1"/>
      <sheetData sheetId="492" refreshError="1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 refreshError="1"/>
      <sheetData sheetId="1209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북천교-교각-하나하나"/>
      <sheetName val="#REF"/>
      <sheetName val="교각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대(A1)"/>
      <sheetName val="pipe-mid"/>
      <sheetName val="Baby일위대가"/>
      <sheetName val="노무비단가"/>
      <sheetName val="단가조사"/>
      <sheetName val="일위대가(가설)"/>
      <sheetName val="단위수량"/>
      <sheetName val="#REF"/>
      <sheetName val="내역표지"/>
      <sheetName val="구체"/>
      <sheetName val="교대(A1-A2)"/>
      <sheetName val="대구-교대(A1)"/>
      <sheetName val="성서방향-교대(A2)"/>
      <sheetName val="단가 "/>
      <sheetName val="노임"/>
      <sheetName val="피벗테이블데이터분석"/>
      <sheetName val="평균높이산출근거"/>
      <sheetName val="횡배수관위치조서"/>
      <sheetName val="날개벽(시점좌측)"/>
      <sheetName val="2공구산출내역"/>
      <sheetName val="1단계"/>
      <sheetName val="일반공사"/>
      <sheetName val="BQ"/>
      <sheetName val="을지"/>
      <sheetName val="Macro3"/>
      <sheetName val="Macro2"/>
      <sheetName val="세동별비상"/>
      <sheetName val="DATA"/>
      <sheetName val="데이타"/>
      <sheetName val="토사(PE)"/>
      <sheetName val="직노"/>
      <sheetName val="적용단위길이"/>
      <sheetName val="특수기호강도거푸집"/>
      <sheetName val="종배수관면벽신"/>
      <sheetName val="종배수관(신)"/>
      <sheetName val="자료입력"/>
      <sheetName val="적용건축"/>
      <sheetName val="위치조서"/>
      <sheetName val="Macro1"/>
      <sheetName val="재정비직인"/>
      <sheetName val="재정비내역"/>
      <sheetName val="지적고시내역"/>
      <sheetName val="WORK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변압기용량"/>
      <sheetName val="부하표(A)"/>
      <sheetName val="부하표(B)"/>
      <sheetName val="2.단락용량계산"/>
      <sheetName val="3.1동력제어반구성"/>
      <sheetName val="3.2제어반(표)"/>
      <sheetName val="4.1CABLE SIZE-1"/>
      <sheetName val="4.2CABLE SIZE-2"/>
      <sheetName val="4.3CABLE SIZE-3"/>
      <sheetName val="5.차단기선정"/>
      <sheetName val="6.콘덴서용량"/>
      <sheetName val="7.직류전원"/>
      <sheetName val="9.전선관"/>
      <sheetName val="DATA1"/>
      <sheetName val="DATA2 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KKK"/>
      <sheetName val="산수배수"/>
      <sheetName val="일반공사"/>
      <sheetName val="Sheet1"/>
      <sheetName val="기초"/>
      <sheetName val="날개벽"/>
      <sheetName val="단위수량"/>
      <sheetName val="#REF"/>
      <sheetName val="저"/>
      <sheetName val="작성"/>
      <sheetName val="차액보증"/>
      <sheetName val="내역"/>
      <sheetName val="주요자재단가"/>
      <sheetName val="노임단가"/>
      <sheetName val="설계개요"/>
      <sheetName val="교대(A1-A2)"/>
      <sheetName val="도급내역"/>
      <sheetName val="앨범표지"/>
      <sheetName val="대로근거"/>
      <sheetName val="표층포설및다짐"/>
      <sheetName val="일위대가표"/>
      <sheetName val="건축"/>
      <sheetName val="수량산출서"/>
      <sheetName val="을지"/>
      <sheetName val="상-교대(A1-A2)"/>
      <sheetName val="내역(대광)"/>
      <sheetName val="부대내역"/>
      <sheetName val="시멘트 및 골재량산출"/>
      <sheetName val="Baby일위대가"/>
      <sheetName val="70%"/>
      <sheetName val="일위대가(가설)"/>
      <sheetName val="수량산출"/>
      <sheetName val="도근좌표"/>
      <sheetName val="단가"/>
      <sheetName val="1호구조물"/>
      <sheetName val="총괄"/>
      <sheetName val="Macro1"/>
      <sheetName val="Macro3"/>
      <sheetName val="Macro2"/>
      <sheetName val="공내역"/>
      <sheetName val="기계공사"/>
      <sheetName val="단위가격"/>
      <sheetName val="실행철강하도"/>
      <sheetName val="단가조사"/>
      <sheetName val="MOTOR"/>
      <sheetName val="ABUT수량-A1"/>
      <sheetName val="단가일람"/>
      <sheetName val="조경일람"/>
      <sheetName val="노무비단가"/>
      <sheetName val="재료집계"/>
      <sheetName val="내역서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VXXXXX"/>
      <sheetName val="단가작성개요"/>
      <sheetName val="단가일람표"/>
      <sheetName val="단가산출내역(노임부분수정)"/>
      <sheetName val="단위당(공종별)기계사용료"/>
      <sheetName val="작업량산출"/>
      <sheetName val="단위당(자재운반)기계사용료"/>
      <sheetName val="자재운반거리"/>
      <sheetName val="자재운반작업량산출"/>
      <sheetName val="자재운반단가(일람)표"/>
      <sheetName val="시간당기계사용일람표"/>
      <sheetName val="시간당기계사용료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월별결산"/>
      <sheetName val="을지"/>
      <sheetName val="단위단가"/>
      <sheetName val="단가산출내역(노임부분수정)"/>
      <sheetName val="제진기"/>
      <sheetName val=""/>
      <sheetName val="목차"/>
      <sheetName val="단위수량"/>
    </sheetNames>
    <definedNames>
      <definedName name="목차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직노"/>
      <sheetName val="단가"/>
      <sheetName val="VXXXXX"/>
      <sheetName val="단가산출내역(노임부분수정)"/>
      <sheetName val="일위대가단가표"/>
      <sheetName val="구천"/>
      <sheetName val="노임단가"/>
      <sheetName val="교대(A1)"/>
      <sheetName val="1호구조물"/>
      <sheetName val="내역서"/>
      <sheetName val="상행-교대(A1-A2)"/>
      <sheetName val="원형1호맨홀토공수량"/>
      <sheetName val="단가(1)"/>
      <sheetName val="일위"/>
      <sheetName val="#REF"/>
      <sheetName val="mankyung"/>
      <sheetName val="인사자료총집계"/>
      <sheetName val="앨범표지"/>
      <sheetName val="갑지"/>
      <sheetName val="단가일람"/>
      <sheetName val="조경일람"/>
      <sheetName val="단위단가"/>
      <sheetName val="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표"/>
      <sheetName val="일위대가"/>
      <sheetName val="작성"/>
      <sheetName val="노임"/>
      <sheetName val="평야부단가"/>
      <sheetName val="총괄표"/>
      <sheetName val="목차"/>
      <sheetName val="목록표"/>
      <sheetName val="일반공사"/>
      <sheetName val="단위수량"/>
      <sheetName val="단가표"/>
      <sheetName val="매매"/>
      <sheetName val="Sheet3"/>
      <sheetName val="일위목차"/>
      <sheetName val="날개벽"/>
      <sheetName val="부안일위"/>
      <sheetName val="총괄"/>
      <sheetName val="기본단가표"/>
      <sheetName val="부대토공"/>
      <sheetName val="차선위치조서"/>
      <sheetName val="2공구산출내역"/>
      <sheetName val="일위대가목차"/>
      <sheetName val="도근좌표"/>
      <sheetName val="토공(우물통,기타) "/>
      <sheetName val="공사비"/>
      <sheetName val="자료"/>
      <sheetName val="도급내역"/>
      <sheetName val="토공수량산출"/>
      <sheetName val="토적계산서"/>
      <sheetName val="자재일람"/>
      <sheetName val="DATA"/>
      <sheetName val="데이타"/>
      <sheetName val="계화배수"/>
      <sheetName val="공사비총괄표"/>
      <sheetName val="단가표 (2)"/>
      <sheetName val="저"/>
      <sheetName val="토목"/>
      <sheetName val="중기사용료"/>
      <sheetName val="Baby일위대가"/>
      <sheetName val="공비대비"/>
      <sheetName val="설계개요"/>
      <sheetName val="광산내역"/>
      <sheetName val="공내역"/>
      <sheetName val="상-교대(A1-A2)"/>
      <sheetName val="토공총"/>
      <sheetName val="물집"/>
      <sheetName val="교대(A1-A2)"/>
      <sheetName val="대가목록"/>
      <sheetName val="부대내역"/>
      <sheetName val="위치조서"/>
      <sheetName val="수토공단위당"/>
      <sheetName val="단가산출"/>
      <sheetName val="천안IP공장자100노100물량110할증"/>
      <sheetName val="산수배수"/>
      <sheetName val="도로단위당"/>
      <sheetName val="철거산출근거"/>
      <sheetName val="000000"/>
      <sheetName val="단가조사"/>
      <sheetName val=""/>
      <sheetName val="명단"/>
      <sheetName val="분전함신설"/>
      <sheetName val="접지1종"/>
      <sheetName val="SHEET1"/>
      <sheetName val="재료"/>
      <sheetName val="설치자재"/>
      <sheetName val="200"/>
      <sheetName val="국공유지및사유지"/>
      <sheetName val="수량산출"/>
      <sheetName val="빗물받이(910-510-410)"/>
      <sheetName val="N賃率-職"/>
      <sheetName val="기초자료입력"/>
      <sheetName val="가설공사비"/>
      <sheetName val="내역을"/>
      <sheetName val="청천내"/>
      <sheetName val="일반부표"/>
      <sheetName val="맨홀수량산출"/>
      <sheetName val="목록1"/>
      <sheetName val="자재"/>
      <sheetName val="내역(대광)"/>
      <sheetName val="지시서"/>
      <sheetName val="위치 및 제원표"/>
      <sheetName val="면벽단위수량"/>
      <sheetName val="설계조건"/>
      <sheetName val="증감대비"/>
      <sheetName val="자"/>
      <sheetName val="장"/>
      <sheetName val="대로근거"/>
      <sheetName val="14공제"/>
      <sheetName val="6맨홀H"/>
      <sheetName val="다곡2교"/>
      <sheetName val="일위대가(가설)"/>
      <sheetName val="1호철근량"/>
      <sheetName val="C.배수관공"/>
      <sheetName val="목록"/>
      <sheetName val="96보완계획7.12"/>
      <sheetName val="수량(1)"/>
      <sheetName val="재정비직인"/>
      <sheetName val="재정비내역"/>
      <sheetName val="지적고시내역"/>
      <sheetName val="PANEL가격"/>
      <sheetName val="을지"/>
      <sheetName val="고분"/>
      <sheetName val="사리부설"/>
      <sheetName val="수량산출서"/>
      <sheetName val="산출내역서"/>
      <sheetName val="기본일위"/>
      <sheetName val="2000년1차"/>
      <sheetName val="토사(PE)"/>
      <sheetName val="설계변기계비교"/>
      <sheetName val="토공(우물통,기타)_"/>
      <sheetName val="JUCKEYK"/>
      <sheetName val="단가표_(2)"/>
      <sheetName val="건축토목내역"/>
      <sheetName val="유출B"/>
      <sheetName val="분수공별 면적"/>
      <sheetName val="관로조직표"/>
      <sheetName val="시멘트 및 골재량산출"/>
      <sheetName val="주소록"/>
      <sheetName val="터파기및재료"/>
      <sheetName val="Sheet1 (2)"/>
      <sheetName val="1차설계변경내역"/>
      <sheetName val="명세서"/>
      <sheetName val="건축내역"/>
      <sheetName val="조서입력"/>
      <sheetName val="토목내역"/>
      <sheetName val="관리자용(출력금지) (2)"/>
      <sheetName val="A__WINDOWS_TEMP_TD_0018_DIR_W_2"/>
      <sheetName val="토적표"/>
      <sheetName val="수리보고서비"/>
      <sheetName val="98수문일위"/>
      <sheetName val="도로구조공사비"/>
      <sheetName val="도로토공공사비"/>
      <sheetName val="수공기"/>
      <sheetName val="PSCbeam설계"/>
      <sheetName val="8.PILE  (돌출)"/>
      <sheetName val="모래기초"/>
      <sheetName val="단위량당중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적계산토취장"/>
      <sheetName val="토적계산서보완"/>
      <sheetName val="용수지선토적"/>
      <sheetName val="용수지거토적"/>
      <sheetName val="배수간선토적"/>
      <sheetName val="배수지거토적"/>
      <sheetName val="중앙배수로토적"/>
      <sheetName val="도로토적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at16"/>
      <sheetName val="광산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천2호용수로 "/>
      <sheetName val="신천3호용수로"/>
      <sheetName val="신천4호용수로"/>
      <sheetName val="신천5호용수로"/>
      <sheetName val="신천6호용수로 "/>
      <sheetName val="신천7호용수로 "/>
    </sheetNames>
    <sheetDataSet>
      <sheetData sheetId="0"/>
      <sheetData sheetId="1">
        <row r="1">
          <cell r="A1" t="str">
            <v>토 적 계 산 서</v>
          </cell>
        </row>
        <row r="2">
          <cell r="A2" t="str">
            <v>신천 3 호 용수지선</v>
          </cell>
          <cell r="C2" t="str">
            <v xml:space="preserve"> NO.0   ~ NO. 8 + 40     ( L = 440 m )</v>
          </cell>
        </row>
        <row r="3">
          <cell r="A3" t="str">
            <v>측    점</v>
          </cell>
          <cell r="B3" t="str">
            <v>점간거리</v>
          </cell>
          <cell r="C3" t="str">
            <v>평균거리</v>
          </cell>
          <cell r="D3" t="str">
            <v>터  파  기</v>
          </cell>
          <cell r="F3" t="str">
            <v>되  메  움</v>
          </cell>
          <cell r="H3" t="str">
            <v>흙  쌓  기</v>
          </cell>
          <cell r="J3" t="str">
            <v>적 요</v>
          </cell>
          <cell r="L3" t="str">
            <v>비    고</v>
          </cell>
        </row>
        <row r="4">
          <cell r="D4" t="str">
            <v>단면(m2)</v>
          </cell>
          <cell r="E4" t="str">
            <v>부피(m3)</v>
          </cell>
          <cell r="F4" t="str">
            <v>단면(m2)</v>
          </cell>
          <cell r="G4" t="str">
            <v>부피(m3)</v>
          </cell>
          <cell r="H4" t="str">
            <v>단면(m2)</v>
          </cell>
          <cell r="I4" t="str">
            <v>부피(m3)</v>
          </cell>
        </row>
        <row r="5">
          <cell r="A5" t="str">
            <v xml:space="preserve"> NO.0</v>
          </cell>
          <cell r="B5">
            <v>0</v>
          </cell>
          <cell r="C5">
            <v>1</v>
          </cell>
          <cell r="D5">
            <v>0.06</v>
          </cell>
          <cell r="E5">
            <v>0.06</v>
          </cell>
          <cell r="F5">
            <v>0.28000000000000003</v>
          </cell>
          <cell r="G5">
            <v>0.28000000000000003</v>
          </cell>
          <cell r="H5">
            <v>0.02</v>
          </cell>
          <cell r="I5">
            <v>0.02</v>
          </cell>
        </row>
        <row r="6">
          <cell r="A6" t="str">
            <v xml:space="preserve"> NO.0+2</v>
          </cell>
          <cell r="B6">
            <v>2</v>
          </cell>
          <cell r="C6">
            <v>25</v>
          </cell>
          <cell r="D6">
            <v>0.02</v>
          </cell>
          <cell r="E6">
            <v>0.5</v>
          </cell>
          <cell r="F6">
            <v>0.22</v>
          </cell>
          <cell r="G6">
            <v>5.5</v>
          </cell>
          <cell r="H6">
            <v>0.1</v>
          </cell>
          <cell r="I6">
            <v>2.5</v>
          </cell>
        </row>
        <row r="7">
          <cell r="A7" t="str">
            <v xml:space="preserve"> NO.1</v>
          </cell>
          <cell r="B7">
            <v>48</v>
          </cell>
          <cell r="C7">
            <v>49</v>
          </cell>
          <cell r="D7">
            <v>0.28000000000000003</v>
          </cell>
          <cell r="E7">
            <v>13.72</v>
          </cell>
          <cell r="F7">
            <v>0.47</v>
          </cell>
          <cell r="G7">
            <v>23.03</v>
          </cell>
          <cell r="H7">
            <v>0</v>
          </cell>
          <cell r="I7">
            <v>0</v>
          </cell>
        </row>
        <row r="8">
          <cell r="A8" t="str">
            <v xml:space="preserve"> NO.2</v>
          </cell>
          <cell r="B8">
            <v>50</v>
          </cell>
          <cell r="C8">
            <v>50</v>
          </cell>
          <cell r="D8">
            <v>0.15</v>
          </cell>
          <cell r="E8">
            <v>7.5</v>
          </cell>
          <cell r="F8">
            <v>0.37</v>
          </cell>
          <cell r="G8">
            <v>18.5</v>
          </cell>
          <cell r="H8">
            <v>0</v>
          </cell>
          <cell r="I8">
            <v>0</v>
          </cell>
        </row>
        <row r="9">
          <cell r="A9" t="str">
            <v xml:space="preserve"> NO.3</v>
          </cell>
          <cell r="B9">
            <v>50</v>
          </cell>
          <cell r="C9">
            <v>50</v>
          </cell>
          <cell r="D9">
            <v>0.11</v>
          </cell>
          <cell r="E9">
            <v>5.5</v>
          </cell>
          <cell r="F9">
            <v>0.32</v>
          </cell>
          <cell r="G9">
            <v>16</v>
          </cell>
          <cell r="H9">
            <v>0.04</v>
          </cell>
          <cell r="I9">
            <v>2</v>
          </cell>
        </row>
        <row r="10">
          <cell r="A10" t="str">
            <v xml:space="preserve"> NO.4</v>
          </cell>
          <cell r="B10">
            <v>50</v>
          </cell>
          <cell r="C10">
            <v>50</v>
          </cell>
          <cell r="D10">
            <v>7.0000000000000007E-2</v>
          </cell>
          <cell r="E10">
            <v>3.5</v>
          </cell>
          <cell r="F10">
            <v>0.25</v>
          </cell>
          <cell r="G10">
            <v>12.5</v>
          </cell>
          <cell r="H10">
            <v>7.0000000000000007E-2</v>
          </cell>
          <cell r="I10">
            <v>3.5</v>
          </cell>
        </row>
        <row r="11">
          <cell r="A11" t="str">
            <v xml:space="preserve"> NO.5</v>
          </cell>
          <cell r="B11">
            <v>50</v>
          </cell>
          <cell r="C11">
            <v>50</v>
          </cell>
          <cell r="D11">
            <v>7.0000000000000007E-2</v>
          </cell>
          <cell r="E11">
            <v>3.5</v>
          </cell>
          <cell r="F11">
            <v>0.27</v>
          </cell>
          <cell r="G11">
            <v>13.5</v>
          </cell>
          <cell r="H11">
            <v>0.06</v>
          </cell>
          <cell r="I11">
            <v>3</v>
          </cell>
        </row>
        <row r="12">
          <cell r="A12" t="str">
            <v xml:space="preserve"> NO.6</v>
          </cell>
          <cell r="B12">
            <v>50</v>
          </cell>
          <cell r="C12">
            <v>50</v>
          </cell>
          <cell r="D12">
            <v>0.03</v>
          </cell>
          <cell r="E12">
            <v>1.5</v>
          </cell>
          <cell r="F12">
            <v>0.21</v>
          </cell>
          <cell r="G12">
            <v>10.5</v>
          </cell>
          <cell r="H12">
            <v>0.1</v>
          </cell>
          <cell r="I12">
            <v>5</v>
          </cell>
        </row>
        <row r="13">
          <cell r="A13" t="str">
            <v xml:space="preserve"> NO.7</v>
          </cell>
          <cell r="B13">
            <v>50</v>
          </cell>
          <cell r="C13">
            <v>50</v>
          </cell>
          <cell r="D13">
            <v>0.34</v>
          </cell>
          <cell r="E13">
            <v>17</v>
          </cell>
          <cell r="F13">
            <v>0.46</v>
          </cell>
          <cell r="G13">
            <v>23</v>
          </cell>
          <cell r="H13">
            <v>0</v>
          </cell>
          <cell r="I13">
            <v>0</v>
          </cell>
        </row>
        <row r="14">
          <cell r="A14" t="str">
            <v xml:space="preserve"> NO.8</v>
          </cell>
          <cell r="B14">
            <v>50</v>
          </cell>
          <cell r="C14">
            <v>45</v>
          </cell>
          <cell r="D14">
            <v>0.01</v>
          </cell>
          <cell r="E14">
            <v>0.45</v>
          </cell>
          <cell r="F14">
            <v>0.18</v>
          </cell>
          <cell r="G14">
            <v>8.1</v>
          </cell>
          <cell r="H14">
            <v>0.16</v>
          </cell>
          <cell r="I14">
            <v>7.2</v>
          </cell>
        </row>
        <row r="15">
          <cell r="A15" t="str">
            <v xml:space="preserve"> NO.8+40</v>
          </cell>
          <cell r="B15">
            <v>40</v>
          </cell>
          <cell r="C15">
            <v>20</v>
          </cell>
          <cell r="D15">
            <v>0.13</v>
          </cell>
          <cell r="E15">
            <v>2.6</v>
          </cell>
          <cell r="F15">
            <v>0.35</v>
          </cell>
          <cell r="G15">
            <v>7</v>
          </cell>
          <cell r="H15">
            <v>0</v>
          </cell>
          <cell r="I15">
            <v>0</v>
          </cell>
        </row>
        <row r="20">
          <cell r="A20" t="str">
            <v>계</v>
          </cell>
          <cell r="B20">
            <v>440</v>
          </cell>
          <cell r="E20">
            <v>55.830000000000005</v>
          </cell>
          <cell r="G20">
            <v>137.91</v>
          </cell>
          <cell r="I20">
            <v>23.22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장성내역"/>
      <sheetName val="N賃率-職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laroux"/>
      <sheetName val="토목데이타"/>
      <sheetName val="설계자료"/>
      <sheetName val="기계공사비"/>
      <sheetName val="기계공사"/>
      <sheetName val="공내역"/>
      <sheetName val="교대(A1-A2)"/>
      <sheetName val="노임"/>
      <sheetName val="직노"/>
      <sheetName val="노무비단가"/>
      <sheetName val="날개벽수량표"/>
      <sheetName val="목차"/>
      <sheetName val="시설물일위"/>
      <sheetName val="내역서(기성청구)"/>
      <sheetName val="N賃率-職"/>
      <sheetName val="인건비"/>
      <sheetName val="을지"/>
      <sheetName val="내역"/>
    </sheetNames>
    <sheetDataSet>
      <sheetData sheetId="0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</row>
        <row r="67">
          <cell r="C67">
            <v>2</v>
          </cell>
          <cell r="D67">
            <v>26</v>
          </cell>
        </row>
        <row r="68">
          <cell r="C68">
            <v>3</v>
          </cell>
          <cell r="D68">
            <v>73</v>
          </cell>
        </row>
        <row r="69">
          <cell r="C69">
            <v>5</v>
          </cell>
          <cell r="D69">
            <v>83</v>
          </cell>
        </row>
        <row r="70">
          <cell r="C70">
            <v>7.5</v>
          </cell>
          <cell r="D70">
            <v>91</v>
          </cell>
        </row>
        <row r="71">
          <cell r="C71">
            <v>10</v>
          </cell>
          <cell r="D71">
            <v>104</v>
          </cell>
        </row>
        <row r="72">
          <cell r="C72">
            <v>15</v>
          </cell>
          <cell r="D72">
            <v>118</v>
          </cell>
        </row>
        <row r="73">
          <cell r="C73">
            <v>20</v>
          </cell>
          <cell r="D73">
            <v>136</v>
          </cell>
        </row>
        <row r="74">
          <cell r="C74">
            <v>25</v>
          </cell>
          <cell r="D74">
            <v>149</v>
          </cell>
        </row>
        <row r="75">
          <cell r="C75">
            <v>30</v>
          </cell>
          <cell r="D75">
            <v>177</v>
          </cell>
        </row>
        <row r="76">
          <cell r="C76">
            <v>40</v>
          </cell>
          <cell r="D76">
            <v>200</v>
          </cell>
        </row>
        <row r="77">
          <cell r="C77">
            <v>50</v>
          </cell>
          <cell r="D77">
            <v>240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지거총재료집계표"/>
      <sheetName val="단가"/>
      <sheetName val="재1"/>
      <sheetName val="내역"/>
      <sheetName val="각형맨홀"/>
      <sheetName val="재료집계표(폐기물)"/>
      <sheetName val="재료집계표(관급자재)"/>
      <sheetName val="Sheet1"/>
      <sheetName val="0"/>
      <sheetName val="입상내역"/>
      <sheetName val="#REF"/>
      <sheetName val="단위가격"/>
      <sheetName val="단가보완"/>
      <sheetName val="지급자재"/>
      <sheetName val="tggwan(mac)"/>
      <sheetName val="단면 (2)"/>
      <sheetName val="기계경비일람"/>
      <sheetName val="흄관수량산출"/>
      <sheetName val="토적계산"/>
      <sheetName val="터파기및재료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정교차로"/>
      <sheetName val="백룡교차로"/>
      <sheetName val="신영교차로"/>
      <sheetName val="단가"/>
      <sheetName val="목차"/>
      <sheetName val="교통신호등산출"/>
      <sheetName val="토목단가"/>
      <sheetName val="기계공사"/>
    </sheetNames>
    <sheetDataSet>
      <sheetData sheetId="0" refreshError="1">
        <row r="2">
          <cell r="B2" t="str">
            <v>규    격</v>
          </cell>
          <cell r="C2" t="str">
            <v>단   위</v>
          </cell>
          <cell r="D2" t="str">
            <v>수  량</v>
          </cell>
        </row>
        <row r="3">
          <cell r="B3" t="str">
            <v>1200×600×900 이설</v>
          </cell>
          <cell r="C3" t="str">
            <v>개소</v>
          </cell>
          <cell r="D3">
            <v>1</v>
          </cell>
        </row>
        <row r="4">
          <cell r="B4" t="str">
            <v>경찰청규격품 이설</v>
          </cell>
          <cell r="C4" t="str">
            <v>대</v>
          </cell>
          <cell r="D4">
            <v>1</v>
          </cell>
        </row>
        <row r="5">
          <cell r="B5" t="str">
            <v>1900×1000×425 이설</v>
          </cell>
          <cell r="C5" t="str">
            <v>개소</v>
          </cell>
          <cell r="D5">
            <v>1</v>
          </cell>
        </row>
        <row r="6">
          <cell r="B6" t="str">
            <v>1000×1000×1500 이설</v>
          </cell>
          <cell r="C6" t="str">
            <v>개소</v>
          </cell>
          <cell r="D6">
            <v>2</v>
          </cell>
        </row>
        <row r="7">
          <cell r="B7" t="str">
            <v>Ø200×8m 용융도금 이설</v>
          </cell>
          <cell r="C7" t="str">
            <v>본</v>
          </cell>
          <cell r="D7">
            <v>2</v>
          </cell>
        </row>
        <row r="8">
          <cell r="B8" t="str">
            <v>1200×1200×1800</v>
          </cell>
          <cell r="C8" t="str">
            <v>개소</v>
          </cell>
        </row>
        <row r="9">
          <cell r="B9" t="str">
            <v>Ø250×8m 용융도금</v>
          </cell>
          <cell r="C9" t="str">
            <v>본</v>
          </cell>
        </row>
        <row r="10">
          <cell r="B10" t="str">
            <v>7m 용융도금 이설</v>
          </cell>
          <cell r="C10" t="str">
            <v>본</v>
          </cell>
          <cell r="D10">
            <v>2</v>
          </cell>
        </row>
        <row r="11">
          <cell r="B11" t="str">
            <v>5m 용융도금 이설</v>
          </cell>
          <cell r="C11" t="str">
            <v>본</v>
          </cell>
          <cell r="D11">
            <v>1</v>
          </cell>
        </row>
        <row r="12">
          <cell r="B12" t="str">
            <v>1면3색 이설</v>
          </cell>
          <cell r="C12" t="str">
            <v>조</v>
          </cell>
          <cell r="D12">
            <v>5</v>
          </cell>
        </row>
        <row r="13">
          <cell r="B13" t="str">
            <v>1면4색 이설</v>
          </cell>
          <cell r="C13" t="str">
            <v>조</v>
          </cell>
          <cell r="D13">
            <v>3</v>
          </cell>
        </row>
        <row r="14">
          <cell r="B14" t="str">
            <v>500×700×700</v>
          </cell>
          <cell r="C14" t="str">
            <v>개소</v>
          </cell>
        </row>
        <row r="15">
          <cell r="B15" t="str">
            <v>Ø125×4m 용융도금</v>
          </cell>
          <cell r="C15" t="str">
            <v>본</v>
          </cell>
        </row>
        <row r="16">
          <cell r="B16" t="str">
            <v>1면2색</v>
          </cell>
          <cell r="C16" t="str">
            <v>조</v>
          </cell>
        </row>
        <row r="17">
          <cell r="B17" t="str">
            <v>600×600×600</v>
          </cell>
          <cell r="C17" t="str">
            <v>개</v>
          </cell>
          <cell r="D17">
            <v>3</v>
          </cell>
        </row>
        <row r="18">
          <cell r="B18" t="str">
            <v>0.6M</v>
          </cell>
          <cell r="C18" t="str">
            <v>M</v>
          </cell>
          <cell r="D18">
            <v>59</v>
          </cell>
        </row>
        <row r="19">
          <cell r="B19" t="str">
            <v>1.2M</v>
          </cell>
          <cell r="C19" t="str">
            <v>M</v>
          </cell>
          <cell r="D19">
            <v>23</v>
          </cell>
        </row>
        <row r="20">
          <cell r="B20" t="str">
            <v>ELP 50mm</v>
          </cell>
          <cell r="C20" t="str">
            <v>M</v>
          </cell>
          <cell r="D20">
            <v>24</v>
          </cell>
        </row>
        <row r="21">
          <cell r="B21" t="str">
            <v>ELP 100mm</v>
          </cell>
          <cell r="C21" t="str">
            <v>M</v>
          </cell>
          <cell r="D21">
            <v>28</v>
          </cell>
        </row>
        <row r="22">
          <cell r="B22" t="str">
            <v>HI PVC 28mm</v>
          </cell>
          <cell r="C22" t="str">
            <v>M</v>
          </cell>
          <cell r="D22">
            <v>30</v>
          </cell>
        </row>
        <row r="23">
          <cell r="B23" t="str">
            <v>CV 8㎟/2C</v>
          </cell>
          <cell r="C23" t="str">
            <v>M</v>
          </cell>
          <cell r="D23">
            <v>30</v>
          </cell>
        </row>
        <row r="24">
          <cell r="B24" t="str">
            <v>CVV-S 2.0㎟/5C</v>
          </cell>
          <cell r="C24" t="str">
            <v>M</v>
          </cell>
          <cell r="D24">
            <v>206</v>
          </cell>
        </row>
        <row r="25">
          <cell r="B25" t="str">
            <v>700×900</v>
          </cell>
          <cell r="C25" t="str">
            <v>SET</v>
          </cell>
          <cell r="D25">
            <v>2</v>
          </cell>
        </row>
      </sheetData>
      <sheetData sheetId="1" refreshError="1">
        <row r="2">
          <cell r="B2" t="str">
            <v>규    격</v>
          </cell>
          <cell r="C2" t="str">
            <v>단   위</v>
          </cell>
          <cell r="D2" t="str">
            <v>수  량</v>
          </cell>
        </row>
        <row r="3">
          <cell r="B3" t="str">
            <v>1200×600×900</v>
          </cell>
          <cell r="C3" t="str">
            <v>개소</v>
          </cell>
          <cell r="D3">
            <v>1</v>
          </cell>
        </row>
        <row r="4">
          <cell r="B4" t="str">
            <v>경찰청규격품</v>
          </cell>
          <cell r="C4" t="str">
            <v>대</v>
          </cell>
          <cell r="D4">
            <v>1</v>
          </cell>
        </row>
        <row r="5">
          <cell r="B5" t="str">
            <v>1900×1000×425</v>
          </cell>
          <cell r="C5" t="str">
            <v>개소</v>
          </cell>
          <cell r="D5">
            <v>1</v>
          </cell>
        </row>
        <row r="6">
          <cell r="B6" t="str">
            <v>1000×1000×1500 이설</v>
          </cell>
          <cell r="C6" t="str">
            <v>개소</v>
          </cell>
          <cell r="D6">
            <v>2</v>
          </cell>
        </row>
        <row r="7">
          <cell r="B7" t="str">
            <v>Ø200×8m 용융도금 이설</v>
          </cell>
          <cell r="C7" t="str">
            <v>본</v>
          </cell>
          <cell r="D7">
            <v>2</v>
          </cell>
        </row>
        <row r="8">
          <cell r="B8" t="str">
            <v>1200×1200×1800</v>
          </cell>
          <cell r="C8" t="str">
            <v>개소</v>
          </cell>
          <cell r="D8">
            <v>2</v>
          </cell>
        </row>
        <row r="9">
          <cell r="B9" t="str">
            <v>Ø250×8m 용융도금</v>
          </cell>
          <cell r="C9" t="str">
            <v>본</v>
          </cell>
          <cell r="D9">
            <v>2</v>
          </cell>
        </row>
        <row r="10">
          <cell r="B10" t="str">
            <v>11m 용융도금</v>
          </cell>
          <cell r="C10" t="str">
            <v>본</v>
          </cell>
          <cell r="D10">
            <v>2</v>
          </cell>
        </row>
        <row r="11">
          <cell r="B11" t="str">
            <v>7m 용융도금</v>
          </cell>
          <cell r="C11" t="str">
            <v>본</v>
          </cell>
          <cell r="D11">
            <v>2</v>
          </cell>
        </row>
        <row r="12">
          <cell r="B12" t="str">
            <v>5m 용융도금</v>
          </cell>
          <cell r="C12" t="str">
            <v>본</v>
          </cell>
        </row>
        <row r="13">
          <cell r="B13" t="str">
            <v>1면3색</v>
          </cell>
          <cell r="C13" t="str">
            <v>조</v>
          </cell>
        </row>
        <row r="14">
          <cell r="B14" t="str">
            <v>1면4색</v>
          </cell>
          <cell r="C14" t="str">
            <v>조</v>
          </cell>
          <cell r="D14">
            <v>14</v>
          </cell>
        </row>
        <row r="15">
          <cell r="B15" t="str">
            <v>500×700×700</v>
          </cell>
          <cell r="C15" t="str">
            <v>개소</v>
          </cell>
          <cell r="D15">
            <v>1</v>
          </cell>
        </row>
        <row r="16">
          <cell r="B16" t="str">
            <v>500×700×700 이설</v>
          </cell>
          <cell r="C16" t="str">
            <v>개소</v>
          </cell>
          <cell r="D16">
            <v>1</v>
          </cell>
        </row>
        <row r="17">
          <cell r="B17" t="str">
            <v>Ø125×4m 용융도금</v>
          </cell>
          <cell r="C17" t="str">
            <v>본</v>
          </cell>
          <cell r="D17">
            <v>1</v>
          </cell>
        </row>
        <row r="18">
          <cell r="B18" t="str">
            <v>Ø125×4m 용융도금 이설</v>
          </cell>
          <cell r="C18" t="str">
            <v>본</v>
          </cell>
          <cell r="D18">
            <v>1</v>
          </cell>
        </row>
        <row r="19">
          <cell r="B19" t="str">
            <v>1면2색 이설</v>
          </cell>
          <cell r="C19" t="str">
            <v>조</v>
          </cell>
          <cell r="D19">
            <v>4</v>
          </cell>
        </row>
        <row r="20">
          <cell r="B20" t="str">
            <v>600×600×600</v>
          </cell>
          <cell r="C20" t="str">
            <v>개</v>
          </cell>
          <cell r="D20">
            <v>7</v>
          </cell>
        </row>
        <row r="21">
          <cell r="B21" t="str">
            <v>0.6M</v>
          </cell>
          <cell r="C21" t="str">
            <v>M</v>
          </cell>
          <cell r="D21">
            <v>133</v>
          </cell>
        </row>
        <row r="22">
          <cell r="B22" t="str">
            <v>1.2M</v>
          </cell>
          <cell r="C22" t="str">
            <v>M</v>
          </cell>
          <cell r="D22">
            <v>72</v>
          </cell>
        </row>
        <row r="23">
          <cell r="B23" t="str">
            <v>ELP 50mm</v>
          </cell>
          <cell r="C23" t="str">
            <v>M</v>
          </cell>
          <cell r="D23">
            <v>48</v>
          </cell>
        </row>
        <row r="24">
          <cell r="B24" t="str">
            <v>ELP 100mm</v>
          </cell>
          <cell r="C24" t="str">
            <v>M</v>
          </cell>
          <cell r="D24">
            <v>127</v>
          </cell>
        </row>
        <row r="25">
          <cell r="B25" t="str">
            <v>HI PVC 28mm</v>
          </cell>
          <cell r="C25" t="str">
            <v>M</v>
          </cell>
          <cell r="D25">
            <v>30</v>
          </cell>
        </row>
        <row r="26">
          <cell r="B26" t="str">
            <v>CV 8㎟/2C</v>
          </cell>
          <cell r="C26" t="str">
            <v>M</v>
          </cell>
          <cell r="D26">
            <v>30</v>
          </cell>
        </row>
        <row r="27">
          <cell r="B27" t="str">
            <v>CVV-S 2.0㎟/5C</v>
          </cell>
          <cell r="C27" t="str">
            <v>M</v>
          </cell>
          <cell r="D27">
            <v>818</v>
          </cell>
        </row>
        <row r="28">
          <cell r="B28" t="str">
            <v>700×900</v>
          </cell>
          <cell r="C28" t="str">
            <v>SET</v>
          </cell>
          <cell r="D28">
            <v>4</v>
          </cell>
        </row>
      </sheetData>
      <sheetData sheetId="2" refreshError="1">
        <row r="2">
          <cell r="B2" t="str">
            <v>규    격</v>
          </cell>
          <cell r="C2" t="str">
            <v>단   위</v>
          </cell>
          <cell r="D2" t="str">
            <v>수  량</v>
          </cell>
        </row>
        <row r="3">
          <cell r="B3" t="str">
            <v>1200×600×900</v>
          </cell>
          <cell r="C3" t="str">
            <v>개소</v>
          </cell>
          <cell r="D3">
            <v>1</v>
          </cell>
        </row>
        <row r="4">
          <cell r="B4" t="str">
            <v>경찰청규격품</v>
          </cell>
          <cell r="C4" t="str">
            <v>대</v>
          </cell>
          <cell r="D4">
            <v>1</v>
          </cell>
        </row>
        <row r="5">
          <cell r="B5" t="str">
            <v>1900×1000×425</v>
          </cell>
          <cell r="C5" t="str">
            <v>개소</v>
          </cell>
          <cell r="D5">
            <v>1</v>
          </cell>
        </row>
        <row r="6">
          <cell r="B6" t="str">
            <v>1000×1000×1500</v>
          </cell>
          <cell r="C6" t="str">
            <v>개소</v>
          </cell>
        </row>
        <row r="7">
          <cell r="B7" t="str">
            <v>Ø200×8m 용융도금</v>
          </cell>
          <cell r="C7" t="str">
            <v>본</v>
          </cell>
        </row>
        <row r="8">
          <cell r="B8" t="str">
            <v>1200×1200×1800</v>
          </cell>
          <cell r="C8" t="str">
            <v>개소</v>
          </cell>
          <cell r="D8">
            <v>2</v>
          </cell>
        </row>
        <row r="9">
          <cell r="B9" t="str">
            <v>Ø250×8m 용융도금</v>
          </cell>
          <cell r="C9" t="str">
            <v>본</v>
          </cell>
          <cell r="D9">
            <v>2</v>
          </cell>
        </row>
        <row r="10">
          <cell r="B10" t="str">
            <v>11m 용융도금</v>
          </cell>
          <cell r="C10" t="str">
            <v>본</v>
          </cell>
        </row>
        <row r="11">
          <cell r="B11" t="str">
            <v>7m 용융도금</v>
          </cell>
          <cell r="C11" t="str">
            <v>본</v>
          </cell>
          <cell r="D11">
            <v>3</v>
          </cell>
        </row>
        <row r="12">
          <cell r="B12" t="str">
            <v>5m 용융도금</v>
          </cell>
          <cell r="C12" t="str">
            <v>본</v>
          </cell>
        </row>
        <row r="13">
          <cell r="B13" t="str">
            <v>1면3색</v>
          </cell>
          <cell r="C13" t="str">
            <v>조</v>
          </cell>
          <cell r="D13">
            <v>5</v>
          </cell>
        </row>
        <row r="14">
          <cell r="B14" t="str">
            <v>1면4색</v>
          </cell>
          <cell r="C14" t="str">
            <v>조</v>
          </cell>
          <cell r="D14">
            <v>3</v>
          </cell>
        </row>
        <row r="15">
          <cell r="B15" t="str">
            <v>500×700×700</v>
          </cell>
          <cell r="C15" t="str">
            <v>개소</v>
          </cell>
          <cell r="D15">
            <v>2</v>
          </cell>
        </row>
        <row r="16">
          <cell r="B16" t="str">
            <v>Ø125×4m 용융도금</v>
          </cell>
          <cell r="C16" t="str">
            <v>본</v>
          </cell>
          <cell r="D16">
            <v>2</v>
          </cell>
        </row>
        <row r="17">
          <cell r="B17" t="str">
            <v>1면2색</v>
          </cell>
          <cell r="C17" t="str">
            <v>조</v>
          </cell>
          <cell r="D17">
            <v>4</v>
          </cell>
        </row>
        <row r="18">
          <cell r="B18" t="str">
            <v>600×600×600</v>
          </cell>
          <cell r="C18" t="str">
            <v>개</v>
          </cell>
          <cell r="D18">
            <v>4</v>
          </cell>
        </row>
        <row r="19">
          <cell r="B19" t="str">
            <v>0.6M</v>
          </cell>
          <cell r="C19" t="str">
            <v>M</v>
          </cell>
          <cell r="D19">
            <v>67</v>
          </cell>
        </row>
        <row r="20">
          <cell r="B20" t="str">
            <v>1.2M</v>
          </cell>
          <cell r="C20" t="str">
            <v>M</v>
          </cell>
          <cell r="D20">
            <v>42</v>
          </cell>
        </row>
        <row r="21">
          <cell r="B21" t="str">
            <v>ELP 50mm</v>
          </cell>
          <cell r="C21" t="str">
            <v>M</v>
          </cell>
          <cell r="D21">
            <v>32</v>
          </cell>
        </row>
        <row r="22">
          <cell r="B22" t="str">
            <v>ELP 100mm</v>
          </cell>
          <cell r="C22" t="str">
            <v>M</v>
          </cell>
          <cell r="D22">
            <v>47</v>
          </cell>
        </row>
        <row r="23">
          <cell r="B23" t="str">
            <v>HI PVC 28mm</v>
          </cell>
          <cell r="C23" t="str">
            <v>M</v>
          </cell>
          <cell r="D23">
            <v>30</v>
          </cell>
        </row>
        <row r="24">
          <cell r="B24" t="str">
            <v>CV 8㎟/2C</v>
          </cell>
          <cell r="C24" t="str">
            <v>M</v>
          </cell>
          <cell r="D24">
            <v>30</v>
          </cell>
        </row>
        <row r="25">
          <cell r="B25" t="str">
            <v>CVV-S 2.0㎟/5C</v>
          </cell>
          <cell r="C25" t="str">
            <v>M</v>
          </cell>
          <cell r="D25">
            <v>354</v>
          </cell>
        </row>
        <row r="26">
          <cell r="B26" t="str">
            <v>700×900</v>
          </cell>
          <cell r="C26" t="str">
            <v>SET</v>
          </cell>
          <cell r="D26">
            <v>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점검총괄"/>
      <sheetName val="부안"/>
      <sheetName val="보령"/>
    </sheetNames>
    <sheetDataSet>
      <sheetData sheetId="0" refreshError="1"/>
      <sheetData sheetId="1"/>
      <sheetData sheetId="2">
        <row r="3">
          <cell r="A3" t="str">
            <v>사업장</v>
          </cell>
          <cell r="B3" t="str">
            <v>전사무소</v>
          </cell>
        </row>
        <row r="4">
          <cell r="A4" t="str">
            <v>사    업    소    별</v>
          </cell>
          <cell r="E4" t="str">
            <v>부안</v>
          </cell>
          <cell r="F4" t="str">
            <v>보령</v>
          </cell>
          <cell r="G4" t="str">
            <v>총계</v>
          </cell>
        </row>
        <row r="5">
          <cell r="A5" t="str">
            <v>설비명</v>
          </cell>
          <cell r="B5" t="str">
            <v>기기명</v>
          </cell>
          <cell r="C5" t="str">
            <v>규격 또는 형식</v>
          </cell>
          <cell r="D5" t="str">
            <v>단위</v>
          </cell>
        </row>
      </sheetData>
      <sheetData sheetId="3"/>
      <sheetData sheetId="4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총괄표"/>
      <sheetName val="수지예산"/>
      <sheetName val="년도별"/>
      <sheetName val="관리,공감"/>
      <sheetName val="지급품조서"/>
      <sheetName val="지급품조서 (2)"/>
      <sheetName val="자재대"/>
      <sheetName val="Sheet1"/>
      <sheetName val="총괄표(평,부)"/>
      <sheetName val="총괄표(평,부) (가라)"/>
      <sheetName val="부대공사"/>
      <sheetName val="평야부총공사비"/>
      <sheetName val="평야부명세서"/>
      <sheetName val="평야부물량"/>
      <sheetName val="분수관( 총집계)"/>
      <sheetName val="암거(총재료집계) "/>
      <sheetName val="용수개거(총집계) "/>
      <sheetName val="암거(토공집계)"/>
      <sheetName val="암거(구조물집계) "/>
      <sheetName val="용수개거(토공집계) "/>
      <sheetName val="용수개거(구조물집계)"/>
      <sheetName val="1.분수관"/>
      <sheetName val="1.암거(토공)"/>
      <sheetName val="1.암거(구조물)"/>
      <sheetName val="1.용수개거(토공)"/>
      <sheetName val="1.용수개거(구조물)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서식"/>
      <sheetName val="Sheet1"/>
      <sheetName val="Sheet2"/>
      <sheetName val="Sheet3"/>
      <sheetName val="Sheet4"/>
      <sheetName val="Sheet5"/>
      <sheetName val="일람표(총괄)"/>
      <sheetName val="내역서(총괄)"/>
      <sheetName val="일람표(99)"/>
      <sheetName val="내역서(99)"/>
      <sheetName val="일람표(공정)"/>
      <sheetName val="내역서(공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단가"/>
      <sheetName val="관리,공감"/>
      <sheetName val="백룡교차로"/>
      <sheetName val="산정교차로"/>
      <sheetName val="신영교차로"/>
      <sheetName val="Sheet1 (2)"/>
      <sheetName val="매매"/>
      <sheetName val="공사비"/>
      <sheetName val="노임"/>
      <sheetName val="기계경비일람"/>
      <sheetName val="날개벽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공내역"/>
      <sheetName val="노임,재료비"/>
    </sheetNames>
    <sheetDataSet>
      <sheetData sheetId="0">
        <row r="1">
          <cell r="B1">
            <v>34005</v>
          </cell>
        </row>
        <row r="2">
          <cell r="B2">
            <v>53828</v>
          </cell>
        </row>
      </sheetData>
      <sheetData sheetId="1" refreshError="1"/>
      <sheetData sheetId="2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</sheetNames>
    <sheetDataSet>
      <sheetData sheetId="0"/>
      <sheetData sheetId="1">
        <row r="15">
          <cell r="E15" t="str">
            <v>단      가</v>
          </cell>
          <cell r="F15" t="str">
            <v>금          액</v>
          </cell>
          <cell r="G15" t="str">
            <v>단      가</v>
          </cell>
          <cell r="H15" t="str">
            <v>금          액</v>
          </cell>
          <cell r="I15" t="str">
            <v>단      가</v>
          </cell>
          <cell r="J15" t="str">
            <v>금          액</v>
          </cell>
          <cell r="K15" t="str">
            <v>단      가</v>
          </cell>
          <cell r="L15" t="str">
            <v>금          액</v>
          </cell>
          <cell r="M15" t="str">
            <v>단      가</v>
          </cell>
          <cell r="N15" t="str">
            <v>금          액</v>
          </cell>
        </row>
        <row r="16">
          <cell r="A16" t="str">
            <v>토  목  공  사</v>
          </cell>
          <cell r="C16">
            <v>0</v>
          </cell>
        </row>
        <row r="17">
          <cell r="A17" t="str">
            <v>경부고속철도차량기지인입선(수색-화전)복선전철 노반신설공사</v>
          </cell>
          <cell r="C17">
            <v>0</v>
          </cell>
        </row>
        <row r="18">
          <cell r="A18" t="str">
            <v>Ⅰ.공 사 비</v>
          </cell>
          <cell r="C18">
            <v>0</v>
          </cell>
        </row>
        <row r="19">
          <cell r="A19" t="str">
            <v>가.순 공 사 비</v>
          </cell>
          <cell r="C19">
            <v>0</v>
          </cell>
          <cell r="F19">
            <v>12480965417</v>
          </cell>
          <cell r="H19">
            <v>13155282705</v>
          </cell>
          <cell r="J19">
            <v>2367768829</v>
          </cell>
          <cell r="L19">
            <v>28004016951</v>
          </cell>
          <cell r="N19">
            <v>22397082636</v>
          </cell>
        </row>
        <row r="20">
          <cell r="A20" t="str">
            <v>1.  토  공</v>
          </cell>
          <cell r="C20">
            <v>0</v>
          </cell>
          <cell r="F20">
            <v>1597473550</v>
          </cell>
          <cell r="H20">
            <v>2115270506</v>
          </cell>
          <cell r="J20">
            <v>701283062</v>
          </cell>
          <cell r="L20">
            <v>4414027118</v>
          </cell>
          <cell r="N20">
            <v>3352943650</v>
          </cell>
        </row>
        <row r="21">
          <cell r="A21" t="str">
            <v>가) 본 선 토 공</v>
          </cell>
          <cell r="C21">
            <v>0</v>
          </cell>
          <cell r="F21">
            <v>679931481</v>
          </cell>
          <cell r="H21">
            <v>642545079</v>
          </cell>
          <cell r="J21">
            <v>487883082</v>
          </cell>
          <cell r="L21">
            <v>1810359642</v>
          </cell>
          <cell r="N21">
            <v>1295947750</v>
          </cell>
        </row>
        <row r="22">
          <cell r="A22" t="str">
            <v>깍기</v>
          </cell>
          <cell r="B22" t="str">
            <v>토사</v>
          </cell>
          <cell r="C22">
            <v>154273</v>
          </cell>
          <cell r="D22" t="str">
            <v>㎥</v>
          </cell>
          <cell r="E22">
            <v>187</v>
          </cell>
          <cell r="F22">
            <v>28849051</v>
          </cell>
          <cell r="G22">
            <v>248</v>
          </cell>
          <cell r="H22">
            <v>38259704</v>
          </cell>
          <cell r="I22">
            <v>256</v>
          </cell>
          <cell r="J22">
            <v>39493888</v>
          </cell>
          <cell r="K22">
            <v>691</v>
          </cell>
          <cell r="L22">
            <v>106602643</v>
          </cell>
          <cell r="M22">
            <v>450</v>
          </cell>
          <cell r="N22">
            <v>69422850</v>
          </cell>
        </row>
        <row r="23">
          <cell r="A23" t="str">
            <v>깍기</v>
          </cell>
          <cell r="B23" t="str">
            <v>풍화암</v>
          </cell>
          <cell r="C23">
            <v>7669</v>
          </cell>
          <cell r="D23" t="str">
            <v>㎥</v>
          </cell>
          <cell r="E23">
            <v>404</v>
          </cell>
          <cell r="F23">
            <v>3098276</v>
          </cell>
          <cell r="G23">
            <v>227</v>
          </cell>
          <cell r="H23">
            <v>1740863</v>
          </cell>
          <cell r="I23">
            <v>500</v>
          </cell>
          <cell r="J23">
            <v>3834500</v>
          </cell>
          <cell r="K23">
            <v>1131</v>
          </cell>
          <cell r="L23">
            <v>8673639</v>
          </cell>
          <cell r="M23">
            <v>800</v>
          </cell>
          <cell r="N23">
            <v>6135200</v>
          </cell>
        </row>
        <row r="24">
          <cell r="A24" t="str">
            <v>깍기</v>
          </cell>
          <cell r="B24" t="str">
            <v>연암</v>
          </cell>
          <cell r="C24">
            <v>867</v>
          </cell>
          <cell r="D24" t="str">
            <v>㎥</v>
          </cell>
          <cell r="E24">
            <v>1610</v>
          </cell>
          <cell r="F24">
            <v>1395870</v>
          </cell>
          <cell r="G24">
            <v>8359</v>
          </cell>
          <cell r="H24">
            <v>7247253</v>
          </cell>
          <cell r="I24">
            <v>1342</v>
          </cell>
          <cell r="J24">
            <v>1163514</v>
          </cell>
          <cell r="K24">
            <v>11311</v>
          </cell>
          <cell r="L24">
            <v>9806637</v>
          </cell>
          <cell r="M24">
            <v>4500</v>
          </cell>
          <cell r="N24">
            <v>3901500</v>
          </cell>
        </row>
        <row r="25">
          <cell r="A25" t="str">
            <v>노면고르기</v>
          </cell>
          <cell r="C25">
            <v>65712</v>
          </cell>
          <cell r="D25" t="str">
            <v>㎡</v>
          </cell>
          <cell r="F25">
            <v>0</v>
          </cell>
          <cell r="G25">
            <v>1584</v>
          </cell>
          <cell r="H25">
            <v>104087808</v>
          </cell>
          <cell r="J25">
            <v>0</v>
          </cell>
          <cell r="K25">
            <v>1584</v>
          </cell>
          <cell r="L25">
            <v>104087808</v>
          </cell>
          <cell r="M25">
            <v>1200</v>
          </cell>
          <cell r="N25">
            <v>78854400</v>
          </cell>
        </row>
        <row r="26">
          <cell r="A26" t="str">
            <v>돋기</v>
          </cell>
          <cell r="B26" t="str">
            <v>L=300m 유용토</v>
          </cell>
          <cell r="C26">
            <v>82866</v>
          </cell>
          <cell r="D26" t="str">
            <v>㎥</v>
          </cell>
          <cell r="E26">
            <v>1168</v>
          </cell>
          <cell r="F26">
            <v>96787488</v>
          </cell>
          <cell r="G26">
            <v>941</v>
          </cell>
          <cell r="H26">
            <v>77976906</v>
          </cell>
          <cell r="I26">
            <v>1040</v>
          </cell>
          <cell r="J26">
            <v>86180640</v>
          </cell>
          <cell r="K26">
            <v>3149</v>
          </cell>
          <cell r="L26">
            <v>260945034</v>
          </cell>
          <cell r="M26">
            <v>2500</v>
          </cell>
          <cell r="N26">
            <v>207165000</v>
          </cell>
        </row>
        <row r="27">
          <cell r="A27" t="str">
            <v>떼입히기</v>
          </cell>
          <cell r="B27" t="str">
            <v>줄 떼</v>
          </cell>
          <cell r="C27">
            <v>8363</v>
          </cell>
          <cell r="D27" t="str">
            <v>㎡</v>
          </cell>
          <cell r="E27">
            <v>80</v>
          </cell>
          <cell r="F27">
            <v>669040</v>
          </cell>
          <cell r="G27">
            <v>3410</v>
          </cell>
          <cell r="H27">
            <v>28517830</v>
          </cell>
          <cell r="J27">
            <v>0</v>
          </cell>
          <cell r="K27">
            <v>3490</v>
          </cell>
          <cell r="L27">
            <v>29186870</v>
          </cell>
          <cell r="M27">
            <v>3000</v>
          </cell>
          <cell r="N27">
            <v>25089000</v>
          </cell>
        </row>
        <row r="28">
          <cell r="A28" t="str">
            <v>떼입히기</v>
          </cell>
          <cell r="B28" t="str">
            <v>평 떼</v>
          </cell>
          <cell r="C28">
            <v>15282</v>
          </cell>
          <cell r="D28" t="str">
            <v>㎡</v>
          </cell>
          <cell r="E28">
            <v>2990</v>
          </cell>
          <cell r="F28">
            <v>45693180</v>
          </cell>
          <cell r="G28">
            <v>4460</v>
          </cell>
          <cell r="H28">
            <v>68157720</v>
          </cell>
          <cell r="J28">
            <v>0</v>
          </cell>
          <cell r="K28">
            <v>7450</v>
          </cell>
          <cell r="L28">
            <v>113850900</v>
          </cell>
          <cell r="M28">
            <v>5000</v>
          </cell>
          <cell r="N28">
            <v>76410000</v>
          </cell>
        </row>
        <row r="29">
          <cell r="A29" t="str">
            <v>PY법면보호블록설치</v>
          </cell>
          <cell r="B29" t="str">
            <v>P.E제품</v>
          </cell>
          <cell r="C29">
            <v>403</v>
          </cell>
          <cell r="D29" t="str">
            <v>㎡</v>
          </cell>
          <cell r="E29">
            <v>5000</v>
          </cell>
          <cell r="F29">
            <v>2015000</v>
          </cell>
          <cell r="G29">
            <v>7803</v>
          </cell>
          <cell r="H29">
            <v>3144609</v>
          </cell>
          <cell r="J29">
            <v>0</v>
          </cell>
          <cell r="K29">
            <v>12803</v>
          </cell>
          <cell r="L29">
            <v>5159609</v>
          </cell>
          <cell r="M29">
            <v>10000</v>
          </cell>
          <cell r="N29">
            <v>4030000</v>
          </cell>
        </row>
        <row r="30">
          <cell r="A30" t="str">
            <v>비탈면녹화공</v>
          </cell>
          <cell r="B30" t="str">
            <v>암절개면,녹생토공법</v>
          </cell>
          <cell r="C30">
            <v>258</v>
          </cell>
          <cell r="D30" t="str">
            <v>㎡</v>
          </cell>
          <cell r="E30">
            <v>22877</v>
          </cell>
          <cell r="F30">
            <v>5902266</v>
          </cell>
          <cell r="G30">
            <v>23693</v>
          </cell>
          <cell r="H30">
            <v>6112794</v>
          </cell>
          <cell r="I30">
            <v>5570</v>
          </cell>
          <cell r="J30">
            <v>1437060</v>
          </cell>
          <cell r="K30">
            <v>52140</v>
          </cell>
          <cell r="L30">
            <v>13452120</v>
          </cell>
          <cell r="M30">
            <v>35000</v>
          </cell>
          <cell r="N30">
            <v>9030000</v>
          </cell>
        </row>
        <row r="31">
          <cell r="A31" t="str">
            <v>곁도랑설치</v>
          </cell>
          <cell r="B31" t="str">
            <v>B=50㎝ H=50㎝ 토사</v>
          </cell>
          <cell r="C31">
            <v>1580</v>
          </cell>
          <cell r="D31" t="str">
            <v>m</v>
          </cell>
          <cell r="E31">
            <v>114</v>
          </cell>
          <cell r="F31">
            <v>180120</v>
          </cell>
          <cell r="G31">
            <v>146</v>
          </cell>
          <cell r="H31">
            <v>230680</v>
          </cell>
          <cell r="I31">
            <v>156</v>
          </cell>
          <cell r="J31">
            <v>246480</v>
          </cell>
          <cell r="K31">
            <v>416</v>
          </cell>
          <cell r="L31">
            <v>657280</v>
          </cell>
          <cell r="M31">
            <v>350</v>
          </cell>
          <cell r="N31">
            <v>553000</v>
          </cell>
        </row>
        <row r="32">
          <cell r="A32" t="str">
            <v>층따기</v>
          </cell>
          <cell r="C32">
            <v>1782</v>
          </cell>
          <cell r="D32" t="str">
            <v>㎥</v>
          </cell>
          <cell r="E32">
            <v>208</v>
          </cell>
          <cell r="F32">
            <v>370656</v>
          </cell>
          <cell r="G32">
            <v>525</v>
          </cell>
          <cell r="H32">
            <v>935550</v>
          </cell>
          <cell r="I32">
            <v>301</v>
          </cell>
          <cell r="J32">
            <v>536382</v>
          </cell>
          <cell r="K32">
            <v>1034</v>
          </cell>
          <cell r="L32">
            <v>1842588</v>
          </cell>
          <cell r="M32">
            <v>600</v>
          </cell>
          <cell r="N32">
            <v>1069200</v>
          </cell>
        </row>
        <row r="33">
          <cell r="A33" t="str">
            <v>잔토처리</v>
          </cell>
          <cell r="B33" t="str">
            <v>L=3,070m 토사,자연상태</v>
          </cell>
          <cell r="C33">
            <v>193878</v>
          </cell>
          <cell r="D33" t="str">
            <v>㎥</v>
          </cell>
          <cell r="E33">
            <v>2553</v>
          </cell>
          <cell r="F33">
            <v>494970534</v>
          </cell>
          <cell r="G33">
            <v>1579</v>
          </cell>
          <cell r="H33">
            <v>306133362</v>
          </cell>
          <cell r="I33">
            <v>1831</v>
          </cell>
          <cell r="J33">
            <v>354990618</v>
          </cell>
          <cell r="K33">
            <v>5963</v>
          </cell>
          <cell r="L33">
            <v>1156094514</v>
          </cell>
          <cell r="M33">
            <v>4200</v>
          </cell>
          <cell r="N33">
            <v>814287600</v>
          </cell>
        </row>
        <row r="34">
          <cell r="A34" t="str">
            <v>나) 본 선 부 속</v>
          </cell>
          <cell r="C34">
            <v>0</v>
          </cell>
          <cell r="F34">
            <v>707832134</v>
          </cell>
          <cell r="H34">
            <v>1087692674</v>
          </cell>
          <cell r="J34">
            <v>185257702</v>
          </cell>
          <cell r="K34">
            <v>0</v>
          </cell>
          <cell r="L34">
            <v>1980782510</v>
          </cell>
          <cell r="N34">
            <v>1549785950</v>
          </cell>
        </row>
        <row r="35">
          <cell r="A35" t="str">
            <v>터파기</v>
          </cell>
          <cell r="B35" t="str">
            <v>토사, 육상</v>
          </cell>
          <cell r="C35">
            <v>21349</v>
          </cell>
          <cell r="D35" t="str">
            <v>M3</v>
          </cell>
          <cell r="E35">
            <v>114</v>
          </cell>
          <cell r="F35">
            <v>2433786</v>
          </cell>
          <cell r="G35">
            <v>146</v>
          </cell>
          <cell r="H35">
            <v>3116954</v>
          </cell>
          <cell r="I35">
            <v>156</v>
          </cell>
          <cell r="J35">
            <v>3330444</v>
          </cell>
          <cell r="K35">
            <v>416</v>
          </cell>
          <cell r="L35">
            <v>8881184</v>
          </cell>
          <cell r="M35">
            <v>350</v>
          </cell>
          <cell r="N35">
            <v>7472150</v>
          </cell>
        </row>
        <row r="36">
          <cell r="A36" t="str">
            <v>되메우기</v>
          </cell>
          <cell r="C36">
            <v>10434</v>
          </cell>
          <cell r="D36" t="str">
            <v>M3</v>
          </cell>
          <cell r="E36">
            <v>154</v>
          </cell>
          <cell r="F36">
            <v>1606836</v>
          </cell>
          <cell r="G36">
            <v>575</v>
          </cell>
          <cell r="H36">
            <v>5999550</v>
          </cell>
          <cell r="I36">
            <v>211</v>
          </cell>
          <cell r="J36">
            <v>2201574</v>
          </cell>
          <cell r="K36">
            <v>940</v>
          </cell>
          <cell r="L36">
            <v>9807960</v>
          </cell>
          <cell r="M36">
            <v>700</v>
          </cell>
          <cell r="N36">
            <v>7303800</v>
          </cell>
        </row>
        <row r="37">
          <cell r="A37" t="str">
            <v>바닥콘크리트</v>
          </cell>
          <cell r="B37" t="str">
            <v>σCK=180KG/㎠</v>
          </cell>
          <cell r="C37">
            <v>479</v>
          </cell>
          <cell r="D37" t="str">
            <v>M3</v>
          </cell>
          <cell r="E37">
            <v>2147</v>
          </cell>
          <cell r="F37">
            <v>1028413</v>
          </cell>
          <cell r="G37">
            <v>25371</v>
          </cell>
          <cell r="H37">
            <v>12152709</v>
          </cell>
          <cell r="J37">
            <v>0</v>
          </cell>
          <cell r="K37">
            <v>27518</v>
          </cell>
          <cell r="L37">
            <v>13181122</v>
          </cell>
          <cell r="M37">
            <v>20000</v>
          </cell>
          <cell r="N37">
            <v>9580000</v>
          </cell>
        </row>
        <row r="38">
          <cell r="A38" t="str">
            <v>옹벽기초철근콘크리트</v>
          </cell>
          <cell r="B38" t="str">
            <v>역T형σCK=240KG/CM2</v>
          </cell>
          <cell r="C38">
            <v>1716</v>
          </cell>
          <cell r="D38" t="str">
            <v>M3</v>
          </cell>
          <cell r="E38">
            <v>4327</v>
          </cell>
          <cell r="F38">
            <v>7425132</v>
          </cell>
          <cell r="G38">
            <v>55755</v>
          </cell>
          <cell r="H38">
            <v>95675580</v>
          </cell>
          <cell r="I38">
            <v>4015</v>
          </cell>
          <cell r="J38">
            <v>6889740</v>
          </cell>
          <cell r="K38">
            <v>64097</v>
          </cell>
          <cell r="L38">
            <v>109990452</v>
          </cell>
          <cell r="M38">
            <v>50000</v>
          </cell>
          <cell r="N38">
            <v>85800000</v>
          </cell>
        </row>
        <row r="39">
          <cell r="A39" t="str">
            <v>옹벽구체철근콘크리트</v>
          </cell>
          <cell r="B39" t="str">
            <v>역T형σCK=240KG/CM2</v>
          </cell>
          <cell r="C39">
            <v>1040</v>
          </cell>
          <cell r="D39" t="str">
            <v>M3</v>
          </cell>
          <cell r="E39">
            <v>28962</v>
          </cell>
          <cell r="F39">
            <v>30120480</v>
          </cell>
          <cell r="G39">
            <v>132532</v>
          </cell>
          <cell r="H39">
            <v>137833280</v>
          </cell>
          <cell r="I39">
            <v>4926</v>
          </cell>
          <cell r="J39">
            <v>5123040</v>
          </cell>
          <cell r="K39">
            <v>166420</v>
          </cell>
          <cell r="L39">
            <v>173076800</v>
          </cell>
          <cell r="M39">
            <v>140000</v>
          </cell>
          <cell r="N39">
            <v>145600000</v>
          </cell>
        </row>
        <row r="40">
          <cell r="A40" t="str">
            <v>P.H.C 파일박기</v>
          </cell>
          <cell r="B40" t="str">
            <v>ø400MM,L=11M 직항</v>
          </cell>
          <cell r="C40">
            <v>324</v>
          </cell>
          <cell r="D40" t="str">
            <v>본</v>
          </cell>
          <cell r="E40">
            <v>237492</v>
          </cell>
          <cell r="F40">
            <v>76947408</v>
          </cell>
          <cell r="G40">
            <v>57892</v>
          </cell>
          <cell r="H40">
            <v>18757008</v>
          </cell>
          <cell r="I40">
            <v>26058</v>
          </cell>
          <cell r="J40">
            <v>8442792</v>
          </cell>
          <cell r="K40">
            <v>321442</v>
          </cell>
          <cell r="L40">
            <v>104147208</v>
          </cell>
          <cell r="M40">
            <v>250000</v>
          </cell>
          <cell r="N40">
            <v>81000000</v>
          </cell>
        </row>
        <row r="41">
          <cell r="A41" t="str">
            <v>P.H.C 파일박기</v>
          </cell>
          <cell r="B41" t="str">
            <v>ø400MM,L=11M 사항</v>
          </cell>
          <cell r="C41">
            <v>170</v>
          </cell>
          <cell r="D41" t="str">
            <v>본</v>
          </cell>
          <cell r="E41">
            <v>237486</v>
          </cell>
          <cell r="F41">
            <v>40372620</v>
          </cell>
          <cell r="G41">
            <v>69659</v>
          </cell>
          <cell r="H41">
            <v>11842030</v>
          </cell>
          <cell r="I41">
            <v>34539</v>
          </cell>
          <cell r="J41">
            <v>5871630</v>
          </cell>
          <cell r="K41">
            <v>341684</v>
          </cell>
          <cell r="L41">
            <v>58086280</v>
          </cell>
          <cell r="M41">
            <v>260000</v>
          </cell>
          <cell r="N41">
            <v>44200000</v>
          </cell>
        </row>
        <row r="42">
          <cell r="A42" t="str">
            <v>강관파일박기</v>
          </cell>
          <cell r="B42" t="str">
            <v>ø406.4MM,L=18M 직항</v>
          </cell>
          <cell r="C42">
            <v>86</v>
          </cell>
          <cell r="D42" t="str">
            <v>본</v>
          </cell>
          <cell r="E42">
            <v>784519</v>
          </cell>
          <cell r="F42">
            <v>67468634</v>
          </cell>
          <cell r="G42">
            <v>210035</v>
          </cell>
          <cell r="H42">
            <v>18063010</v>
          </cell>
          <cell r="I42">
            <v>22068</v>
          </cell>
          <cell r="J42">
            <v>1897848</v>
          </cell>
          <cell r="K42">
            <v>1016622</v>
          </cell>
          <cell r="L42">
            <v>87429492</v>
          </cell>
          <cell r="M42">
            <v>800000</v>
          </cell>
          <cell r="N42">
            <v>68800000</v>
          </cell>
        </row>
        <row r="43">
          <cell r="A43" t="str">
            <v>강관파일박기</v>
          </cell>
          <cell r="B43" t="str">
            <v>ø406.4MM,L=15M 직항</v>
          </cell>
          <cell r="C43">
            <v>192</v>
          </cell>
          <cell r="D43" t="str">
            <v>본</v>
          </cell>
          <cell r="E43">
            <v>661380</v>
          </cell>
          <cell r="F43">
            <v>126984960</v>
          </cell>
          <cell r="G43">
            <v>204136</v>
          </cell>
          <cell r="H43">
            <v>39194112</v>
          </cell>
          <cell r="I43">
            <v>19885</v>
          </cell>
          <cell r="J43">
            <v>3817920</v>
          </cell>
          <cell r="K43">
            <v>885401</v>
          </cell>
          <cell r="L43">
            <v>169996992</v>
          </cell>
          <cell r="M43">
            <v>650000</v>
          </cell>
          <cell r="N43">
            <v>124800000</v>
          </cell>
        </row>
        <row r="44">
          <cell r="A44" t="str">
            <v>강관파일박기</v>
          </cell>
          <cell r="B44" t="str">
            <v>ø406.4MM,L=18M 사항</v>
          </cell>
          <cell r="C44">
            <v>51</v>
          </cell>
          <cell r="D44" t="str">
            <v>본</v>
          </cell>
          <cell r="E44">
            <v>784117</v>
          </cell>
          <cell r="F44">
            <v>39989967</v>
          </cell>
          <cell r="G44">
            <v>221482</v>
          </cell>
          <cell r="H44">
            <v>11295582</v>
          </cell>
          <cell r="I44">
            <v>21078</v>
          </cell>
          <cell r="J44">
            <v>1074978</v>
          </cell>
          <cell r="K44">
            <v>1026677</v>
          </cell>
          <cell r="L44">
            <v>52360527</v>
          </cell>
          <cell r="M44">
            <v>800000</v>
          </cell>
          <cell r="N44">
            <v>40800000</v>
          </cell>
        </row>
        <row r="45">
          <cell r="A45" t="str">
            <v>강관파일박기</v>
          </cell>
          <cell r="B45" t="str">
            <v>ø406.4MM,L=15M 사항</v>
          </cell>
          <cell r="C45">
            <v>97</v>
          </cell>
          <cell r="D45" t="str">
            <v>본</v>
          </cell>
          <cell r="E45">
            <v>661566</v>
          </cell>
          <cell r="F45">
            <v>64171902</v>
          </cell>
          <cell r="G45">
            <v>220901</v>
          </cell>
          <cell r="H45">
            <v>21427397</v>
          </cell>
          <cell r="I45">
            <v>20200</v>
          </cell>
          <cell r="J45">
            <v>1959400</v>
          </cell>
          <cell r="K45">
            <v>902667</v>
          </cell>
          <cell r="L45">
            <v>87558699</v>
          </cell>
          <cell r="M45">
            <v>720000</v>
          </cell>
          <cell r="N45">
            <v>69840000</v>
          </cell>
        </row>
        <row r="46">
          <cell r="A46" t="str">
            <v>수로콘크리트</v>
          </cell>
          <cell r="B46" t="str">
            <v>σCK=210KG/CM2</v>
          </cell>
          <cell r="C46">
            <v>2779</v>
          </cell>
          <cell r="D46" t="str">
            <v>M3</v>
          </cell>
          <cell r="E46">
            <v>32833</v>
          </cell>
          <cell r="F46">
            <v>91242907</v>
          </cell>
          <cell r="G46">
            <v>120915</v>
          </cell>
          <cell r="H46">
            <v>336022785</v>
          </cell>
          <cell r="I46">
            <v>4015</v>
          </cell>
          <cell r="J46">
            <v>11157685</v>
          </cell>
          <cell r="K46">
            <v>157763</v>
          </cell>
          <cell r="L46">
            <v>438423377</v>
          </cell>
          <cell r="M46">
            <v>120000</v>
          </cell>
          <cell r="N46">
            <v>333480000</v>
          </cell>
        </row>
        <row r="47">
          <cell r="A47" t="str">
            <v>방음벽기초철근콘크리트</v>
          </cell>
          <cell r="B47" t="str">
            <v>σCK=210KG/CM2</v>
          </cell>
          <cell r="C47">
            <v>1679</v>
          </cell>
          <cell r="D47" t="str">
            <v>M3</v>
          </cell>
          <cell r="E47">
            <v>14177</v>
          </cell>
          <cell r="F47">
            <v>23803183</v>
          </cell>
          <cell r="G47">
            <v>72785</v>
          </cell>
          <cell r="H47">
            <v>122206015</v>
          </cell>
          <cell r="I47">
            <v>4015</v>
          </cell>
          <cell r="J47">
            <v>6741185</v>
          </cell>
          <cell r="K47">
            <v>90977</v>
          </cell>
          <cell r="L47">
            <v>152750383</v>
          </cell>
          <cell r="M47">
            <v>72000</v>
          </cell>
          <cell r="N47">
            <v>120888000</v>
          </cell>
        </row>
        <row r="48">
          <cell r="A48" t="str">
            <v>방음벽설치</v>
          </cell>
          <cell r="B48" t="str">
            <v>H=2.0M(흡음형)</v>
          </cell>
          <cell r="C48">
            <v>648</v>
          </cell>
          <cell r="D48" t="str">
            <v>M</v>
          </cell>
          <cell r="E48">
            <v>15127</v>
          </cell>
          <cell r="F48">
            <v>9802296</v>
          </cell>
          <cell r="G48">
            <v>40625</v>
          </cell>
          <cell r="H48">
            <v>26325000</v>
          </cell>
          <cell r="I48">
            <v>16232</v>
          </cell>
          <cell r="J48">
            <v>10518336</v>
          </cell>
          <cell r="K48">
            <v>71984</v>
          </cell>
          <cell r="L48">
            <v>46645632</v>
          </cell>
          <cell r="M48">
            <v>56000</v>
          </cell>
          <cell r="N48">
            <v>36288000</v>
          </cell>
        </row>
        <row r="49">
          <cell r="A49" t="str">
            <v>방음벽설치</v>
          </cell>
          <cell r="B49" t="str">
            <v>H=3.5M(흡음형+투명형)</v>
          </cell>
          <cell r="C49">
            <v>80</v>
          </cell>
          <cell r="D49" t="str">
            <v>M</v>
          </cell>
          <cell r="E49">
            <v>47934</v>
          </cell>
          <cell r="F49">
            <v>3834720</v>
          </cell>
          <cell r="G49">
            <v>65000</v>
          </cell>
          <cell r="H49">
            <v>5200000</v>
          </cell>
          <cell r="I49">
            <v>104447</v>
          </cell>
          <cell r="J49">
            <v>8355760</v>
          </cell>
          <cell r="K49">
            <v>217381</v>
          </cell>
          <cell r="L49">
            <v>17390480</v>
          </cell>
          <cell r="M49">
            <v>170000</v>
          </cell>
          <cell r="N49">
            <v>13600000</v>
          </cell>
        </row>
        <row r="50">
          <cell r="A50" t="str">
            <v>방음벽설치</v>
          </cell>
          <cell r="B50" t="str">
            <v>H=5.5M(흡음형+투명형)</v>
          </cell>
          <cell r="C50">
            <v>640</v>
          </cell>
          <cell r="D50" t="str">
            <v>M</v>
          </cell>
          <cell r="E50">
            <v>89612</v>
          </cell>
          <cell r="F50">
            <v>57351680</v>
          </cell>
          <cell r="G50">
            <v>263250</v>
          </cell>
          <cell r="H50">
            <v>168480000</v>
          </cell>
          <cell r="I50">
            <v>167012</v>
          </cell>
          <cell r="J50">
            <v>106887680</v>
          </cell>
          <cell r="K50">
            <v>519874</v>
          </cell>
          <cell r="L50">
            <v>332719360</v>
          </cell>
          <cell r="M50">
            <v>400000</v>
          </cell>
          <cell r="N50">
            <v>256000000</v>
          </cell>
        </row>
        <row r="51">
          <cell r="A51" t="str">
            <v>능형망울타리설치</v>
          </cell>
          <cell r="B51" t="str">
            <v>H=2.0M</v>
          </cell>
          <cell r="C51">
            <v>1212</v>
          </cell>
          <cell r="D51" t="str">
            <v>M</v>
          </cell>
          <cell r="E51">
            <v>28843</v>
          </cell>
          <cell r="F51">
            <v>34957716</v>
          </cell>
          <cell r="G51">
            <v>25742</v>
          </cell>
          <cell r="H51">
            <v>31199304</v>
          </cell>
          <cell r="J51">
            <v>0</v>
          </cell>
          <cell r="K51">
            <v>54585</v>
          </cell>
          <cell r="L51">
            <v>66157020</v>
          </cell>
          <cell r="M51">
            <v>50000</v>
          </cell>
          <cell r="N51">
            <v>60600000</v>
          </cell>
        </row>
        <row r="52">
          <cell r="A52" t="str">
            <v>블럭울타리</v>
          </cell>
          <cell r="B52" t="str">
            <v>H=2.0M</v>
          </cell>
          <cell r="C52">
            <v>1063</v>
          </cell>
          <cell r="D52" t="str">
            <v>M</v>
          </cell>
          <cell r="E52">
            <v>18400</v>
          </cell>
          <cell r="F52">
            <v>19559200</v>
          </cell>
          <cell r="G52">
            <v>1666</v>
          </cell>
          <cell r="H52">
            <v>1770958</v>
          </cell>
          <cell r="J52">
            <v>0</v>
          </cell>
          <cell r="K52">
            <v>20066</v>
          </cell>
          <cell r="L52">
            <v>21330158</v>
          </cell>
          <cell r="M52">
            <v>18000</v>
          </cell>
          <cell r="N52">
            <v>19134000</v>
          </cell>
        </row>
        <row r="53">
          <cell r="A53" t="str">
            <v>울타리기초콘크리트</v>
          </cell>
          <cell r="B53" t="str">
            <v>σCK=180KG/CM2</v>
          </cell>
          <cell r="C53">
            <v>246</v>
          </cell>
          <cell r="D53" t="str">
            <v>M3</v>
          </cell>
          <cell r="E53">
            <v>35489</v>
          </cell>
          <cell r="F53">
            <v>8730294</v>
          </cell>
          <cell r="G53">
            <v>85900</v>
          </cell>
          <cell r="H53">
            <v>21131400</v>
          </cell>
          <cell r="I53">
            <v>4015</v>
          </cell>
          <cell r="J53">
            <v>987690</v>
          </cell>
          <cell r="K53">
            <v>125404</v>
          </cell>
          <cell r="L53">
            <v>30849384</v>
          </cell>
          <cell r="M53">
            <v>100000</v>
          </cell>
          <cell r="N53">
            <v>24600000</v>
          </cell>
        </row>
        <row r="54">
          <cell r="A54" t="str">
            <v>다) 개천내기</v>
          </cell>
          <cell r="C54">
            <v>0</v>
          </cell>
          <cell r="F54">
            <v>44165546</v>
          </cell>
          <cell r="H54">
            <v>160594634</v>
          </cell>
          <cell r="J54">
            <v>11886889</v>
          </cell>
          <cell r="K54">
            <v>0</v>
          </cell>
          <cell r="L54">
            <v>216647069</v>
          </cell>
          <cell r="N54">
            <v>165968000</v>
          </cell>
        </row>
        <row r="55">
          <cell r="A55" t="str">
            <v>깍기</v>
          </cell>
          <cell r="B55" t="str">
            <v>토사</v>
          </cell>
          <cell r="C55">
            <v>729</v>
          </cell>
          <cell r="D55" t="str">
            <v>M3</v>
          </cell>
          <cell r="E55">
            <v>187</v>
          </cell>
          <cell r="F55">
            <v>136323</v>
          </cell>
          <cell r="G55">
            <v>239</v>
          </cell>
          <cell r="H55">
            <v>174231</v>
          </cell>
          <cell r="I55">
            <v>256</v>
          </cell>
          <cell r="J55">
            <v>186624</v>
          </cell>
          <cell r="K55">
            <v>682</v>
          </cell>
          <cell r="L55">
            <v>497178</v>
          </cell>
          <cell r="M55">
            <v>450</v>
          </cell>
          <cell r="N55">
            <v>328050</v>
          </cell>
        </row>
        <row r="56">
          <cell r="A56" t="str">
            <v>돋기</v>
          </cell>
          <cell r="B56" t="str">
            <v>유용토</v>
          </cell>
          <cell r="C56">
            <v>187</v>
          </cell>
          <cell r="D56" t="str">
            <v>㎥</v>
          </cell>
          <cell r="E56">
            <v>1168</v>
          </cell>
          <cell r="F56">
            <v>218416</v>
          </cell>
          <cell r="G56">
            <v>941</v>
          </cell>
          <cell r="H56">
            <v>175967</v>
          </cell>
          <cell r="I56">
            <v>1040</v>
          </cell>
          <cell r="J56">
            <v>194480</v>
          </cell>
          <cell r="K56">
            <v>3149</v>
          </cell>
          <cell r="L56">
            <v>588863</v>
          </cell>
          <cell r="M56">
            <v>2500</v>
          </cell>
          <cell r="N56">
            <v>467500</v>
          </cell>
        </row>
        <row r="57">
          <cell r="A57" t="str">
            <v>터파기</v>
          </cell>
          <cell r="B57" t="str">
            <v>토사, 육상</v>
          </cell>
          <cell r="C57">
            <v>9127</v>
          </cell>
          <cell r="D57" t="str">
            <v>M3</v>
          </cell>
          <cell r="E57">
            <v>114</v>
          </cell>
          <cell r="F57">
            <v>1040478</v>
          </cell>
          <cell r="G57">
            <v>146</v>
          </cell>
          <cell r="H57">
            <v>1332542</v>
          </cell>
          <cell r="I57">
            <v>156</v>
          </cell>
          <cell r="J57">
            <v>1423812</v>
          </cell>
          <cell r="K57">
            <v>416</v>
          </cell>
          <cell r="L57">
            <v>3796832</v>
          </cell>
          <cell r="M57">
            <v>350</v>
          </cell>
          <cell r="N57">
            <v>3194450</v>
          </cell>
        </row>
        <row r="58">
          <cell r="A58" t="str">
            <v>되메우기</v>
          </cell>
          <cell r="C58">
            <v>4570</v>
          </cell>
          <cell r="D58" t="str">
            <v>M3</v>
          </cell>
          <cell r="E58">
            <v>154</v>
          </cell>
          <cell r="F58">
            <v>703780</v>
          </cell>
          <cell r="G58">
            <v>575</v>
          </cell>
          <cell r="H58">
            <v>2627750</v>
          </cell>
          <cell r="I58">
            <v>211</v>
          </cell>
          <cell r="J58">
            <v>964270</v>
          </cell>
          <cell r="K58">
            <v>940</v>
          </cell>
          <cell r="L58">
            <v>4295800</v>
          </cell>
          <cell r="M58">
            <v>700</v>
          </cell>
          <cell r="N58">
            <v>3199000</v>
          </cell>
        </row>
        <row r="59">
          <cell r="A59" t="str">
            <v>떼입히기</v>
          </cell>
          <cell r="B59" t="str">
            <v>평 떼</v>
          </cell>
          <cell r="C59">
            <v>217</v>
          </cell>
          <cell r="D59" t="str">
            <v>M2</v>
          </cell>
          <cell r="E59">
            <v>2990</v>
          </cell>
          <cell r="F59">
            <v>648830</v>
          </cell>
          <cell r="G59">
            <v>4460</v>
          </cell>
          <cell r="H59">
            <v>967820</v>
          </cell>
          <cell r="J59">
            <v>0</v>
          </cell>
          <cell r="K59">
            <v>7450</v>
          </cell>
          <cell r="L59">
            <v>1616650</v>
          </cell>
          <cell r="M59">
            <v>5000</v>
          </cell>
          <cell r="N59">
            <v>1085000</v>
          </cell>
        </row>
        <row r="60">
          <cell r="A60" t="str">
            <v>떼입히기</v>
          </cell>
          <cell r="B60" t="str">
            <v>줄 떼</v>
          </cell>
          <cell r="C60">
            <v>68</v>
          </cell>
          <cell r="D60" t="str">
            <v>M2</v>
          </cell>
          <cell r="E60">
            <v>80</v>
          </cell>
          <cell r="F60">
            <v>5440</v>
          </cell>
          <cell r="G60">
            <v>3410</v>
          </cell>
          <cell r="H60">
            <v>231880</v>
          </cell>
          <cell r="J60">
            <v>0</v>
          </cell>
          <cell r="K60">
            <v>3490</v>
          </cell>
          <cell r="L60">
            <v>237320</v>
          </cell>
          <cell r="M60">
            <v>3000</v>
          </cell>
          <cell r="N60">
            <v>204000</v>
          </cell>
        </row>
        <row r="61">
          <cell r="A61" t="str">
            <v>바닥콘크리트</v>
          </cell>
          <cell r="B61" t="str">
            <v>σCK=180KG/CM2</v>
          </cell>
          <cell r="C61">
            <v>317</v>
          </cell>
          <cell r="D61" t="str">
            <v>M3</v>
          </cell>
          <cell r="E61">
            <v>2147</v>
          </cell>
          <cell r="F61">
            <v>680599</v>
          </cell>
          <cell r="G61">
            <v>25371</v>
          </cell>
          <cell r="H61">
            <v>8042607</v>
          </cell>
          <cell r="J61">
            <v>0</v>
          </cell>
          <cell r="K61">
            <v>27518</v>
          </cell>
          <cell r="L61">
            <v>8723206</v>
          </cell>
          <cell r="M61">
            <v>20000</v>
          </cell>
          <cell r="N61">
            <v>6340000</v>
          </cell>
        </row>
        <row r="62">
          <cell r="A62" t="str">
            <v>수로 콘크리트</v>
          </cell>
          <cell r="B62" t="str">
            <v>σCK=240KG/CM2</v>
          </cell>
          <cell r="C62">
            <v>2233</v>
          </cell>
          <cell r="D62" t="str">
            <v>M3</v>
          </cell>
          <cell r="E62">
            <v>14259</v>
          </cell>
          <cell r="F62">
            <v>31840347</v>
          </cell>
          <cell r="G62">
            <v>60451</v>
          </cell>
          <cell r="H62">
            <v>134987083</v>
          </cell>
          <cell r="I62">
            <v>3455</v>
          </cell>
          <cell r="J62">
            <v>7715015</v>
          </cell>
          <cell r="K62">
            <v>78165</v>
          </cell>
          <cell r="L62">
            <v>174542445</v>
          </cell>
          <cell r="M62">
            <v>60000</v>
          </cell>
          <cell r="N62">
            <v>133980000</v>
          </cell>
        </row>
        <row r="63">
          <cell r="A63" t="str">
            <v>흄관부설</v>
          </cell>
          <cell r="B63" t="str">
            <v>Ф100CM</v>
          </cell>
          <cell r="C63">
            <v>101</v>
          </cell>
          <cell r="D63" t="str">
            <v>M</v>
          </cell>
          <cell r="E63">
            <v>88033</v>
          </cell>
          <cell r="F63">
            <v>8891333</v>
          </cell>
          <cell r="G63">
            <v>119354</v>
          </cell>
          <cell r="H63">
            <v>12054754</v>
          </cell>
          <cell r="I63">
            <v>13888</v>
          </cell>
          <cell r="J63">
            <v>1402688</v>
          </cell>
          <cell r="K63">
            <v>221275</v>
          </cell>
          <cell r="L63">
            <v>22348775</v>
          </cell>
          <cell r="M63">
            <v>170000</v>
          </cell>
          <cell r="N63">
            <v>17170000</v>
          </cell>
        </row>
        <row r="64">
          <cell r="A64" t="str">
            <v>라) 길 내 기</v>
          </cell>
          <cell r="C64">
            <v>0</v>
          </cell>
          <cell r="F64">
            <v>165544389</v>
          </cell>
          <cell r="H64">
            <v>224438119</v>
          </cell>
          <cell r="J64">
            <v>16255389</v>
          </cell>
          <cell r="K64">
            <v>0</v>
          </cell>
          <cell r="L64">
            <v>406237897</v>
          </cell>
          <cell r="N64">
            <v>341241950</v>
          </cell>
        </row>
        <row r="65">
          <cell r="A65" t="str">
            <v>깍기</v>
          </cell>
          <cell r="B65" t="str">
            <v>토사</v>
          </cell>
          <cell r="C65">
            <v>5026</v>
          </cell>
          <cell r="D65" t="str">
            <v>M3</v>
          </cell>
          <cell r="E65">
            <v>187</v>
          </cell>
          <cell r="F65">
            <v>939862</v>
          </cell>
          <cell r="G65">
            <v>239</v>
          </cell>
          <cell r="H65">
            <v>1201214</v>
          </cell>
          <cell r="I65">
            <v>256</v>
          </cell>
          <cell r="J65">
            <v>1286656</v>
          </cell>
          <cell r="K65">
            <v>682</v>
          </cell>
          <cell r="L65">
            <v>3427732</v>
          </cell>
          <cell r="M65">
            <v>450</v>
          </cell>
          <cell r="N65">
            <v>2261700</v>
          </cell>
        </row>
        <row r="66">
          <cell r="A66" t="str">
            <v>돋기</v>
          </cell>
          <cell r="B66" t="str">
            <v>L=300m 유용토</v>
          </cell>
          <cell r="C66">
            <v>3945</v>
          </cell>
          <cell r="D66" t="str">
            <v>㎥</v>
          </cell>
          <cell r="E66">
            <v>1168</v>
          </cell>
          <cell r="F66">
            <v>4607760</v>
          </cell>
          <cell r="G66">
            <v>941</v>
          </cell>
          <cell r="H66">
            <v>3712245</v>
          </cell>
          <cell r="I66">
            <v>1040</v>
          </cell>
          <cell r="J66">
            <v>4102800</v>
          </cell>
          <cell r="K66">
            <v>3149</v>
          </cell>
          <cell r="L66">
            <v>12422805</v>
          </cell>
          <cell r="M66">
            <v>2500</v>
          </cell>
          <cell r="N66">
            <v>9862500</v>
          </cell>
        </row>
        <row r="67">
          <cell r="A67" t="str">
            <v>터파기</v>
          </cell>
          <cell r="B67" t="str">
            <v>토사,육상</v>
          </cell>
          <cell r="C67">
            <v>2220</v>
          </cell>
          <cell r="D67" t="str">
            <v>M3</v>
          </cell>
          <cell r="E67">
            <v>114</v>
          </cell>
          <cell r="F67">
            <v>253080</v>
          </cell>
          <cell r="G67">
            <v>146</v>
          </cell>
          <cell r="H67">
            <v>324120</v>
          </cell>
          <cell r="I67">
            <v>156</v>
          </cell>
          <cell r="J67">
            <v>346320</v>
          </cell>
          <cell r="K67">
            <v>416</v>
          </cell>
          <cell r="L67">
            <v>923520</v>
          </cell>
          <cell r="M67">
            <v>350</v>
          </cell>
          <cell r="N67">
            <v>777000</v>
          </cell>
        </row>
        <row r="68">
          <cell r="A68" t="str">
            <v>터파기</v>
          </cell>
          <cell r="B68" t="str">
            <v>토사,수중</v>
          </cell>
          <cell r="C68">
            <v>264</v>
          </cell>
          <cell r="D68" t="str">
            <v>M3</v>
          </cell>
          <cell r="E68">
            <v>295</v>
          </cell>
          <cell r="F68">
            <v>77880</v>
          </cell>
          <cell r="G68">
            <v>377</v>
          </cell>
          <cell r="H68">
            <v>99528</v>
          </cell>
          <cell r="I68">
            <v>404</v>
          </cell>
          <cell r="J68">
            <v>106656</v>
          </cell>
          <cell r="K68">
            <v>1076</v>
          </cell>
          <cell r="L68">
            <v>284064</v>
          </cell>
          <cell r="M68">
            <v>700</v>
          </cell>
          <cell r="N68">
            <v>184800</v>
          </cell>
        </row>
        <row r="69">
          <cell r="A69" t="str">
            <v>되메우기</v>
          </cell>
          <cell r="C69">
            <v>403</v>
          </cell>
          <cell r="D69" t="str">
            <v>M3</v>
          </cell>
          <cell r="E69">
            <v>154</v>
          </cell>
          <cell r="F69">
            <v>62062</v>
          </cell>
          <cell r="G69">
            <v>575</v>
          </cell>
          <cell r="H69">
            <v>231725</v>
          </cell>
          <cell r="I69">
            <v>211</v>
          </cell>
          <cell r="J69">
            <v>85033</v>
          </cell>
          <cell r="K69">
            <v>940</v>
          </cell>
          <cell r="L69">
            <v>378820</v>
          </cell>
          <cell r="M69">
            <v>650</v>
          </cell>
          <cell r="N69">
            <v>261950</v>
          </cell>
        </row>
        <row r="70">
          <cell r="A70" t="str">
            <v>떼입히기</v>
          </cell>
          <cell r="B70" t="str">
            <v>평떼</v>
          </cell>
          <cell r="C70">
            <v>600</v>
          </cell>
          <cell r="D70" t="str">
            <v>M2</v>
          </cell>
          <cell r="E70">
            <v>2990</v>
          </cell>
          <cell r="F70">
            <v>1794000</v>
          </cell>
          <cell r="G70">
            <v>4460</v>
          </cell>
          <cell r="H70">
            <v>2676000</v>
          </cell>
          <cell r="J70">
            <v>0</v>
          </cell>
          <cell r="K70">
            <v>7450</v>
          </cell>
          <cell r="L70">
            <v>4470000</v>
          </cell>
          <cell r="M70">
            <v>5000</v>
          </cell>
          <cell r="N70">
            <v>3000000</v>
          </cell>
        </row>
        <row r="71">
          <cell r="A71" t="str">
            <v>떼입히기</v>
          </cell>
          <cell r="B71" t="str">
            <v>줄떼</v>
          </cell>
          <cell r="C71">
            <v>1191</v>
          </cell>
          <cell r="D71" t="str">
            <v>M2</v>
          </cell>
          <cell r="E71">
            <v>80</v>
          </cell>
          <cell r="F71">
            <v>95280</v>
          </cell>
          <cell r="G71">
            <v>3410</v>
          </cell>
          <cell r="H71">
            <v>4061310</v>
          </cell>
          <cell r="J71">
            <v>0</v>
          </cell>
          <cell r="K71">
            <v>3490</v>
          </cell>
          <cell r="L71">
            <v>4156590</v>
          </cell>
          <cell r="M71">
            <v>3000</v>
          </cell>
          <cell r="N71">
            <v>3573000</v>
          </cell>
        </row>
        <row r="72">
          <cell r="A72" t="str">
            <v>돌붙임</v>
          </cell>
          <cell r="B72" t="str">
            <v>비탈보호</v>
          </cell>
          <cell r="C72">
            <v>215</v>
          </cell>
          <cell r="D72" t="str">
            <v>m2</v>
          </cell>
          <cell r="E72">
            <v>16666</v>
          </cell>
          <cell r="F72">
            <v>3583190</v>
          </cell>
          <cell r="G72">
            <v>30805</v>
          </cell>
          <cell r="H72">
            <v>6623075</v>
          </cell>
          <cell r="J72">
            <v>0</v>
          </cell>
          <cell r="K72">
            <v>47471</v>
          </cell>
          <cell r="L72">
            <v>10206265</v>
          </cell>
          <cell r="M72">
            <v>35000</v>
          </cell>
          <cell r="N72">
            <v>7525000</v>
          </cell>
        </row>
        <row r="73">
          <cell r="A73" t="str">
            <v>수로콘크리트</v>
          </cell>
          <cell r="B73" t="str">
            <v>σCK=210KG/CM2</v>
          </cell>
          <cell r="C73">
            <v>733</v>
          </cell>
          <cell r="D73" t="str">
            <v>M3</v>
          </cell>
          <cell r="E73">
            <v>32524</v>
          </cell>
          <cell r="F73">
            <v>23840092</v>
          </cell>
          <cell r="G73">
            <v>113228</v>
          </cell>
          <cell r="H73">
            <v>82996124</v>
          </cell>
          <cell r="I73">
            <v>4015</v>
          </cell>
          <cell r="J73">
            <v>2942995</v>
          </cell>
          <cell r="K73">
            <v>149767</v>
          </cell>
          <cell r="L73">
            <v>109779211</v>
          </cell>
          <cell r="M73">
            <v>120000</v>
          </cell>
          <cell r="N73">
            <v>87960000</v>
          </cell>
        </row>
        <row r="74">
          <cell r="A74" t="str">
            <v>아스콘포장</v>
          </cell>
          <cell r="B74" t="str">
            <v>T=45CM</v>
          </cell>
          <cell r="C74">
            <v>5619</v>
          </cell>
          <cell r="D74" t="str">
            <v>M2</v>
          </cell>
          <cell r="E74">
            <v>16017</v>
          </cell>
          <cell r="F74">
            <v>89999523</v>
          </cell>
          <cell r="G74">
            <v>6217</v>
          </cell>
          <cell r="H74">
            <v>34933323</v>
          </cell>
          <cell r="I74">
            <v>846</v>
          </cell>
          <cell r="J74">
            <v>4753674</v>
          </cell>
          <cell r="K74">
            <v>23080</v>
          </cell>
          <cell r="L74">
            <v>129686520</v>
          </cell>
          <cell r="M74">
            <v>20000</v>
          </cell>
          <cell r="N74">
            <v>112380000</v>
          </cell>
        </row>
        <row r="75">
          <cell r="A75" t="str">
            <v>흄관부설</v>
          </cell>
          <cell r="B75" t="str">
            <v>Ф60CM</v>
          </cell>
          <cell r="C75">
            <v>14</v>
          </cell>
          <cell r="D75" t="str">
            <v>M</v>
          </cell>
          <cell r="E75">
            <v>2413</v>
          </cell>
          <cell r="F75">
            <v>33782</v>
          </cell>
          <cell r="G75">
            <v>4193</v>
          </cell>
          <cell r="H75">
            <v>58702</v>
          </cell>
          <cell r="I75">
            <v>499</v>
          </cell>
          <cell r="J75">
            <v>6986</v>
          </cell>
          <cell r="K75">
            <v>7105</v>
          </cell>
          <cell r="L75">
            <v>99470</v>
          </cell>
          <cell r="M75">
            <v>7000</v>
          </cell>
          <cell r="N75">
            <v>98000</v>
          </cell>
        </row>
        <row r="76">
          <cell r="A76" t="str">
            <v>블럭울타리</v>
          </cell>
          <cell r="B76" t="str">
            <v>H=2.0M</v>
          </cell>
          <cell r="C76">
            <v>313</v>
          </cell>
          <cell r="D76" t="str">
            <v>M</v>
          </cell>
          <cell r="E76">
            <v>18400</v>
          </cell>
          <cell r="F76">
            <v>5759200</v>
          </cell>
          <cell r="G76">
            <v>1666</v>
          </cell>
          <cell r="H76">
            <v>521458</v>
          </cell>
          <cell r="J76">
            <v>0</v>
          </cell>
          <cell r="K76">
            <v>20066</v>
          </cell>
          <cell r="L76">
            <v>6280658</v>
          </cell>
          <cell r="M76">
            <v>18000</v>
          </cell>
          <cell r="N76">
            <v>5634000</v>
          </cell>
        </row>
        <row r="77">
          <cell r="A77" t="str">
            <v>콘크리트 포장</v>
          </cell>
          <cell r="B77" t="str">
            <v>T=20CM σck=180kg/㎠</v>
          </cell>
          <cell r="C77">
            <v>2886</v>
          </cell>
          <cell r="D77" t="str">
            <v>M2</v>
          </cell>
          <cell r="E77">
            <v>8093</v>
          </cell>
          <cell r="F77">
            <v>23356398</v>
          </cell>
          <cell r="G77">
            <v>13250</v>
          </cell>
          <cell r="H77">
            <v>38239500</v>
          </cell>
          <cell r="I77">
            <v>454</v>
          </cell>
          <cell r="J77">
            <v>1310244</v>
          </cell>
          <cell r="K77">
            <v>21797</v>
          </cell>
          <cell r="L77">
            <v>62906142</v>
          </cell>
          <cell r="M77">
            <v>20000</v>
          </cell>
          <cell r="N77">
            <v>57720000</v>
          </cell>
        </row>
        <row r="78">
          <cell r="A78" t="str">
            <v>BOX철근콘크리트</v>
          </cell>
          <cell r="B78" t="str">
            <v>σCK=240KG/CM2</v>
          </cell>
          <cell r="C78">
            <v>255</v>
          </cell>
          <cell r="D78" t="str">
            <v>M3</v>
          </cell>
          <cell r="E78">
            <v>24586</v>
          </cell>
          <cell r="F78">
            <v>6269430</v>
          </cell>
          <cell r="G78">
            <v>167641</v>
          </cell>
          <cell r="H78">
            <v>42748455</v>
          </cell>
          <cell r="I78">
            <v>4905</v>
          </cell>
          <cell r="J78">
            <v>1250775</v>
          </cell>
          <cell r="K78">
            <v>197132</v>
          </cell>
          <cell r="L78">
            <v>50268660</v>
          </cell>
          <cell r="M78">
            <v>160000</v>
          </cell>
          <cell r="N78">
            <v>40800000</v>
          </cell>
        </row>
        <row r="79">
          <cell r="A79" t="str">
            <v>아스콘포장</v>
          </cell>
          <cell r="B79" t="str">
            <v>BOX구간,T=8CM</v>
          </cell>
          <cell r="C79">
            <v>154</v>
          </cell>
          <cell r="D79" t="str">
            <v>M2</v>
          </cell>
          <cell r="E79">
            <v>6290</v>
          </cell>
          <cell r="F79">
            <v>968660</v>
          </cell>
          <cell r="G79">
            <v>435</v>
          </cell>
          <cell r="H79">
            <v>66990</v>
          </cell>
          <cell r="I79">
            <v>115</v>
          </cell>
          <cell r="J79">
            <v>17710</v>
          </cell>
          <cell r="K79">
            <v>6840</v>
          </cell>
          <cell r="L79">
            <v>1053360</v>
          </cell>
          <cell r="M79">
            <v>6000</v>
          </cell>
          <cell r="N79">
            <v>924000</v>
          </cell>
        </row>
        <row r="80">
          <cell r="A80" t="str">
            <v>바닥콘크리트</v>
          </cell>
          <cell r="B80" t="str">
            <v>σCK=180KG/CM2</v>
          </cell>
          <cell r="C80">
            <v>19</v>
          </cell>
          <cell r="D80" t="str">
            <v>M3</v>
          </cell>
          <cell r="E80">
            <v>2150</v>
          </cell>
          <cell r="F80">
            <v>40850</v>
          </cell>
          <cell r="G80">
            <v>25376</v>
          </cell>
          <cell r="H80">
            <v>482144</v>
          </cell>
          <cell r="J80">
            <v>0</v>
          </cell>
          <cell r="K80">
            <v>27526</v>
          </cell>
          <cell r="L80">
            <v>522994</v>
          </cell>
          <cell r="M80">
            <v>20000</v>
          </cell>
          <cell r="N80">
            <v>380000</v>
          </cell>
        </row>
        <row r="81">
          <cell r="A81" t="str">
            <v>구조물 뒷채움</v>
          </cell>
          <cell r="B81" t="str">
            <v>막돌</v>
          </cell>
          <cell r="C81">
            <v>138</v>
          </cell>
          <cell r="D81" t="str">
            <v>M3</v>
          </cell>
          <cell r="E81">
            <v>13210</v>
          </cell>
          <cell r="F81">
            <v>1822980</v>
          </cell>
          <cell r="G81">
            <v>11681</v>
          </cell>
          <cell r="H81">
            <v>1611978</v>
          </cell>
          <cell r="I81">
            <v>330</v>
          </cell>
          <cell r="J81">
            <v>45540</v>
          </cell>
          <cell r="K81">
            <v>25221</v>
          </cell>
          <cell r="L81">
            <v>3480498</v>
          </cell>
          <cell r="M81">
            <v>23000</v>
          </cell>
          <cell r="N81">
            <v>3174000</v>
          </cell>
        </row>
        <row r="82">
          <cell r="A82" t="str">
            <v>아스팔트 방수</v>
          </cell>
          <cell r="B82" t="str">
            <v>BOX구간</v>
          </cell>
          <cell r="C82">
            <v>638</v>
          </cell>
          <cell r="D82" t="str">
            <v>M2</v>
          </cell>
          <cell r="E82">
            <v>2220</v>
          </cell>
          <cell r="F82">
            <v>1416360</v>
          </cell>
          <cell r="G82">
            <v>3470</v>
          </cell>
          <cell r="H82">
            <v>2213860</v>
          </cell>
          <cell r="J82">
            <v>0</v>
          </cell>
          <cell r="K82">
            <v>5690</v>
          </cell>
          <cell r="L82">
            <v>3630220</v>
          </cell>
          <cell r="M82">
            <v>5000</v>
          </cell>
          <cell r="N82">
            <v>3190000</v>
          </cell>
        </row>
        <row r="83">
          <cell r="A83" t="str">
            <v>기초막돌다짐</v>
          </cell>
          <cell r="C83">
            <v>48</v>
          </cell>
          <cell r="D83" t="str">
            <v>M3</v>
          </cell>
          <cell r="E83">
            <v>13000</v>
          </cell>
          <cell r="F83">
            <v>624000</v>
          </cell>
          <cell r="G83">
            <v>34091</v>
          </cell>
          <cell r="H83">
            <v>1636368</v>
          </cell>
          <cell r="J83">
            <v>0</v>
          </cell>
          <cell r="K83">
            <v>47091</v>
          </cell>
          <cell r="L83">
            <v>2260368</v>
          </cell>
          <cell r="M83">
            <v>32000</v>
          </cell>
          <cell r="N83">
            <v>1536000</v>
          </cell>
        </row>
        <row r="84">
          <cell r="A84" t="str">
            <v>2. 교 량 공</v>
          </cell>
          <cell r="C84">
            <v>0</v>
          </cell>
          <cell r="F84">
            <v>3038683914</v>
          </cell>
          <cell r="H84">
            <v>4524770700</v>
          </cell>
          <cell r="J84">
            <v>694107203</v>
          </cell>
          <cell r="K84">
            <v>0</v>
          </cell>
          <cell r="L84">
            <v>8257561817</v>
          </cell>
          <cell r="N84">
            <v>6336713800</v>
          </cell>
        </row>
        <row r="85">
          <cell r="A85" t="str">
            <v>터파기</v>
          </cell>
          <cell r="B85" t="str">
            <v>토사, 육상</v>
          </cell>
          <cell r="C85">
            <v>40942</v>
          </cell>
          <cell r="D85" t="str">
            <v>M3</v>
          </cell>
          <cell r="E85">
            <v>114</v>
          </cell>
          <cell r="F85">
            <v>4667388</v>
          </cell>
          <cell r="G85">
            <v>146</v>
          </cell>
          <cell r="H85">
            <v>5977532</v>
          </cell>
          <cell r="I85">
            <v>156</v>
          </cell>
          <cell r="J85">
            <v>6386952</v>
          </cell>
          <cell r="K85">
            <v>416</v>
          </cell>
          <cell r="L85">
            <v>17031872</v>
          </cell>
          <cell r="M85">
            <v>350</v>
          </cell>
          <cell r="N85">
            <v>14329700</v>
          </cell>
        </row>
        <row r="86">
          <cell r="A86" t="str">
            <v>되메우기</v>
          </cell>
          <cell r="C86">
            <v>29503</v>
          </cell>
          <cell r="D86" t="str">
            <v>M3</v>
          </cell>
          <cell r="E86">
            <v>154</v>
          </cell>
          <cell r="F86">
            <v>4543462</v>
          </cell>
          <cell r="G86">
            <v>575</v>
          </cell>
          <cell r="H86">
            <v>16964225</v>
          </cell>
          <cell r="I86">
            <v>211</v>
          </cell>
          <cell r="J86">
            <v>6225133</v>
          </cell>
          <cell r="K86">
            <v>940</v>
          </cell>
          <cell r="L86">
            <v>27732820</v>
          </cell>
          <cell r="M86">
            <v>700</v>
          </cell>
          <cell r="N86">
            <v>20652100</v>
          </cell>
        </row>
        <row r="87">
          <cell r="A87" t="str">
            <v>구조물 뒷채움</v>
          </cell>
          <cell r="B87" t="str">
            <v>막돌</v>
          </cell>
          <cell r="C87">
            <v>7612</v>
          </cell>
          <cell r="D87" t="str">
            <v>M3</v>
          </cell>
          <cell r="E87">
            <v>13210</v>
          </cell>
          <cell r="F87">
            <v>100554520</v>
          </cell>
          <cell r="G87">
            <v>11681</v>
          </cell>
          <cell r="H87">
            <v>88915772</v>
          </cell>
          <cell r="I87">
            <v>330</v>
          </cell>
          <cell r="J87">
            <v>2511960</v>
          </cell>
          <cell r="K87">
            <v>25221</v>
          </cell>
          <cell r="L87">
            <v>191982252</v>
          </cell>
          <cell r="M87">
            <v>20000</v>
          </cell>
          <cell r="N87">
            <v>152240000</v>
          </cell>
        </row>
        <row r="88">
          <cell r="A88" t="str">
            <v>바닥콘크리트</v>
          </cell>
          <cell r="B88" t="str">
            <v>σCK=180KG/CM2</v>
          </cell>
          <cell r="C88">
            <v>1273</v>
          </cell>
          <cell r="D88" t="str">
            <v>M3</v>
          </cell>
          <cell r="E88">
            <v>1996</v>
          </cell>
          <cell r="F88">
            <v>2540908</v>
          </cell>
          <cell r="G88">
            <v>25054</v>
          </cell>
          <cell r="H88">
            <v>31893742</v>
          </cell>
          <cell r="J88">
            <v>0</v>
          </cell>
          <cell r="K88">
            <v>27050</v>
          </cell>
          <cell r="L88">
            <v>34434650</v>
          </cell>
          <cell r="M88">
            <v>20000</v>
          </cell>
          <cell r="N88">
            <v>25460000</v>
          </cell>
        </row>
        <row r="89">
          <cell r="A89" t="str">
            <v>교대 기초철근 콘크리트</v>
          </cell>
          <cell r="B89" t="str">
            <v>σCK=240KG/CM2</v>
          </cell>
          <cell r="C89">
            <v>341</v>
          </cell>
          <cell r="D89" t="str">
            <v>M3</v>
          </cell>
          <cell r="E89">
            <v>4466</v>
          </cell>
          <cell r="F89">
            <v>1522906</v>
          </cell>
          <cell r="G89">
            <v>67027</v>
          </cell>
          <cell r="H89">
            <v>22856207</v>
          </cell>
          <cell r="I89">
            <v>4015</v>
          </cell>
          <cell r="J89">
            <v>1369115</v>
          </cell>
          <cell r="K89">
            <v>75508</v>
          </cell>
          <cell r="L89">
            <v>25748228</v>
          </cell>
          <cell r="M89">
            <v>60000</v>
          </cell>
          <cell r="N89">
            <v>20460000</v>
          </cell>
        </row>
        <row r="90">
          <cell r="A90" t="str">
            <v>교대 구체철근 콘크리트</v>
          </cell>
          <cell r="B90" t="str">
            <v>σCK=240KG/CM2</v>
          </cell>
          <cell r="C90">
            <v>442</v>
          </cell>
          <cell r="D90" t="str">
            <v>M3</v>
          </cell>
          <cell r="E90">
            <v>23099</v>
          </cell>
          <cell r="F90">
            <v>10209758</v>
          </cell>
          <cell r="G90">
            <v>141949</v>
          </cell>
          <cell r="H90">
            <v>62741458</v>
          </cell>
          <cell r="I90">
            <v>4780</v>
          </cell>
          <cell r="J90">
            <v>2112760</v>
          </cell>
          <cell r="K90">
            <v>169828</v>
          </cell>
          <cell r="L90">
            <v>75063976</v>
          </cell>
          <cell r="M90">
            <v>120000</v>
          </cell>
          <cell r="N90">
            <v>53040000</v>
          </cell>
        </row>
        <row r="91">
          <cell r="A91" t="str">
            <v>교각 기초철근 콘크리트</v>
          </cell>
          <cell r="B91" t="str">
            <v>σCK=240KG/CM2</v>
          </cell>
          <cell r="C91">
            <v>3565</v>
          </cell>
          <cell r="D91" t="str">
            <v>M3</v>
          </cell>
          <cell r="E91">
            <v>5574</v>
          </cell>
          <cell r="F91">
            <v>19871310</v>
          </cell>
          <cell r="G91">
            <v>90530</v>
          </cell>
          <cell r="H91">
            <v>322739450</v>
          </cell>
          <cell r="I91">
            <v>4015</v>
          </cell>
          <cell r="J91">
            <v>14313475</v>
          </cell>
          <cell r="K91">
            <v>100119</v>
          </cell>
          <cell r="L91">
            <v>356924235</v>
          </cell>
          <cell r="M91">
            <v>80000</v>
          </cell>
          <cell r="N91">
            <v>285200000</v>
          </cell>
        </row>
        <row r="92">
          <cell r="A92" t="str">
            <v>교각 구체철근 콘크리트</v>
          </cell>
          <cell r="B92" t="str">
            <v>σCK=240KG/CM2</v>
          </cell>
          <cell r="C92">
            <v>2840</v>
          </cell>
          <cell r="D92" t="str">
            <v>M3</v>
          </cell>
          <cell r="E92">
            <v>25308</v>
          </cell>
          <cell r="F92">
            <v>71874720</v>
          </cell>
          <cell r="G92">
            <v>252511</v>
          </cell>
          <cell r="H92">
            <v>717131240</v>
          </cell>
          <cell r="I92">
            <v>6099</v>
          </cell>
          <cell r="J92">
            <v>17321160</v>
          </cell>
          <cell r="K92">
            <v>283918</v>
          </cell>
          <cell r="L92">
            <v>806327120</v>
          </cell>
          <cell r="M92">
            <v>240000</v>
          </cell>
          <cell r="N92">
            <v>681600000</v>
          </cell>
        </row>
        <row r="93">
          <cell r="A93" t="str">
            <v>교좌장치</v>
          </cell>
          <cell r="B93" t="str">
            <v>600t,고정+가동</v>
          </cell>
          <cell r="C93">
            <v>9</v>
          </cell>
          <cell r="D93" t="str">
            <v>조</v>
          </cell>
          <cell r="E93">
            <v>16842777</v>
          </cell>
          <cell r="F93">
            <v>151584993</v>
          </cell>
          <cell r="G93">
            <v>642726</v>
          </cell>
          <cell r="H93">
            <v>5784534</v>
          </cell>
          <cell r="I93">
            <v>18950</v>
          </cell>
          <cell r="J93">
            <v>170550</v>
          </cell>
          <cell r="K93">
            <v>17504453</v>
          </cell>
          <cell r="L93">
            <v>157540077</v>
          </cell>
          <cell r="M93">
            <v>15000000</v>
          </cell>
          <cell r="N93">
            <v>135000000</v>
          </cell>
        </row>
        <row r="94">
          <cell r="A94" t="str">
            <v>교좌장치</v>
          </cell>
          <cell r="B94" t="str">
            <v>175t,고정+가동</v>
          </cell>
          <cell r="C94">
            <v>145</v>
          </cell>
          <cell r="D94" t="str">
            <v>조</v>
          </cell>
          <cell r="E94">
            <v>3528504</v>
          </cell>
          <cell r="F94">
            <v>511633080</v>
          </cell>
          <cell r="G94">
            <v>169247</v>
          </cell>
          <cell r="H94">
            <v>24540815</v>
          </cell>
          <cell r="I94">
            <v>4703</v>
          </cell>
          <cell r="J94">
            <v>681935</v>
          </cell>
          <cell r="K94">
            <v>3702454</v>
          </cell>
          <cell r="L94">
            <v>536855830</v>
          </cell>
          <cell r="M94">
            <v>3500000</v>
          </cell>
          <cell r="N94">
            <v>507500000</v>
          </cell>
        </row>
        <row r="95">
          <cell r="A95" t="str">
            <v>강관파일박기</v>
          </cell>
          <cell r="B95" t="str">
            <v>ø508MM,L=20.0M 직항</v>
          </cell>
          <cell r="C95">
            <v>25</v>
          </cell>
          <cell r="D95" t="str">
            <v>본</v>
          </cell>
          <cell r="E95">
            <v>1410676</v>
          </cell>
          <cell r="F95">
            <v>35266900</v>
          </cell>
          <cell r="G95">
            <v>239871</v>
          </cell>
          <cell r="H95">
            <v>5996775</v>
          </cell>
          <cell r="I95">
            <v>27311</v>
          </cell>
          <cell r="J95">
            <v>682775</v>
          </cell>
          <cell r="K95">
            <v>1677858</v>
          </cell>
          <cell r="L95">
            <v>41946450</v>
          </cell>
          <cell r="M95">
            <v>1300000</v>
          </cell>
          <cell r="N95">
            <v>32500000</v>
          </cell>
        </row>
        <row r="96">
          <cell r="A96" t="str">
            <v>강관파일박기</v>
          </cell>
          <cell r="B96" t="str">
            <v>ø508MM,L=17.0M 직항</v>
          </cell>
          <cell r="C96">
            <v>90</v>
          </cell>
          <cell r="D96" t="str">
            <v>본</v>
          </cell>
          <cell r="E96">
            <v>1206725</v>
          </cell>
          <cell r="F96">
            <v>108605250</v>
          </cell>
          <cell r="G96">
            <v>239145</v>
          </cell>
          <cell r="H96">
            <v>21523050</v>
          </cell>
          <cell r="I96">
            <v>26279</v>
          </cell>
          <cell r="J96">
            <v>2365110</v>
          </cell>
          <cell r="K96">
            <v>1472149</v>
          </cell>
          <cell r="L96">
            <v>132493410</v>
          </cell>
          <cell r="M96">
            <v>1100000</v>
          </cell>
          <cell r="N96">
            <v>99000000</v>
          </cell>
        </row>
        <row r="97">
          <cell r="A97" t="str">
            <v>강관파일박기</v>
          </cell>
          <cell r="B97" t="str">
            <v>ø508MM,L=16.0M 직항</v>
          </cell>
          <cell r="C97">
            <v>50</v>
          </cell>
          <cell r="D97" t="str">
            <v>본</v>
          </cell>
          <cell r="E97">
            <v>1138714</v>
          </cell>
          <cell r="F97">
            <v>56935700</v>
          </cell>
          <cell r="G97">
            <v>238834</v>
          </cell>
          <cell r="H97">
            <v>11941700</v>
          </cell>
          <cell r="I97">
            <v>25825</v>
          </cell>
          <cell r="J97">
            <v>1291250</v>
          </cell>
          <cell r="K97">
            <v>1403373</v>
          </cell>
          <cell r="L97">
            <v>70168650</v>
          </cell>
          <cell r="M97">
            <v>1100000</v>
          </cell>
          <cell r="N97">
            <v>55000000</v>
          </cell>
        </row>
        <row r="98">
          <cell r="A98" t="str">
            <v>강관파일박기</v>
          </cell>
          <cell r="B98" t="str">
            <v>ø508MM,L=15.0M 직항</v>
          </cell>
          <cell r="C98">
            <v>45</v>
          </cell>
          <cell r="D98" t="str">
            <v>본</v>
          </cell>
          <cell r="E98">
            <v>1070017</v>
          </cell>
          <cell r="F98">
            <v>48150765</v>
          </cell>
          <cell r="G98">
            <v>231927</v>
          </cell>
          <cell r="H98">
            <v>10436715</v>
          </cell>
          <cell r="I98">
            <v>23574</v>
          </cell>
          <cell r="J98">
            <v>1060830</v>
          </cell>
          <cell r="K98">
            <v>1325518</v>
          </cell>
          <cell r="L98">
            <v>59648310</v>
          </cell>
          <cell r="M98">
            <v>100000</v>
          </cell>
          <cell r="N98">
            <v>4500000</v>
          </cell>
        </row>
        <row r="99">
          <cell r="A99" t="str">
            <v>강관파일박기</v>
          </cell>
          <cell r="B99" t="str">
            <v>ø508MM,L=14.0M 직항</v>
          </cell>
          <cell r="C99">
            <v>50</v>
          </cell>
          <cell r="D99" t="str">
            <v>본</v>
          </cell>
          <cell r="E99">
            <v>999910</v>
          </cell>
          <cell r="F99">
            <v>49995500</v>
          </cell>
          <cell r="G99">
            <v>202920</v>
          </cell>
          <cell r="H99">
            <v>10146000</v>
          </cell>
          <cell r="I99">
            <v>24054</v>
          </cell>
          <cell r="J99">
            <v>1202700</v>
          </cell>
          <cell r="K99">
            <v>1226884</v>
          </cell>
          <cell r="L99">
            <v>61344200</v>
          </cell>
          <cell r="M99">
            <v>980000</v>
          </cell>
          <cell r="N99">
            <v>49000000</v>
          </cell>
        </row>
        <row r="100">
          <cell r="A100" t="str">
            <v>강관파일박기</v>
          </cell>
          <cell r="B100" t="str">
            <v>ø508MM,L=13.0M 직항</v>
          </cell>
          <cell r="C100">
            <v>149</v>
          </cell>
          <cell r="D100" t="str">
            <v>본</v>
          </cell>
          <cell r="E100">
            <v>931615</v>
          </cell>
          <cell r="F100">
            <v>138810635</v>
          </cell>
          <cell r="G100">
            <v>200649</v>
          </cell>
          <cell r="H100">
            <v>29896701</v>
          </cell>
          <cell r="I100">
            <v>22826</v>
          </cell>
          <cell r="J100">
            <v>3401074</v>
          </cell>
          <cell r="K100">
            <v>1155090</v>
          </cell>
          <cell r="L100">
            <v>172108410</v>
          </cell>
          <cell r="M100">
            <v>980000</v>
          </cell>
          <cell r="N100">
            <v>146020000</v>
          </cell>
        </row>
        <row r="101">
          <cell r="A101" t="str">
            <v>강관파일박기</v>
          </cell>
          <cell r="B101" t="str">
            <v>ø508MM,L=12.0M 직항</v>
          </cell>
          <cell r="C101">
            <v>275</v>
          </cell>
          <cell r="D101" t="str">
            <v>본</v>
          </cell>
          <cell r="E101">
            <v>863361</v>
          </cell>
          <cell r="F101">
            <v>237424275</v>
          </cell>
          <cell r="G101">
            <v>198682</v>
          </cell>
          <cell r="H101">
            <v>54637550</v>
          </cell>
          <cell r="I101">
            <v>21835</v>
          </cell>
          <cell r="J101">
            <v>6004625</v>
          </cell>
          <cell r="K101">
            <v>1083878</v>
          </cell>
          <cell r="L101">
            <v>298066450</v>
          </cell>
          <cell r="M101">
            <v>800000</v>
          </cell>
          <cell r="N101">
            <v>220000000</v>
          </cell>
        </row>
        <row r="102">
          <cell r="A102" t="str">
            <v>강관파일박기</v>
          </cell>
          <cell r="B102" t="str">
            <v>ø508MM,L=11.0M 직항</v>
          </cell>
          <cell r="C102">
            <v>228</v>
          </cell>
          <cell r="D102" t="str">
            <v>본</v>
          </cell>
          <cell r="E102">
            <v>795203</v>
          </cell>
          <cell r="F102">
            <v>181306284</v>
          </cell>
          <cell r="G102">
            <v>196970</v>
          </cell>
          <cell r="H102">
            <v>44909160</v>
          </cell>
          <cell r="I102">
            <v>21008</v>
          </cell>
          <cell r="J102">
            <v>4789824</v>
          </cell>
          <cell r="K102">
            <v>1013181</v>
          </cell>
          <cell r="L102">
            <v>231005268</v>
          </cell>
          <cell r="M102">
            <v>800000</v>
          </cell>
          <cell r="N102">
            <v>182400000</v>
          </cell>
        </row>
        <row r="103">
          <cell r="A103" t="str">
            <v>강관파일박기</v>
          </cell>
          <cell r="B103" t="str">
            <v>ø508MM,L=10.0M 직항</v>
          </cell>
          <cell r="C103">
            <v>223</v>
          </cell>
          <cell r="D103" t="str">
            <v>본</v>
          </cell>
          <cell r="E103">
            <v>727241</v>
          </cell>
          <cell r="F103">
            <v>162174743</v>
          </cell>
          <cell r="G103">
            <v>196773</v>
          </cell>
          <cell r="H103">
            <v>43880379</v>
          </cell>
          <cell r="I103">
            <v>20734</v>
          </cell>
          <cell r="J103">
            <v>4623682</v>
          </cell>
          <cell r="K103">
            <v>944748</v>
          </cell>
          <cell r="L103">
            <v>210678804</v>
          </cell>
          <cell r="M103">
            <v>720000</v>
          </cell>
          <cell r="N103">
            <v>160560000</v>
          </cell>
        </row>
        <row r="104">
          <cell r="A104" t="str">
            <v>강관파일박기</v>
          </cell>
          <cell r="B104" t="str">
            <v>ø508MM,L=9.0M 직항</v>
          </cell>
          <cell r="C104">
            <v>156</v>
          </cell>
          <cell r="D104" t="str">
            <v>본</v>
          </cell>
          <cell r="E104">
            <v>659123</v>
          </cell>
          <cell r="F104">
            <v>102823188</v>
          </cell>
          <cell r="G104">
            <v>195244</v>
          </cell>
          <cell r="H104">
            <v>30458064</v>
          </cell>
          <cell r="I104">
            <v>20003</v>
          </cell>
          <cell r="J104">
            <v>3120468</v>
          </cell>
          <cell r="K104">
            <v>874370</v>
          </cell>
          <cell r="L104">
            <v>136401720</v>
          </cell>
          <cell r="M104">
            <v>640000</v>
          </cell>
          <cell r="N104">
            <v>99840000</v>
          </cell>
        </row>
        <row r="105">
          <cell r="A105" t="str">
            <v>강관파일박기</v>
          </cell>
          <cell r="B105" t="str">
            <v>ø508MM,L=8.0M 직항</v>
          </cell>
          <cell r="C105">
            <v>95</v>
          </cell>
          <cell r="D105" t="str">
            <v>본</v>
          </cell>
          <cell r="E105">
            <v>590952</v>
          </cell>
          <cell r="F105">
            <v>56140440</v>
          </cell>
          <cell r="G105">
            <v>193726</v>
          </cell>
          <cell r="H105">
            <v>18403970</v>
          </cell>
          <cell r="I105">
            <v>19148</v>
          </cell>
          <cell r="J105">
            <v>1819060</v>
          </cell>
          <cell r="K105">
            <v>803826</v>
          </cell>
          <cell r="L105">
            <v>76363470</v>
          </cell>
          <cell r="M105">
            <v>640000</v>
          </cell>
          <cell r="N105">
            <v>60800000</v>
          </cell>
        </row>
        <row r="106">
          <cell r="A106" t="str">
            <v>강관파일박기</v>
          </cell>
          <cell r="B106" t="str">
            <v>ø508MM,L=6.0M 직항</v>
          </cell>
          <cell r="C106">
            <v>54</v>
          </cell>
          <cell r="D106" t="str">
            <v>본</v>
          </cell>
          <cell r="E106">
            <v>454578</v>
          </cell>
          <cell r="F106">
            <v>24547212</v>
          </cell>
          <cell r="G106">
            <v>190165</v>
          </cell>
          <cell r="H106">
            <v>10268910</v>
          </cell>
          <cell r="I106">
            <v>17350</v>
          </cell>
          <cell r="J106">
            <v>936900</v>
          </cell>
          <cell r="K106">
            <v>662093</v>
          </cell>
          <cell r="L106">
            <v>35753022</v>
          </cell>
          <cell r="M106">
            <v>500000</v>
          </cell>
          <cell r="N106">
            <v>27000000</v>
          </cell>
        </row>
        <row r="107">
          <cell r="A107" t="str">
            <v>강관파일박기</v>
          </cell>
          <cell r="B107" t="str">
            <v>ø508MM,L=5.0M 직항</v>
          </cell>
          <cell r="C107">
            <v>30</v>
          </cell>
          <cell r="D107" t="str">
            <v>본</v>
          </cell>
          <cell r="E107">
            <v>386499</v>
          </cell>
          <cell r="F107">
            <v>11594970</v>
          </cell>
          <cell r="G107">
            <v>189130</v>
          </cell>
          <cell r="H107">
            <v>5673900</v>
          </cell>
          <cell r="I107">
            <v>16810</v>
          </cell>
          <cell r="J107">
            <v>504300</v>
          </cell>
          <cell r="K107">
            <v>592439</v>
          </cell>
          <cell r="L107">
            <v>17773170</v>
          </cell>
          <cell r="M107">
            <v>480000</v>
          </cell>
          <cell r="N107">
            <v>14400000</v>
          </cell>
        </row>
        <row r="108">
          <cell r="A108" t="str">
            <v>돌붙임</v>
          </cell>
          <cell r="B108" t="str">
            <v>비탈보호</v>
          </cell>
          <cell r="C108">
            <v>552</v>
          </cell>
          <cell r="D108" t="str">
            <v>m2</v>
          </cell>
          <cell r="E108">
            <v>16666</v>
          </cell>
          <cell r="F108">
            <v>9199632</v>
          </cell>
          <cell r="G108">
            <v>30805</v>
          </cell>
          <cell r="H108">
            <v>17004360</v>
          </cell>
          <cell r="J108">
            <v>0</v>
          </cell>
          <cell r="K108">
            <v>47471</v>
          </cell>
          <cell r="L108">
            <v>26203992</v>
          </cell>
          <cell r="M108">
            <v>40000</v>
          </cell>
          <cell r="N108">
            <v>22080000</v>
          </cell>
        </row>
        <row r="109">
          <cell r="A109" t="str">
            <v>교면방수</v>
          </cell>
          <cell r="B109" t="str">
            <v>침투식액체</v>
          </cell>
          <cell r="C109">
            <v>9990</v>
          </cell>
          <cell r="D109" t="str">
            <v>M2</v>
          </cell>
          <cell r="E109">
            <v>2234</v>
          </cell>
          <cell r="F109">
            <v>22317660</v>
          </cell>
          <cell r="G109">
            <v>1846</v>
          </cell>
          <cell r="H109">
            <v>18441540</v>
          </cell>
          <cell r="I109">
            <v>55</v>
          </cell>
          <cell r="J109">
            <v>549450</v>
          </cell>
          <cell r="K109">
            <v>4135</v>
          </cell>
          <cell r="L109">
            <v>41308650</v>
          </cell>
          <cell r="M109">
            <v>4000</v>
          </cell>
          <cell r="N109">
            <v>39960000</v>
          </cell>
        </row>
        <row r="110">
          <cell r="A110" t="str">
            <v>신축이음장치</v>
          </cell>
          <cell r="B110" t="str">
            <v>T=20MM</v>
          </cell>
          <cell r="C110">
            <v>79</v>
          </cell>
          <cell r="D110" t="str">
            <v>M</v>
          </cell>
          <cell r="E110">
            <v>86734</v>
          </cell>
          <cell r="F110">
            <v>6851986</v>
          </cell>
          <cell r="G110">
            <v>55790</v>
          </cell>
          <cell r="H110">
            <v>4407410</v>
          </cell>
          <cell r="I110">
            <v>345</v>
          </cell>
          <cell r="J110">
            <v>27255</v>
          </cell>
          <cell r="K110">
            <v>142869</v>
          </cell>
          <cell r="L110">
            <v>11286651</v>
          </cell>
          <cell r="M110">
            <v>130000</v>
          </cell>
          <cell r="N110">
            <v>10270000</v>
          </cell>
        </row>
        <row r="111">
          <cell r="A111" t="str">
            <v>신축이음장치</v>
          </cell>
          <cell r="B111" t="str">
            <v>T=40MM</v>
          </cell>
          <cell r="C111">
            <v>264</v>
          </cell>
          <cell r="D111" t="str">
            <v>M</v>
          </cell>
          <cell r="E111">
            <v>182284</v>
          </cell>
          <cell r="F111">
            <v>48122976</v>
          </cell>
          <cell r="G111">
            <v>55790</v>
          </cell>
          <cell r="H111">
            <v>14728560</v>
          </cell>
          <cell r="I111">
            <v>345</v>
          </cell>
          <cell r="J111">
            <v>91080</v>
          </cell>
          <cell r="K111">
            <v>238419</v>
          </cell>
          <cell r="L111">
            <v>62942616</v>
          </cell>
          <cell r="M111">
            <v>200000</v>
          </cell>
          <cell r="N111">
            <v>52800000</v>
          </cell>
        </row>
        <row r="112">
          <cell r="A112" t="str">
            <v>신축이음장치</v>
          </cell>
          <cell r="B112" t="str">
            <v>T=50MM</v>
          </cell>
          <cell r="C112">
            <v>13</v>
          </cell>
          <cell r="D112" t="str">
            <v>M</v>
          </cell>
          <cell r="E112">
            <v>214079</v>
          </cell>
          <cell r="F112">
            <v>2783027</v>
          </cell>
          <cell r="G112">
            <v>56114</v>
          </cell>
          <cell r="H112">
            <v>729482</v>
          </cell>
          <cell r="I112">
            <v>356</v>
          </cell>
          <cell r="J112">
            <v>4628</v>
          </cell>
          <cell r="K112">
            <v>270549</v>
          </cell>
          <cell r="L112">
            <v>3517137</v>
          </cell>
          <cell r="M112">
            <v>250000</v>
          </cell>
          <cell r="N112">
            <v>3250000</v>
          </cell>
        </row>
        <row r="113">
          <cell r="A113" t="str">
            <v>신축이음장치</v>
          </cell>
          <cell r="B113" t="str">
            <v>T=100MM</v>
          </cell>
          <cell r="C113">
            <v>13</v>
          </cell>
          <cell r="D113" t="str">
            <v>M</v>
          </cell>
          <cell r="E113">
            <v>554741</v>
          </cell>
          <cell r="F113">
            <v>7211633</v>
          </cell>
          <cell r="G113">
            <v>67435</v>
          </cell>
          <cell r="H113">
            <v>876655</v>
          </cell>
          <cell r="I113">
            <v>605</v>
          </cell>
          <cell r="J113">
            <v>7865</v>
          </cell>
          <cell r="K113">
            <v>622781</v>
          </cell>
          <cell r="L113">
            <v>8096153</v>
          </cell>
          <cell r="M113">
            <v>600000</v>
          </cell>
          <cell r="N113">
            <v>7800000</v>
          </cell>
        </row>
        <row r="114">
          <cell r="A114" t="str">
            <v>난간설치</v>
          </cell>
          <cell r="B114" t="str">
            <v>H=1.10M,STS PIPE</v>
          </cell>
          <cell r="C114">
            <v>2163</v>
          </cell>
          <cell r="D114" t="str">
            <v>M</v>
          </cell>
          <cell r="E114">
            <v>48988</v>
          </cell>
          <cell r="F114">
            <v>105961044</v>
          </cell>
          <cell r="G114">
            <v>79445</v>
          </cell>
          <cell r="H114">
            <v>171839535</v>
          </cell>
          <cell r="I114">
            <v>82885</v>
          </cell>
          <cell r="J114">
            <v>179280255</v>
          </cell>
          <cell r="K114">
            <v>211318</v>
          </cell>
          <cell r="L114">
            <v>457080834</v>
          </cell>
          <cell r="M114">
            <v>180000</v>
          </cell>
          <cell r="N114">
            <v>389340000</v>
          </cell>
        </row>
        <row r="115">
          <cell r="A115" t="str">
            <v>PC빔 제작</v>
          </cell>
          <cell r="B115" t="str">
            <v>L=24.90M</v>
          </cell>
          <cell r="C115">
            <v>141</v>
          </cell>
          <cell r="D115" t="str">
            <v>본</v>
          </cell>
          <cell r="E115">
            <v>2075216</v>
          </cell>
          <cell r="F115">
            <v>292605456</v>
          </cell>
          <cell r="G115">
            <v>8030732</v>
          </cell>
          <cell r="H115">
            <v>1132333212</v>
          </cell>
          <cell r="I115">
            <v>142458</v>
          </cell>
          <cell r="J115">
            <v>20086578</v>
          </cell>
          <cell r="K115">
            <v>10248406</v>
          </cell>
          <cell r="L115">
            <v>1445025246</v>
          </cell>
          <cell r="M115">
            <v>5500000</v>
          </cell>
          <cell r="N115">
            <v>775500000</v>
          </cell>
        </row>
        <row r="116">
          <cell r="A116" t="str">
            <v>PC빔 설치</v>
          </cell>
          <cell r="B116" t="str">
            <v>L=24.90M</v>
          </cell>
          <cell r="C116">
            <v>141</v>
          </cell>
          <cell r="D116" t="str">
            <v>본</v>
          </cell>
          <cell r="E116">
            <v>107139</v>
          </cell>
          <cell r="F116">
            <v>15106599</v>
          </cell>
          <cell r="G116">
            <v>406501</v>
          </cell>
          <cell r="H116">
            <v>57316641</v>
          </cell>
          <cell r="I116">
            <v>519502</v>
          </cell>
          <cell r="J116">
            <v>73249782</v>
          </cell>
          <cell r="K116">
            <v>1033142</v>
          </cell>
          <cell r="L116">
            <v>145673022</v>
          </cell>
          <cell r="M116">
            <v>800000</v>
          </cell>
          <cell r="N116">
            <v>112800000</v>
          </cell>
        </row>
        <row r="117">
          <cell r="A117" t="str">
            <v>PC합성슬래브철근콘크리트</v>
          </cell>
          <cell r="B117" t="str">
            <v>σCK=270KG/CM2</v>
          </cell>
          <cell r="C117">
            <v>3482</v>
          </cell>
          <cell r="D117" t="str">
            <v>M3</v>
          </cell>
          <cell r="E117">
            <v>29548</v>
          </cell>
          <cell r="F117">
            <v>102886136</v>
          </cell>
          <cell r="G117">
            <v>216942</v>
          </cell>
          <cell r="H117">
            <v>755392044</v>
          </cell>
          <cell r="I117">
            <v>4017</v>
          </cell>
          <cell r="J117">
            <v>13987194</v>
          </cell>
          <cell r="K117">
            <v>250507</v>
          </cell>
          <cell r="L117">
            <v>872265374</v>
          </cell>
          <cell r="M117">
            <v>200000</v>
          </cell>
          <cell r="N117">
            <v>696400000</v>
          </cell>
        </row>
        <row r="118">
          <cell r="A118" t="str">
            <v>배수설비</v>
          </cell>
          <cell r="B118" t="str">
            <v>스테인레스φ100MM</v>
          </cell>
          <cell r="C118">
            <v>392</v>
          </cell>
          <cell r="D118" t="str">
            <v>개소</v>
          </cell>
          <cell r="E118">
            <v>335777</v>
          </cell>
          <cell r="F118">
            <v>131624584</v>
          </cell>
          <cell r="G118">
            <v>27093</v>
          </cell>
          <cell r="H118">
            <v>10620456</v>
          </cell>
          <cell r="I118">
            <v>99</v>
          </cell>
          <cell r="J118">
            <v>38808</v>
          </cell>
          <cell r="K118">
            <v>362969</v>
          </cell>
          <cell r="L118">
            <v>142283848</v>
          </cell>
          <cell r="M118">
            <v>300000</v>
          </cell>
          <cell r="N118">
            <v>117600000</v>
          </cell>
        </row>
        <row r="119">
          <cell r="A119" t="str">
            <v>전철주받침</v>
          </cell>
          <cell r="C119">
            <v>58</v>
          </cell>
          <cell r="D119" t="str">
            <v>개소</v>
          </cell>
          <cell r="E119">
            <v>133494</v>
          </cell>
          <cell r="F119">
            <v>7742652</v>
          </cell>
          <cell r="G119">
            <v>332019</v>
          </cell>
          <cell r="H119">
            <v>19257102</v>
          </cell>
          <cell r="I119">
            <v>207</v>
          </cell>
          <cell r="J119">
            <v>12006</v>
          </cell>
          <cell r="K119">
            <v>465720</v>
          </cell>
          <cell r="L119">
            <v>27011760</v>
          </cell>
          <cell r="M119">
            <v>400000</v>
          </cell>
          <cell r="N119">
            <v>23200000</v>
          </cell>
        </row>
        <row r="120">
          <cell r="A120" t="str">
            <v>수로BOX철근콘크리트</v>
          </cell>
          <cell r="B120" t="str">
            <v>σCK=240KG/CM2</v>
          </cell>
          <cell r="C120">
            <v>881</v>
          </cell>
          <cell r="D120" t="str">
            <v>M3</v>
          </cell>
          <cell r="E120">
            <v>13932</v>
          </cell>
          <cell r="F120">
            <v>12274092</v>
          </cell>
          <cell r="G120">
            <v>128628</v>
          </cell>
          <cell r="H120">
            <v>113321268</v>
          </cell>
          <cell r="I120">
            <v>4254</v>
          </cell>
          <cell r="J120">
            <v>3747774</v>
          </cell>
          <cell r="K120">
            <v>146814</v>
          </cell>
          <cell r="L120">
            <v>129343134</v>
          </cell>
          <cell r="M120">
            <v>120000</v>
          </cell>
          <cell r="N120">
            <v>105720000</v>
          </cell>
        </row>
        <row r="121">
          <cell r="A121" t="str">
            <v>U형수로철근콘크리트</v>
          </cell>
          <cell r="B121" t="str">
            <v>σCK=240KG/CM2</v>
          </cell>
          <cell r="C121">
            <v>81</v>
          </cell>
          <cell r="D121" t="str">
            <v>M3</v>
          </cell>
          <cell r="E121">
            <v>19332</v>
          </cell>
          <cell r="F121">
            <v>1565892</v>
          </cell>
          <cell r="G121">
            <v>128483</v>
          </cell>
          <cell r="H121">
            <v>10407123</v>
          </cell>
          <cell r="I121">
            <v>4737</v>
          </cell>
          <cell r="J121">
            <v>383697</v>
          </cell>
          <cell r="K121">
            <v>152552</v>
          </cell>
          <cell r="L121">
            <v>12356712</v>
          </cell>
          <cell r="M121">
            <v>130000</v>
          </cell>
          <cell r="N121">
            <v>10530000</v>
          </cell>
        </row>
        <row r="122">
          <cell r="A122" t="str">
            <v>기초막돌다짐</v>
          </cell>
          <cell r="C122">
            <v>162</v>
          </cell>
          <cell r="D122" t="str">
            <v>M3</v>
          </cell>
          <cell r="E122">
            <v>13000</v>
          </cell>
          <cell r="F122">
            <v>2106000</v>
          </cell>
          <cell r="G122">
            <v>34091</v>
          </cell>
          <cell r="H122">
            <v>5522742</v>
          </cell>
          <cell r="J122">
            <v>0</v>
          </cell>
          <cell r="K122">
            <v>47091</v>
          </cell>
          <cell r="L122">
            <v>7628742</v>
          </cell>
          <cell r="M122">
            <v>40000</v>
          </cell>
          <cell r="N122">
            <v>6480000</v>
          </cell>
        </row>
        <row r="123">
          <cell r="A123" t="str">
            <v>아스팔트 방수</v>
          </cell>
          <cell r="B123" t="str">
            <v>BOX구간</v>
          </cell>
          <cell r="C123">
            <v>194</v>
          </cell>
          <cell r="D123" t="str">
            <v>M2</v>
          </cell>
          <cell r="E123">
            <v>2220</v>
          </cell>
          <cell r="F123">
            <v>430680</v>
          </cell>
          <cell r="G123">
            <v>3470</v>
          </cell>
          <cell r="H123">
            <v>673180</v>
          </cell>
          <cell r="J123">
            <v>0</v>
          </cell>
          <cell r="K123">
            <v>5690</v>
          </cell>
          <cell r="L123">
            <v>1103860</v>
          </cell>
          <cell r="M123">
            <v>5000</v>
          </cell>
          <cell r="N123">
            <v>970000</v>
          </cell>
        </row>
        <row r="124">
          <cell r="A124" t="str">
            <v>법면 보호블럭 설치</v>
          </cell>
          <cell r="B124" t="str">
            <v>40x40x10CM</v>
          </cell>
          <cell r="C124">
            <v>693</v>
          </cell>
          <cell r="D124" t="str">
            <v>M2</v>
          </cell>
          <cell r="E124">
            <v>11246</v>
          </cell>
          <cell r="F124">
            <v>7793478</v>
          </cell>
          <cell r="G124">
            <v>15935</v>
          </cell>
          <cell r="H124">
            <v>11042955</v>
          </cell>
          <cell r="I124">
            <v>1493</v>
          </cell>
          <cell r="J124">
            <v>1034649</v>
          </cell>
          <cell r="K124">
            <v>28674</v>
          </cell>
          <cell r="L124">
            <v>19871082</v>
          </cell>
          <cell r="M124">
            <v>25000</v>
          </cell>
          <cell r="N124">
            <v>17325000</v>
          </cell>
        </row>
        <row r="125">
          <cell r="A125" t="str">
            <v>낙하물 방지공</v>
          </cell>
          <cell r="C125">
            <v>990</v>
          </cell>
          <cell r="D125" t="str">
            <v>M2</v>
          </cell>
          <cell r="E125">
            <v>1134</v>
          </cell>
          <cell r="F125">
            <v>1122660</v>
          </cell>
          <cell r="G125">
            <v>2384</v>
          </cell>
          <cell r="H125">
            <v>2360160</v>
          </cell>
          <cell r="J125">
            <v>0</v>
          </cell>
          <cell r="K125">
            <v>3518</v>
          </cell>
          <cell r="L125">
            <v>3482820</v>
          </cell>
          <cell r="M125">
            <v>3000</v>
          </cell>
          <cell r="N125">
            <v>2970000</v>
          </cell>
        </row>
        <row r="126">
          <cell r="A126" t="str">
            <v>신구콘크리트접착</v>
          </cell>
          <cell r="C126">
            <v>14</v>
          </cell>
          <cell r="D126" t="str">
            <v>㎡</v>
          </cell>
          <cell r="E126">
            <v>6709</v>
          </cell>
          <cell r="F126">
            <v>93926</v>
          </cell>
          <cell r="G126">
            <v>7564</v>
          </cell>
          <cell r="H126">
            <v>105896</v>
          </cell>
          <cell r="J126">
            <v>0</v>
          </cell>
          <cell r="K126">
            <v>14273</v>
          </cell>
          <cell r="L126">
            <v>199822</v>
          </cell>
          <cell r="M126">
            <v>10000</v>
          </cell>
          <cell r="N126">
            <v>140000</v>
          </cell>
        </row>
        <row r="127">
          <cell r="A127" t="str">
            <v>관로 뚜껑제작 설치</v>
          </cell>
          <cell r="B127" t="str">
            <v>49x34x8Cm</v>
          </cell>
          <cell r="C127">
            <v>6896</v>
          </cell>
          <cell r="D127" t="str">
            <v>개</v>
          </cell>
          <cell r="E127">
            <v>8575</v>
          </cell>
          <cell r="F127">
            <v>59133200</v>
          </cell>
          <cell r="G127">
            <v>6015</v>
          </cell>
          <cell r="H127">
            <v>41479440</v>
          </cell>
          <cell r="J127">
            <v>0</v>
          </cell>
          <cell r="K127">
            <v>14590</v>
          </cell>
          <cell r="L127">
            <v>100612640</v>
          </cell>
          <cell r="M127">
            <v>12000</v>
          </cell>
          <cell r="N127">
            <v>82752000</v>
          </cell>
        </row>
        <row r="128">
          <cell r="A128" t="str">
            <v>사석채우기</v>
          </cell>
          <cell r="C128">
            <v>2193</v>
          </cell>
          <cell r="D128" t="str">
            <v>㎥</v>
          </cell>
          <cell r="E128">
            <v>14000</v>
          </cell>
          <cell r="F128">
            <v>30702000</v>
          </cell>
          <cell r="G128">
            <v>26544</v>
          </cell>
          <cell r="H128">
            <v>58210992</v>
          </cell>
          <cell r="J128">
            <v>0</v>
          </cell>
          <cell r="K128">
            <v>40544</v>
          </cell>
          <cell r="L128">
            <v>88912992</v>
          </cell>
          <cell r="M128">
            <v>25000</v>
          </cell>
          <cell r="N128">
            <v>54825000</v>
          </cell>
        </row>
        <row r="129">
          <cell r="A129" t="str">
            <v>PF합성슬래브철근콘크리트</v>
          </cell>
          <cell r="B129" t="str">
            <v>σCK=270KG/CM2</v>
          </cell>
          <cell r="C129">
            <v>650</v>
          </cell>
          <cell r="D129" t="str">
            <v>M3</v>
          </cell>
          <cell r="E129">
            <v>27249</v>
          </cell>
          <cell r="F129">
            <v>17711850</v>
          </cell>
          <cell r="G129">
            <v>142305</v>
          </cell>
          <cell r="H129">
            <v>92498250</v>
          </cell>
          <cell r="I129">
            <v>4017</v>
          </cell>
          <cell r="J129">
            <v>2611050</v>
          </cell>
          <cell r="K129">
            <v>173571</v>
          </cell>
          <cell r="L129">
            <v>112821150</v>
          </cell>
          <cell r="M129">
            <v>150000</v>
          </cell>
          <cell r="N129">
            <v>97500000</v>
          </cell>
        </row>
        <row r="130">
          <cell r="A130" t="str">
            <v>PF빔제작</v>
          </cell>
          <cell r="B130" t="str">
            <v>L=25M,내측</v>
          </cell>
          <cell r="C130">
            <v>6</v>
          </cell>
          <cell r="D130" t="str">
            <v>본</v>
          </cell>
          <cell r="E130">
            <v>2155209</v>
          </cell>
          <cell r="F130">
            <v>12931254</v>
          </cell>
          <cell r="G130">
            <v>14481600</v>
          </cell>
          <cell r="H130">
            <v>86889600</v>
          </cell>
          <cell r="I130">
            <v>12178815</v>
          </cell>
          <cell r="J130">
            <v>73072890</v>
          </cell>
          <cell r="K130">
            <v>28815624</v>
          </cell>
          <cell r="L130">
            <v>172893744</v>
          </cell>
          <cell r="M130">
            <v>25000000</v>
          </cell>
          <cell r="N130">
            <v>150000000</v>
          </cell>
        </row>
        <row r="131">
          <cell r="A131" t="str">
            <v>PF빔설치</v>
          </cell>
          <cell r="B131" t="str">
            <v>L=25M,내측</v>
          </cell>
          <cell r="C131">
            <v>6</v>
          </cell>
          <cell r="D131" t="str">
            <v>본</v>
          </cell>
          <cell r="E131">
            <v>622199</v>
          </cell>
          <cell r="F131">
            <v>3733194</v>
          </cell>
          <cell r="G131">
            <v>4621702</v>
          </cell>
          <cell r="H131">
            <v>27730212</v>
          </cell>
          <cell r="I131">
            <v>2551684</v>
          </cell>
          <cell r="J131">
            <v>15310104</v>
          </cell>
          <cell r="K131">
            <v>7795585</v>
          </cell>
          <cell r="L131">
            <v>46773510</v>
          </cell>
          <cell r="M131">
            <v>5000000</v>
          </cell>
          <cell r="N131">
            <v>30000000</v>
          </cell>
        </row>
        <row r="132">
          <cell r="A132" t="str">
            <v>PF빔제작</v>
          </cell>
          <cell r="B132" t="str">
            <v>L=25M,외측</v>
          </cell>
          <cell r="C132">
            <v>12</v>
          </cell>
          <cell r="D132" t="str">
            <v>본</v>
          </cell>
          <cell r="E132">
            <v>2964387</v>
          </cell>
          <cell r="F132">
            <v>35572644</v>
          </cell>
          <cell r="G132">
            <v>18154312</v>
          </cell>
          <cell r="H132">
            <v>217851744</v>
          </cell>
          <cell r="I132">
            <v>16286699</v>
          </cell>
          <cell r="J132">
            <v>195440388</v>
          </cell>
          <cell r="K132">
            <v>37405398</v>
          </cell>
          <cell r="L132">
            <v>448864776</v>
          </cell>
          <cell r="M132">
            <v>35000000</v>
          </cell>
          <cell r="N132">
            <v>420000000</v>
          </cell>
        </row>
        <row r="133">
          <cell r="A133" t="str">
            <v>PF빔설치</v>
          </cell>
          <cell r="B133" t="str">
            <v>L=25M,외측</v>
          </cell>
          <cell r="C133">
            <v>12</v>
          </cell>
          <cell r="D133" t="str">
            <v>본</v>
          </cell>
          <cell r="E133">
            <v>693396</v>
          </cell>
          <cell r="F133">
            <v>8320752</v>
          </cell>
          <cell r="G133">
            <v>4667691</v>
          </cell>
          <cell r="H133">
            <v>56012292</v>
          </cell>
          <cell r="I133">
            <v>2689676</v>
          </cell>
          <cell r="J133">
            <v>32276112</v>
          </cell>
          <cell r="K133">
            <v>8050763</v>
          </cell>
          <cell r="L133">
            <v>96609156</v>
          </cell>
          <cell r="M133">
            <v>5000000</v>
          </cell>
          <cell r="N133">
            <v>60000000</v>
          </cell>
        </row>
        <row r="134">
          <cell r="A134" t="str">
            <v>3. 구 교 공</v>
          </cell>
          <cell r="C134">
            <v>0</v>
          </cell>
          <cell r="F134">
            <v>146996789</v>
          </cell>
          <cell r="H134">
            <v>204173319</v>
          </cell>
          <cell r="J134">
            <v>10980951</v>
          </cell>
          <cell r="K134">
            <v>0</v>
          </cell>
          <cell r="L134">
            <v>362151059</v>
          </cell>
          <cell r="N134">
            <v>297554250</v>
          </cell>
        </row>
        <row r="135">
          <cell r="A135" t="str">
            <v>터파기</v>
          </cell>
          <cell r="B135" t="str">
            <v>육상, 토사</v>
          </cell>
          <cell r="C135">
            <v>8273</v>
          </cell>
          <cell r="D135" t="str">
            <v>M3</v>
          </cell>
          <cell r="E135">
            <v>172</v>
          </cell>
          <cell r="F135">
            <v>1422956</v>
          </cell>
          <cell r="G135">
            <v>220</v>
          </cell>
          <cell r="H135">
            <v>1820060</v>
          </cell>
          <cell r="I135">
            <v>235</v>
          </cell>
          <cell r="J135">
            <v>1944155</v>
          </cell>
          <cell r="K135">
            <v>627</v>
          </cell>
          <cell r="L135">
            <v>5187171</v>
          </cell>
          <cell r="M135">
            <v>450</v>
          </cell>
          <cell r="N135">
            <v>3722850</v>
          </cell>
        </row>
        <row r="136">
          <cell r="A136" t="str">
            <v>되메우기</v>
          </cell>
          <cell r="C136">
            <v>3262</v>
          </cell>
          <cell r="D136" t="str">
            <v>M3</v>
          </cell>
          <cell r="E136">
            <v>154</v>
          </cell>
          <cell r="F136">
            <v>502348</v>
          </cell>
          <cell r="G136">
            <v>575</v>
          </cell>
          <cell r="H136">
            <v>1875650</v>
          </cell>
          <cell r="I136">
            <v>211</v>
          </cell>
          <cell r="J136">
            <v>688282</v>
          </cell>
          <cell r="K136">
            <v>940</v>
          </cell>
          <cell r="L136">
            <v>3066280</v>
          </cell>
          <cell r="M136">
            <v>700</v>
          </cell>
          <cell r="N136">
            <v>2283400</v>
          </cell>
        </row>
        <row r="137">
          <cell r="A137" t="str">
            <v>기초막돌다짐</v>
          </cell>
          <cell r="C137">
            <v>155</v>
          </cell>
          <cell r="D137" t="str">
            <v>M3</v>
          </cell>
          <cell r="E137">
            <v>13000</v>
          </cell>
          <cell r="F137">
            <v>2015000</v>
          </cell>
          <cell r="G137">
            <v>34091</v>
          </cell>
          <cell r="H137">
            <v>5284105</v>
          </cell>
          <cell r="J137">
            <v>0</v>
          </cell>
          <cell r="K137">
            <v>47091</v>
          </cell>
          <cell r="L137">
            <v>7299105</v>
          </cell>
          <cell r="M137">
            <v>25000</v>
          </cell>
          <cell r="N137">
            <v>3875000</v>
          </cell>
        </row>
        <row r="138">
          <cell r="A138" t="str">
            <v>바닥 콘크리트</v>
          </cell>
          <cell r="B138" t="str">
            <v>σCK=180KG/CM2</v>
          </cell>
          <cell r="C138">
            <v>52</v>
          </cell>
          <cell r="D138" t="str">
            <v>M3</v>
          </cell>
          <cell r="E138">
            <v>2094</v>
          </cell>
          <cell r="F138">
            <v>108888</v>
          </cell>
          <cell r="G138">
            <v>25260</v>
          </cell>
          <cell r="H138">
            <v>1313520</v>
          </cell>
          <cell r="J138">
            <v>0</v>
          </cell>
          <cell r="K138">
            <v>27354</v>
          </cell>
          <cell r="L138">
            <v>1422408</v>
          </cell>
          <cell r="M138">
            <v>25000</v>
          </cell>
          <cell r="N138">
            <v>1300000</v>
          </cell>
        </row>
        <row r="139">
          <cell r="A139" t="str">
            <v>BOX철근콘크리트</v>
          </cell>
          <cell r="B139" t="str">
            <v>σCK=240KG/CM2</v>
          </cell>
          <cell r="C139">
            <v>1215</v>
          </cell>
          <cell r="D139" t="str">
            <v>M3</v>
          </cell>
          <cell r="E139">
            <v>14193</v>
          </cell>
          <cell r="F139">
            <v>17244495</v>
          </cell>
          <cell r="G139">
            <v>125601</v>
          </cell>
          <cell r="H139">
            <v>152605215</v>
          </cell>
          <cell r="I139">
            <v>4344</v>
          </cell>
          <cell r="J139">
            <v>5277960</v>
          </cell>
          <cell r="K139">
            <v>144138</v>
          </cell>
          <cell r="L139">
            <v>175127670</v>
          </cell>
          <cell r="M139">
            <v>120000</v>
          </cell>
          <cell r="N139">
            <v>145800000</v>
          </cell>
        </row>
        <row r="140">
          <cell r="A140" t="str">
            <v>구조물 뒷채움</v>
          </cell>
          <cell r="B140" t="str">
            <v>막돌</v>
          </cell>
          <cell r="C140">
            <v>919</v>
          </cell>
          <cell r="D140" t="str">
            <v>M3</v>
          </cell>
          <cell r="E140">
            <v>13210</v>
          </cell>
          <cell r="F140">
            <v>12139990</v>
          </cell>
          <cell r="G140">
            <v>11681</v>
          </cell>
          <cell r="H140">
            <v>10734839</v>
          </cell>
          <cell r="I140">
            <v>330</v>
          </cell>
          <cell r="J140">
            <v>303270</v>
          </cell>
          <cell r="K140">
            <v>25221</v>
          </cell>
          <cell r="L140">
            <v>23178099</v>
          </cell>
          <cell r="M140">
            <v>22000</v>
          </cell>
          <cell r="N140">
            <v>20218000</v>
          </cell>
        </row>
        <row r="141">
          <cell r="A141" t="str">
            <v>아스팔트 방수</v>
          </cell>
          <cell r="B141" t="str">
            <v>BOX구간</v>
          </cell>
          <cell r="C141">
            <v>1351</v>
          </cell>
          <cell r="D141" t="str">
            <v>M2</v>
          </cell>
          <cell r="E141">
            <v>2220</v>
          </cell>
          <cell r="F141">
            <v>2999220</v>
          </cell>
          <cell r="G141">
            <v>3470</v>
          </cell>
          <cell r="H141">
            <v>4687970</v>
          </cell>
          <cell r="J141">
            <v>0</v>
          </cell>
          <cell r="K141">
            <v>5690</v>
          </cell>
          <cell r="L141">
            <v>7687190</v>
          </cell>
          <cell r="M141">
            <v>5000</v>
          </cell>
          <cell r="N141">
            <v>6755000</v>
          </cell>
        </row>
        <row r="142">
          <cell r="A142" t="str">
            <v>U형수로철근콘크리트</v>
          </cell>
          <cell r="B142" t="str">
            <v>σCK=240KG/CM2</v>
          </cell>
          <cell r="C142">
            <v>24</v>
          </cell>
          <cell r="D142" t="str">
            <v>M3</v>
          </cell>
          <cell r="E142">
            <v>23908</v>
          </cell>
          <cell r="F142">
            <v>573792</v>
          </cell>
          <cell r="G142">
            <v>147115</v>
          </cell>
          <cell r="H142">
            <v>3530760</v>
          </cell>
          <cell r="I142">
            <v>5056</v>
          </cell>
          <cell r="J142">
            <v>121344</v>
          </cell>
          <cell r="K142">
            <v>176079</v>
          </cell>
          <cell r="L142">
            <v>4225896</v>
          </cell>
          <cell r="M142">
            <v>150000</v>
          </cell>
          <cell r="N142">
            <v>3600000</v>
          </cell>
        </row>
        <row r="143">
          <cell r="A143" t="str">
            <v>강관파일박기</v>
          </cell>
          <cell r="B143" t="str">
            <v>ø508MM,L=14.0M 직항</v>
          </cell>
          <cell r="C143">
            <v>110</v>
          </cell>
          <cell r="D143" t="str">
            <v>본</v>
          </cell>
          <cell r="E143">
            <v>999910</v>
          </cell>
          <cell r="F143">
            <v>109990100</v>
          </cell>
          <cell r="G143">
            <v>202920</v>
          </cell>
          <cell r="H143">
            <v>22321200</v>
          </cell>
          <cell r="I143">
            <v>24054</v>
          </cell>
          <cell r="J143">
            <v>2645940</v>
          </cell>
          <cell r="K143">
            <v>1226884</v>
          </cell>
          <cell r="L143">
            <v>134957240</v>
          </cell>
          <cell r="M143">
            <v>1000000</v>
          </cell>
          <cell r="N143">
            <v>110000000</v>
          </cell>
        </row>
        <row r="144">
          <cell r="A144" t="str">
            <v>4. 하 수 공</v>
          </cell>
          <cell r="C144">
            <v>0</v>
          </cell>
          <cell r="F144">
            <v>2450950</v>
          </cell>
          <cell r="H144">
            <v>4622382</v>
          </cell>
          <cell r="J144">
            <v>380709</v>
          </cell>
          <cell r="K144">
            <v>0</v>
          </cell>
          <cell r="L144">
            <v>7454041</v>
          </cell>
          <cell r="N144">
            <v>5816950</v>
          </cell>
        </row>
        <row r="145">
          <cell r="A145" t="str">
            <v>터파기</v>
          </cell>
          <cell r="B145" t="str">
            <v>육상, 토사</v>
          </cell>
          <cell r="C145">
            <v>171</v>
          </cell>
          <cell r="D145" t="str">
            <v>M3</v>
          </cell>
          <cell r="E145">
            <v>172</v>
          </cell>
          <cell r="F145">
            <v>29412</v>
          </cell>
          <cell r="G145">
            <v>220</v>
          </cell>
          <cell r="H145">
            <v>37620</v>
          </cell>
          <cell r="I145">
            <v>235</v>
          </cell>
          <cell r="J145">
            <v>40185</v>
          </cell>
          <cell r="K145">
            <v>627</v>
          </cell>
          <cell r="L145">
            <v>107217</v>
          </cell>
          <cell r="M145">
            <v>450</v>
          </cell>
          <cell r="N145">
            <v>76950</v>
          </cell>
        </row>
        <row r="146">
          <cell r="A146" t="str">
            <v>되메우기</v>
          </cell>
          <cell r="C146">
            <v>100</v>
          </cell>
          <cell r="D146" t="str">
            <v>M3</v>
          </cell>
          <cell r="E146">
            <v>154</v>
          </cell>
          <cell r="F146">
            <v>15400</v>
          </cell>
          <cell r="G146">
            <v>575</v>
          </cell>
          <cell r="H146">
            <v>57500</v>
          </cell>
          <cell r="I146">
            <v>211</v>
          </cell>
          <cell r="J146">
            <v>21100</v>
          </cell>
          <cell r="K146">
            <v>940</v>
          </cell>
          <cell r="L146">
            <v>94000</v>
          </cell>
          <cell r="M146">
            <v>700</v>
          </cell>
          <cell r="N146">
            <v>70000</v>
          </cell>
        </row>
        <row r="147">
          <cell r="A147" t="str">
            <v>흄관부설</v>
          </cell>
          <cell r="B147" t="str">
            <v>Ф100CM</v>
          </cell>
          <cell r="C147">
            <v>23</v>
          </cell>
          <cell r="D147" t="str">
            <v>M</v>
          </cell>
          <cell r="E147">
            <v>103036</v>
          </cell>
          <cell r="F147">
            <v>2369828</v>
          </cell>
          <cell r="G147">
            <v>188989</v>
          </cell>
          <cell r="H147">
            <v>4346747</v>
          </cell>
          <cell r="I147">
            <v>13888</v>
          </cell>
          <cell r="J147">
            <v>319424</v>
          </cell>
          <cell r="K147">
            <v>305913</v>
          </cell>
          <cell r="L147">
            <v>7035999</v>
          </cell>
          <cell r="M147">
            <v>240000</v>
          </cell>
          <cell r="N147">
            <v>5520000</v>
          </cell>
        </row>
        <row r="148">
          <cell r="A148" t="str">
            <v>바닥 콘크리트</v>
          </cell>
          <cell r="B148" t="str">
            <v>σCK=180KG/CM2</v>
          </cell>
          <cell r="C148">
            <v>5</v>
          </cell>
          <cell r="D148" t="str">
            <v>M3</v>
          </cell>
          <cell r="E148">
            <v>7262</v>
          </cell>
          <cell r="F148">
            <v>36310</v>
          </cell>
          <cell r="G148">
            <v>36103</v>
          </cell>
          <cell r="H148">
            <v>180515</v>
          </cell>
          <cell r="J148">
            <v>0</v>
          </cell>
          <cell r="K148">
            <v>43365</v>
          </cell>
          <cell r="L148">
            <v>216825</v>
          </cell>
          <cell r="M148">
            <v>30000</v>
          </cell>
          <cell r="N148">
            <v>150000</v>
          </cell>
        </row>
        <row r="149">
          <cell r="A149" t="str">
            <v>5. 정차장공</v>
          </cell>
          <cell r="C149">
            <v>0</v>
          </cell>
          <cell r="F149">
            <v>338693671</v>
          </cell>
          <cell r="H149">
            <v>857148969</v>
          </cell>
          <cell r="J149">
            <v>28845474</v>
          </cell>
          <cell r="K149">
            <v>0</v>
          </cell>
          <cell r="L149">
            <v>1224688114</v>
          </cell>
          <cell r="N149">
            <v>976703250</v>
          </cell>
        </row>
        <row r="150">
          <cell r="A150" t="str">
            <v>터파기</v>
          </cell>
          <cell r="B150" t="str">
            <v>육상, 토사</v>
          </cell>
          <cell r="C150">
            <v>7047</v>
          </cell>
          <cell r="D150" t="str">
            <v>M3</v>
          </cell>
          <cell r="E150">
            <v>172</v>
          </cell>
          <cell r="F150">
            <v>1212084</v>
          </cell>
          <cell r="G150">
            <v>220</v>
          </cell>
          <cell r="H150">
            <v>1550340</v>
          </cell>
          <cell r="I150">
            <v>235</v>
          </cell>
          <cell r="J150">
            <v>1656045</v>
          </cell>
          <cell r="K150">
            <v>627</v>
          </cell>
          <cell r="L150">
            <v>4418469</v>
          </cell>
          <cell r="M150">
            <v>450</v>
          </cell>
          <cell r="N150">
            <v>3171150</v>
          </cell>
        </row>
        <row r="151">
          <cell r="A151" t="str">
            <v>되메우기</v>
          </cell>
          <cell r="C151">
            <v>4483</v>
          </cell>
          <cell r="D151" t="str">
            <v>M3</v>
          </cell>
          <cell r="E151">
            <v>154</v>
          </cell>
          <cell r="F151">
            <v>690382</v>
          </cell>
          <cell r="G151">
            <v>575</v>
          </cell>
          <cell r="H151">
            <v>2577725</v>
          </cell>
          <cell r="I151">
            <v>211</v>
          </cell>
          <cell r="J151">
            <v>945913</v>
          </cell>
          <cell r="K151">
            <v>940</v>
          </cell>
          <cell r="L151">
            <v>4214020</v>
          </cell>
          <cell r="M151">
            <v>700</v>
          </cell>
          <cell r="N151">
            <v>3138100</v>
          </cell>
        </row>
        <row r="152">
          <cell r="A152" t="str">
            <v>바닥 콘크리트</v>
          </cell>
          <cell r="B152" t="str">
            <v>σCK=180KG/CM2</v>
          </cell>
          <cell r="C152">
            <v>289</v>
          </cell>
          <cell r="D152" t="str">
            <v>M3</v>
          </cell>
          <cell r="E152">
            <v>4900</v>
          </cell>
          <cell r="F152">
            <v>1416100</v>
          </cell>
          <cell r="G152">
            <v>31146</v>
          </cell>
          <cell r="H152">
            <v>9001194</v>
          </cell>
          <cell r="J152">
            <v>0</v>
          </cell>
          <cell r="K152">
            <v>36046</v>
          </cell>
          <cell r="L152">
            <v>10417294</v>
          </cell>
          <cell r="M152">
            <v>25000</v>
          </cell>
          <cell r="N152">
            <v>7225000</v>
          </cell>
        </row>
        <row r="153">
          <cell r="A153" t="str">
            <v>U형수로철근콘크리트</v>
          </cell>
          <cell r="B153" t="str">
            <v>σCK=210KG/CM2</v>
          </cell>
          <cell r="C153">
            <v>1181</v>
          </cell>
          <cell r="D153" t="str">
            <v>M3</v>
          </cell>
          <cell r="E153">
            <v>24732</v>
          </cell>
          <cell r="F153">
            <v>29208492</v>
          </cell>
          <cell r="G153">
            <v>62970</v>
          </cell>
          <cell r="H153">
            <v>74367570</v>
          </cell>
          <cell r="I153">
            <v>4015</v>
          </cell>
          <cell r="J153">
            <v>4741715</v>
          </cell>
          <cell r="K153">
            <v>91717</v>
          </cell>
          <cell r="L153">
            <v>108317777</v>
          </cell>
          <cell r="M153">
            <v>72000</v>
          </cell>
          <cell r="N153">
            <v>85032000</v>
          </cell>
        </row>
        <row r="154">
          <cell r="A154" t="str">
            <v>집수정철근콘크리트</v>
          </cell>
          <cell r="B154" t="str">
            <v>σCK=210KG/CM2</v>
          </cell>
          <cell r="C154">
            <v>27</v>
          </cell>
          <cell r="D154" t="str">
            <v>M3</v>
          </cell>
          <cell r="E154">
            <v>35503</v>
          </cell>
          <cell r="F154">
            <v>958581</v>
          </cell>
          <cell r="G154">
            <v>128428</v>
          </cell>
          <cell r="H154">
            <v>3467556</v>
          </cell>
          <cell r="I154">
            <v>4015</v>
          </cell>
          <cell r="J154">
            <v>108405</v>
          </cell>
          <cell r="K154">
            <v>167946</v>
          </cell>
          <cell r="L154">
            <v>4534542</v>
          </cell>
          <cell r="M154">
            <v>140000</v>
          </cell>
          <cell r="N154">
            <v>3780000</v>
          </cell>
        </row>
        <row r="155">
          <cell r="A155" t="str">
            <v>하수BOX철근콘크리트</v>
          </cell>
          <cell r="B155" t="str">
            <v>σCK=240KG/CM2</v>
          </cell>
          <cell r="C155">
            <v>181</v>
          </cell>
          <cell r="D155" t="str">
            <v>M3</v>
          </cell>
          <cell r="E155">
            <v>59291</v>
          </cell>
          <cell r="F155">
            <v>10731671</v>
          </cell>
          <cell r="G155">
            <v>281836</v>
          </cell>
          <cell r="H155">
            <v>51012316</v>
          </cell>
          <cell r="I155">
            <v>4630</v>
          </cell>
          <cell r="J155">
            <v>838030</v>
          </cell>
          <cell r="K155">
            <v>345757</v>
          </cell>
          <cell r="L155">
            <v>62582017</v>
          </cell>
          <cell r="M155">
            <v>250000</v>
          </cell>
          <cell r="N155">
            <v>45250000</v>
          </cell>
        </row>
        <row r="156">
          <cell r="A156" t="str">
            <v>J형수로콘크리트</v>
          </cell>
          <cell r="B156" t="str">
            <v>σCK=210KG/CM2</v>
          </cell>
          <cell r="C156">
            <v>198</v>
          </cell>
          <cell r="D156" t="str">
            <v>M3</v>
          </cell>
          <cell r="E156">
            <v>30461</v>
          </cell>
          <cell r="F156">
            <v>6031278</v>
          </cell>
          <cell r="G156">
            <v>122618</v>
          </cell>
          <cell r="H156">
            <v>24278364</v>
          </cell>
          <cell r="I156">
            <v>4015</v>
          </cell>
          <cell r="J156">
            <v>794970</v>
          </cell>
          <cell r="K156">
            <v>157094</v>
          </cell>
          <cell r="L156">
            <v>31104612</v>
          </cell>
          <cell r="M156">
            <v>120000</v>
          </cell>
          <cell r="N156">
            <v>23760000</v>
          </cell>
        </row>
        <row r="157">
          <cell r="A157" t="str">
            <v>흄관부설</v>
          </cell>
          <cell r="B157" t="str">
            <v>Ф80CM</v>
          </cell>
          <cell r="C157">
            <v>39</v>
          </cell>
          <cell r="D157" t="str">
            <v>M</v>
          </cell>
          <cell r="E157">
            <v>64112</v>
          </cell>
          <cell r="F157">
            <v>2500368</v>
          </cell>
          <cell r="G157">
            <v>125478</v>
          </cell>
          <cell r="H157">
            <v>4893642</v>
          </cell>
          <cell r="I157">
            <v>9405</v>
          </cell>
          <cell r="J157">
            <v>366795</v>
          </cell>
          <cell r="K157">
            <v>198995</v>
          </cell>
          <cell r="L157">
            <v>7760805</v>
          </cell>
          <cell r="M157">
            <v>160000</v>
          </cell>
          <cell r="N157">
            <v>6240000</v>
          </cell>
        </row>
        <row r="158">
          <cell r="A158" t="str">
            <v>흄관부설</v>
          </cell>
          <cell r="B158" t="str">
            <v>Ф60CM</v>
          </cell>
          <cell r="C158">
            <v>36</v>
          </cell>
          <cell r="D158" t="str">
            <v>M</v>
          </cell>
          <cell r="E158">
            <v>32923</v>
          </cell>
          <cell r="F158">
            <v>1185228</v>
          </cell>
          <cell r="G158">
            <v>53760</v>
          </cell>
          <cell r="H158">
            <v>1935360</v>
          </cell>
          <cell r="I158">
            <v>6992</v>
          </cell>
          <cell r="J158">
            <v>251712</v>
          </cell>
          <cell r="K158">
            <v>93675</v>
          </cell>
          <cell r="L158">
            <v>3372300</v>
          </cell>
          <cell r="M158">
            <v>75000</v>
          </cell>
          <cell r="N158">
            <v>2700000</v>
          </cell>
        </row>
        <row r="159">
          <cell r="A159" t="str">
            <v>원심력수로관부설</v>
          </cell>
          <cell r="B159" t="str">
            <v>Ф30CM</v>
          </cell>
          <cell r="C159">
            <v>897</v>
          </cell>
          <cell r="D159" t="str">
            <v>M</v>
          </cell>
          <cell r="E159">
            <v>71787</v>
          </cell>
          <cell r="F159">
            <v>64392939</v>
          </cell>
          <cell r="G159">
            <v>26469</v>
          </cell>
          <cell r="H159">
            <v>23742693</v>
          </cell>
          <cell r="I159">
            <v>1098</v>
          </cell>
          <cell r="J159">
            <v>984906</v>
          </cell>
          <cell r="K159">
            <v>99354</v>
          </cell>
          <cell r="L159">
            <v>89120538</v>
          </cell>
          <cell r="M159">
            <v>80000</v>
          </cell>
          <cell r="N159">
            <v>71760000</v>
          </cell>
        </row>
        <row r="160">
          <cell r="A160" t="str">
            <v>지하통로BOX철근콘크리트</v>
          </cell>
          <cell r="B160" t="str">
            <v>σCK=240KG/CM2</v>
          </cell>
          <cell r="C160">
            <v>2641</v>
          </cell>
          <cell r="D160" t="str">
            <v>M3</v>
          </cell>
          <cell r="E160">
            <v>10743</v>
          </cell>
          <cell r="F160">
            <v>28372263</v>
          </cell>
          <cell r="G160">
            <v>106245</v>
          </cell>
          <cell r="H160">
            <v>280593045</v>
          </cell>
          <cell r="I160">
            <v>4317</v>
          </cell>
          <cell r="J160">
            <v>11401197</v>
          </cell>
          <cell r="K160">
            <v>121305</v>
          </cell>
          <cell r="L160">
            <v>320366505</v>
          </cell>
          <cell r="M160">
            <v>100000</v>
          </cell>
          <cell r="N160">
            <v>264100000</v>
          </cell>
        </row>
        <row r="161">
          <cell r="A161" t="str">
            <v>쉬트방수</v>
          </cell>
          <cell r="B161" t="str">
            <v>상부,t=3mm</v>
          </cell>
          <cell r="C161">
            <v>1264</v>
          </cell>
          <cell r="D161" t="str">
            <v>㎡</v>
          </cell>
          <cell r="E161">
            <v>14996</v>
          </cell>
          <cell r="F161">
            <v>18954944</v>
          </cell>
          <cell r="G161">
            <v>36781</v>
          </cell>
          <cell r="H161">
            <v>46491184</v>
          </cell>
          <cell r="J161">
            <v>0</v>
          </cell>
          <cell r="K161">
            <v>51777</v>
          </cell>
          <cell r="L161">
            <v>65446128</v>
          </cell>
          <cell r="M161">
            <v>40000</v>
          </cell>
          <cell r="N161">
            <v>50560000</v>
          </cell>
        </row>
        <row r="162">
          <cell r="A162" t="str">
            <v>쉬트방수</v>
          </cell>
          <cell r="B162" t="str">
            <v>벽체,t=3mm</v>
          </cell>
          <cell r="C162">
            <v>3229</v>
          </cell>
          <cell r="D162" t="str">
            <v>㎡</v>
          </cell>
          <cell r="E162">
            <v>16087</v>
          </cell>
          <cell r="F162">
            <v>51944923</v>
          </cell>
          <cell r="G162">
            <v>21671</v>
          </cell>
          <cell r="H162">
            <v>69975659</v>
          </cell>
          <cell r="J162">
            <v>0</v>
          </cell>
          <cell r="K162">
            <v>37758</v>
          </cell>
          <cell r="L162">
            <v>121920582</v>
          </cell>
          <cell r="M162">
            <v>35000</v>
          </cell>
          <cell r="N162">
            <v>113015000</v>
          </cell>
        </row>
        <row r="163">
          <cell r="A163" t="str">
            <v>쉬트방수</v>
          </cell>
          <cell r="B163" t="str">
            <v>하부,t=3mm</v>
          </cell>
          <cell r="C163">
            <v>1846</v>
          </cell>
          <cell r="D163" t="str">
            <v>㎡</v>
          </cell>
          <cell r="E163">
            <v>13437</v>
          </cell>
          <cell r="F163">
            <v>24804702</v>
          </cell>
          <cell r="G163">
            <v>15823</v>
          </cell>
          <cell r="H163">
            <v>29209258</v>
          </cell>
          <cell r="J163">
            <v>0</v>
          </cell>
          <cell r="K163">
            <v>29260</v>
          </cell>
          <cell r="L163">
            <v>54013960</v>
          </cell>
          <cell r="M163">
            <v>16000</v>
          </cell>
          <cell r="N163">
            <v>29536000</v>
          </cell>
        </row>
        <row r="164">
          <cell r="A164" t="str">
            <v>지하통로계단부철근콘크리트</v>
          </cell>
          <cell r="B164" t="str">
            <v>σCK=240KG/CM2</v>
          </cell>
          <cell r="C164">
            <v>1460</v>
          </cell>
          <cell r="D164" t="str">
            <v>M3</v>
          </cell>
          <cell r="E164">
            <v>19161</v>
          </cell>
          <cell r="F164">
            <v>27975060</v>
          </cell>
          <cell r="G164">
            <v>99015</v>
          </cell>
          <cell r="H164">
            <v>144561900</v>
          </cell>
          <cell r="I164">
            <v>4545</v>
          </cell>
          <cell r="J164">
            <v>6635700</v>
          </cell>
          <cell r="K164">
            <v>122721</v>
          </cell>
          <cell r="L164">
            <v>179172660</v>
          </cell>
          <cell r="M164">
            <v>100000</v>
          </cell>
          <cell r="N164">
            <v>146000000</v>
          </cell>
        </row>
        <row r="165">
          <cell r="A165" t="str">
            <v>타일붙이기</v>
          </cell>
          <cell r="B165" t="str">
            <v>계단부,화강석</v>
          </cell>
          <cell r="C165">
            <v>1291</v>
          </cell>
          <cell r="D165" t="str">
            <v>M2</v>
          </cell>
          <cell r="E165">
            <v>46861</v>
          </cell>
          <cell r="F165">
            <v>60497551</v>
          </cell>
          <cell r="G165">
            <v>48954</v>
          </cell>
          <cell r="H165">
            <v>63199614</v>
          </cell>
          <cell r="J165">
            <v>0</v>
          </cell>
          <cell r="K165">
            <v>95815</v>
          </cell>
          <cell r="L165">
            <v>123697165</v>
          </cell>
          <cell r="M165">
            <v>72000</v>
          </cell>
          <cell r="N165">
            <v>92952000</v>
          </cell>
        </row>
        <row r="166">
          <cell r="A166" t="str">
            <v>타일붙이기</v>
          </cell>
          <cell r="B166" t="str">
            <v>통로BOX내부,도기질백색,108mmx108mm</v>
          </cell>
          <cell r="C166">
            <v>856</v>
          </cell>
          <cell r="D166" t="str">
            <v>m2</v>
          </cell>
          <cell r="E166">
            <v>6614</v>
          </cell>
          <cell r="F166">
            <v>5661584</v>
          </cell>
          <cell r="G166">
            <v>23066</v>
          </cell>
          <cell r="H166">
            <v>19744496</v>
          </cell>
          <cell r="J166">
            <v>0</v>
          </cell>
          <cell r="K166">
            <v>29680</v>
          </cell>
          <cell r="L166">
            <v>25406080</v>
          </cell>
          <cell r="M166">
            <v>24000</v>
          </cell>
          <cell r="N166">
            <v>20544000</v>
          </cell>
        </row>
        <row r="167">
          <cell r="A167" t="str">
            <v>페인트</v>
          </cell>
          <cell r="B167" t="str">
            <v>콘크리트 면 2 회</v>
          </cell>
          <cell r="C167">
            <v>1735</v>
          </cell>
          <cell r="D167" t="str">
            <v>M2</v>
          </cell>
          <cell r="E167">
            <v>909</v>
          </cell>
          <cell r="F167">
            <v>1577115</v>
          </cell>
          <cell r="G167">
            <v>3467</v>
          </cell>
          <cell r="H167">
            <v>6015245</v>
          </cell>
          <cell r="I167">
            <v>69</v>
          </cell>
          <cell r="J167">
            <v>119715</v>
          </cell>
          <cell r="K167">
            <v>4445</v>
          </cell>
          <cell r="L167">
            <v>7712075</v>
          </cell>
          <cell r="M167">
            <v>4000</v>
          </cell>
          <cell r="N167">
            <v>6940000</v>
          </cell>
        </row>
        <row r="168">
          <cell r="A168" t="str">
            <v>출입문</v>
          </cell>
          <cell r="B168" t="str">
            <v>H=2.0m,W=5.0m 휀스</v>
          </cell>
          <cell r="C168">
            <v>1</v>
          </cell>
          <cell r="D168" t="str">
            <v>개소</v>
          </cell>
          <cell r="E168">
            <v>578406</v>
          </cell>
          <cell r="F168">
            <v>578406</v>
          </cell>
          <cell r="G168">
            <v>531808</v>
          </cell>
          <cell r="H168">
            <v>531808</v>
          </cell>
          <cell r="I168">
            <v>371</v>
          </cell>
          <cell r="J168">
            <v>371</v>
          </cell>
          <cell r="K168">
            <v>1110585</v>
          </cell>
          <cell r="L168">
            <v>1110585</v>
          </cell>
          <cell r="M168">
            <v>1000000</v>
          </cell>
          <cell r="N168">
            <v>1000000</v>
          </cell>
        </row>
        <row r="169">
          <cell r="A169" t="str">
            <v>6. 입체교차공</v>
          </cell>
          <cell r="C169">
            <v>0</v>
          </cell>
          <cell r="F169">
            <v>2073231767</v>
          </cell>
          <cell r="H169">
            <v>2593461383</v>
          </cell>
          <cell r="J169">
            <v>304367665</v>
          </cell>
          <cell r="K169">
            <v>0</v>
          </cell>
          <cell r="L169">
            <v>4971060815</v>
          </cell>
          <cell r="N169">
            <v>3878489550</v>
          </cell>
        </row>
        <row r="170">
          <cell r="A170" t="str">
            <v>터파기</v>
          </cell>
          <cell r="B170" t="str">
            <v>육상, 토사</v>
          </cell>
          <cell r="C170">
            <v>60491</v>
          </cell>
          <cell r="D170" t="str">
            <v>M3</v>
          </cell>
          <cell r="E170">
            <v>172</v>
          </cell>
          <cell r="F170">
            <v>10404452</v>
          </cell>
          <cell r="G170">
            <v>220</v>
          </cell>
          <cell r="H170">
            <v>13308020</v>
          </cell>
          <cell r="I170">
            <v>235</v>
          </cell>
          <cell r="J170">
            <v>14215385</v>
          </cell>
          <cell r="K170">
            <v>627</v>
          </cell>
          <cell r="L170">
            <v>37927857</v>
          </cell>
          <cell r="M170">
            <v>450</v>
          </cell>
          <cell r="N170">
            <v>27220950</v>
          </cell>
        </row>
        <row r="171">
          <cell r="A171" t="str">
            <v>되메우기</v>
          </cell>
          <cell r="C171">
            <v>42318</v>
          </cell>
          <cell r="D171" t="str">
            <v>M3</v>
          </cell>
          <cell r="E171">
            <v>154</v>
          </cell>
          <cell r="F171">
            <v>6516972</v>
          </cell>
          <cell r="G171">
            <v>575</v>
          </cell>
          <cell r="H171">
            <v>24332850</v>
          </cell>
          <cell r="I171">
            <v>211</v>
          </cell>
          <cell r="J171">
            <v>8929098</v>
          </cell>
          <cell r="K171">
            <v>940</v>
          </cell>
          <cell r="L171">
            <v>39778920</v>
          </cell>
          <cell r="M171">
            <v>700</v>
          </cell>
          <cell r="N171">
            <v>29622600</v>
          </cell>
        </row>
        <row r="172">
          <cell r="A172" t="str">
            <v>기초막돌다짐</v>
          </cell>
          <cell r="C172">
            <v>2002</v>
          </cell>
          <cell r="D172" t="str">
            <v>M3</v>
          </cell>
          <cell r="E172">
            <v>13000</v>
          </cell>
          <cell r="F172">
            <v>26026000</v>
          </cell>
          <cell r="G172">
            <v>34091</v>
          </cell>
          <cell r="H172">
            <v>68250182</v>
          </cell>
          <cell r="J172">
            <v>0</v>
          </cell>
          <cell r="K172">
            <v>47091</v>
          </cell>
          <cell r="L172">
            <v>94276182</v>
          </cell>
          <cell r="M172">
            <v>25000</v>
          </cell>
          <cell r="N172">
            <v>50050000</v>
          </cell>
        </row>
        <row r="173">
          <cell r="A173" t="str">
            <v>BOX철근콘크리트</v>
          </cell>
          <cell r="B173" t="str">
            <v>σCK=240KG/CM2</v>
          </cell>
          <cell r="C173">
            <v>10391</v>
          </cell>
          <cell r="D173" t="str">
            <v>M3</v>
          </cell>
          <cell r="E173">
            <v>11757</v>
          </cell>
          <cell r="F173">
            <v>122166987</v>
          </cell>
          <cell r="G173">
            <v>85980</v>
          </cell>
          <cell r="H173">
            <v>893418180</v>
          </cell>
          <cell r="I173">
            <v>4209</v>
          </cell>
          <cell r="J173">
            <v>43735719</v>
          </cell>
          <cell r="K173">
            <v>101946</v>
          </cell>
          <cell r="L173">
            <v>1059320886</v>
          </cell>
          <cell r="M173">
            <v>80000</v>
          </cell>
          <cell r="N173">
            <v>831280000</v>
          </cell>
        </row>
        <row r="174">
          <cell r="A174" t="str">
            <v>관로 뚜껑제작 설치</v>
          </cell>
          <cell r="B174" t="str">
            <v>49*34*8Cm</v>
          </cell>
          <cell r="C174">
            <v>1652</v>
          </cell>
          <cell r="D174" t="str">
            <v>개</v>
          </cell>
          <cell r="E174">
            <v>8575</v>
          </cell>
          <cell r="F174">
            <v>14165900</v>
          </cell>
          <cell r="G174">
            <v>6015</v>
          </cell>
          <cell r="H174">
            <v>9936780</v>
          </cell>
          <cell r="J174">
            <v>0</v>
          </cell>
          <cell r="K174">
            <v>14590</v>
          </cell>
          <cell r="L174">
            <v>24102680</v>
          </cell>
          <cell r="M174">
            <v>10000</v>
          </cell>
          <cell r="N174">
            <v>16520000</v>
          </cell>
        </row>
        <row r="175">
          <cell r="A175" t="str">
            <v>교면방수</v>
          </cell>
          <cell r="B175" t="str">
            <v>침투식액체</v>
          </cell>
          <cell r="C175">
            <v>1629</v>
          </cell>
          <cell r="D175" t="str">
            <v>M2</v>
          </cell>
          <cell r="E175">
            <v>2234</v>
          </cell>
          <cell r="F175">
            <v>3639186</v>
          </cell>
          <cell r="G175">
            <v>1846</v>
          </cell>
          <cell r="H175">
            <v>3007134</v>
          </cell>
          <cell r="I175">
            <v>55</v>
          </cell>
          <cell r="J175">
            <v>89595</v>
          </cell>
          <cell r="K175">
            <v>4135</v>
          </cell>
          <cell r="L175">
            <v>6735915</v>
          </cell>
          <cell r="M175">
            <v>4000</v>
          </cell>
          <cell r="N175">
            <v>6516000</v>
          </cell>
        </row>
        <row r="176">
          <cell r="A176" t="str">
            <v>바닥 콘크리트</v>
          </cell>
          <cell r="B176" t="str">
            <v>σCK=180KG/CM2</v>
          </cell>
          <cell r="C176">
            <v>925</v>
          </cell>
          <cell r="D176" t="str">
            <v>M3</v>
          </cell>
          <cell r="E176">
            <v>858</v>
          </cell>
          <cell r="F176">
            <v>793650</v>
          </cell>
          <cell r="G176">
            <v>22666</v>
          </cell>
          <cell r="H176">
            <v>20966050</v>
          </cell>
          <cell r="J176">
            <v>0</v>
          </cell>
          <cell r="K176">
            <v>23524</v>
          </cell>
          <cell r="L176">
            <v>21759700</v>
          </cell>
          <cell r="M176">
            <v>20000</v>
          </cell>
          <cell r="N176">
            <v>18500000</v>
          </cell>
        </row>
        <row r="177">
          <cell r="A177" t="str">
            <v>교좌장치</v>
          </cell>
          <cell r="B177" t="str">
            <v>175t,고정+가동</v>
          </cell>
          <cell r="C177">
            <v>6</v>
          </cell>
          <cell r="D177" t="str">
            <v>조</v>
          </cell>
          <cell r="E177">
            <v>3667480</v>
          </cell>
          <cell r="F177">
            <v>22004880</v>
          </cell>
          <cell r="G177">
            <v>199340</v>
          </cell>
          <cell r="H177">
            <v>1196040</v>
          </cell>
          <cell r="I177">
            <v>4703</v>
          </cell>
          <cell r="J177">
            <v>28218</v>
          </cell>
          <cell r="K177">
            <v>3871523</v>
          </cell>
          <cell r="L177">
            <v>23229138</v>
          </cell>
          <cell r="M177">
            <v>3500000</v>
          </cell>
          <cell r="N177">
            <v>21000000</v>
          </cell>
        </row>
        <row r="178">
          <cell r="A178" t="str">
            <v>난간설치</v>
          </cell>
          <cell r="B178" t="str">
            <v>H=1.10M,STS PIPE</v>
          </cell>
          <cell r="C178">
            <v>562</v>
          </cell>
          <cell r="D178" t="str">
            <v>M</v>
          </cell>
          <cell r="E178">
            <v>48988</v>
          </cell>
          <cell r="F178">
            <v>27531256</v>
          </cell>
          <cell r="G178">
            <v>79445</v>
          </cell>
          <cell r="H178">
            <v>44648090</v>
          </cell>
          <cell r="I178">
            <v>82885</v>
          </cell>
          <cell r="J178">
            <v>46581370</v>
          </cell>
          <cell r="K178">
            <v>211318</v>
          </cell>
          <cell r="L178">
            <v>118760716</v>
          </cell>
          <cell r="M178">
            <v>180000</v>
          </cell>
          <cell r="N178">
            <v>101160000</v>
          </cell>
        </row>
        <row r="179">
          <cell r="A179" t="str">
            <v>강관파일박기</v>
          </cell>
          <cell r="B179" t="str">
            <v>ø508MM,L=23.0M 직항</v>
          </cell>
          <cell r="C179">
            <v>16</v>
          </cell>
          <cell r="D179" t="str">
            <v>본</v>
          </cell>
          <cell r="E179">
            <v>1615530</v>
          </cell>
          <cell r="F179">
            <v>25848480</v>
          </cell>
          <cell r="G179">
            <v>248985</v>
          </cell>
          <cell r="H179">
            <v>3983760</v>
          </cell>
          <cell r="I179">
            <v>30820</v>
          </cell>
          <cell r="J179">
            <v>493120</v>
          </cell>
          <cell r="K179">
            <v>1895335</v>
          </cell>
          <cell r="L179">
            <v>30325360</v>
          </cell>
          <cell r="M179">
            <v>1516000</v>
          </cell>
          <cell r="N179">
            <v>24256000</v>
          </cell>
        </row>
        <row r="180">
          <cell r="A180" t="str">
            <v>강관파일박기</v>
          </cell>
          <cell r="B180" t="str">
            <v>ø508MM,L=22.0M 직항</v>
          </cell>
          <cell r="C180">
            <v>94</v>
          </cell>
          <cell r="D180" t="str">
            <v>본</v>
          </cell>
          <cell r="E180">
            <v>1547496</v>
          </cell>
          <cell r="F180">
            <v>145464624</v>
          </cell>
          <cell r="G180">
            <v>248635</v>
          </cell>
          <cell r="H180">
            <v>23371690</v>
          </cell>
          <cell r="I180">
            <v>30310</v>
          </cell>
          <cell r="J180">
            <v>2849140</v>
          </cell>
          <cell r="K180">
            <v>1826441</v>
          </cell>
          <cell r="L180">
            <v>171685454</v>
          </cell>
          <cell r="M180">
            <v>1516000</v>
          </cell>
          <cell r="N180">
            <v>142504000</v>
          </cell>
        </row>
        <row r="181">
          <cell r="A181" t="str">
            <v>강관파일박기</v>
          </cell>
          <cell r="B181" t="str">
            <v>ø508MM,L=21.0M 직항</v>
          </cell>
          <cell r="C181">
            <v>129</v>
          </cell>
          <cell r="D181" t="str">
            <v>본</v>
          </cell>
          <cell r="E181">
            <v>1479555</v>
          </cell>
          <cell r="F181">
            <v>190862595</v>
          </cell>
          <cell r="G181">
            <v>248516</v>
          </cell>
          <cell r="H181">
            <v>32058564</v>
          </cell>
          <cell r="I181">
            <v>30168</v>
          </cell>
          <cell r="J181">
            <v>3891672</v>
          </cell>
          <cell r="K181">
            <v>1758239</v>
          </cell>
          <cell r="L181">
            <v>226812831</v>
          </cell>
          <cell r="M181">
            <v>1500000</v>
          </cell>
          <cell r="N181">
            <v>193500000</v>
          </cell>
        </row>
        <row r="182">
          <cell r="A182" t="str">
            <v>강관파일박기</v>
          </cell>
          <cell r="B182" t="str">
            <v>ø508MM,L=20.0M 직항</v>
          </cell>
          <cell r="C182">
            <v>149</v>
          </cell>
          <cell r="D182" t="str">
            <v>본</v>
          </cell>
          <cell r="E182">
            <v>1410676</v>
          </cell>
          <cell r="F182">
            <v>210190724</v>
          </cell>
          <cell r="G182">
            <v>239871</v>
          </cell>
          <cell r="H182">
            <v>35740779</v>
          </cell>
          <cell r="I182">
            <v>27311</v>
          </cell>
          <cell r="J182">
            <v>4069339</v>
          </cell>
          <cell r="K182">
            <v>1677858</v>
          </cell>
          <cell r="L182">
            <v>250000842</v>
          </cell>
          <cell r="M182">
            <v>1341000</v>
          </cell>
          <cell r="N182">
            <v>199809000</v>
          </cell>
        </row>
        <row r="183">
          <cell r="A183" t="str">
            <v>강관파일박기</v>
          </cell>
          <cell r="B183" t="str">
            <v>ø508MM,L=19.0M 직항</v>
          </cell>
          <cell r="C183">
            <v>57</v>
          </cell>
          <cell r="D183" t="str">
            <v>본</v>
          </cell>
          <cell r="E183">
            <v>1342664</v>
          </cell>
          <cell r="F183">
            <v>76531848</v>
          </cell>
          <cell r="G183">
            <v>239560</v>
          </cell>
          <cell r="H183">
            <v>13654920</v>
          </cell>
          <cell r="I183">
            <v>26858</v>
          </cell>
          <cell r="J183">
            <v>1530906</v>
          </cell>
          <cell r="K183">
            <v>1609082</v>
          </cell>
          <cell r="L183">
            <v>91717674</v>
          </cell>
          <cell r="M183">
            <v>1341000</v>
          </cell>
          <cell r="N183">
            <v>76437000</v>
          </cell>
        </row>
        <row r="184">
          <cell r="A184" t="str">
            <v>강관파일박기</v>
          </cell>
          <cell r="B184" t="str">
            <v>ø508MM,L=18.0M 직항</v>
          </cell>
          <cell r="C184">
            <v>331</v>
          </cell>
          <cell r="D184" t="str">
            <v>본</v>
          </cell>
          <cell r="E184">
            <v>1274736</v>
          </cell>
          <cell r="F184">
            <v>421937616</v>
          </cell>
          <cell r="G184">
            <v>239455</v>
          </cell>
          <cell r="H184">
            <v>79259605</v>
          </cell>
          <cell r="I184">
            <v>26732</v>
          </cell>
          <cell r="J184">
            <v>8848292</v>
          </cell>
          <cell r="K184">
            <v>1540923</v>
          </cell>
          <cell r="L184">
            <v>510045513</v>
          </cell>
          <cell r="M184">
            <v>1232000</v>
          </cell>
          <cell r="N184">
            <v>407792000</v>
          </cell>
        </row>
        <row r="185">
          <cell r="A185" t="str">
            <v>강관파일박기</v>
          </cell>
          <cell r="B185" t="str">
            <v>ø508MM,L=17.0M 직항</v>
          </cell>
          <cell r="C185">
            <v>323</v>
          </cell>
          <cell r="D185" t="str">
            <v>본</v>
          </cell>
          <cell r="E185">
            <v>1206725</v>
          </cell>
          <cell r="F185">
            <v>389772175</v>
          </cell>
          <cell r="G185">
            <v>239145</v>
          </cell>
          <cell r="H185">
            <v>77243835</v>
          </cell>
          <cell r="I185">
            <v>26279</v>
          </cell>
          <cell r="J185">
            <v>8488117</v>
          </cell>
          <cell r="K185">
            <v>1472149</v>
          </cell>
          <cell r="L185">
            <v>475504127</v>
          </cell>
          <cell r="M185">
            <v>1177000</v>
          </cell>
          <cell r="N185">
            <v>380171000</v>
          </cell>
        </row>
        <row r="186">
          <cell r="A186" t="str">
            <v>지하차도BOX철근콘크리트</v>
          </cell>
          <cell r="B186" t="str">
            <v>σCK=240KG/CM2</v>
          </cell>
          <cell r="C186">
            <v>4482</v>
          </cell>
          <cell r="D186" t="str">
            <v>M3</v>
          </cell>
          <cell r="E186">
            <v>12427</v>
          </cell>
          <cell r="F186">
            <v>55697814</v>
          </cell>
          <cell r="G186">
            <v>116865</v>
          </cell>
          <cell r="H186">
            <v>523788930</v>
          </cell>
          <cell r="I186">
            <v>4242</v>
          </cell>
          <cell r="J186">
            <v>19012644</v>
          </cell>
          <cell r="K186">
            <v>133534</v>
          </cell>
          <cell r="L186">
            <v>598499388</v>
          </cell>
          <cell r="M186">
            <v>100000</v>
          </cell>
          <cell r="N186">
            <v>448200000</v>
          </cell>
        </row>
        <row r="187">
          <cell r="A187" t="str">
            <v>지하차도집수정철근콘크리트</v>
          </cell>
          <cell r="B187" t="str">
            <v>σCK=240KG/CM2</v>
          </cell>
          <cell r="C187">
            <v>1112</v>
          </cell>
          <cell r="D187" t="str">
            <v>M3</v>
          </cell>
          <cell r="E187">
            <v>10587</v>
          </cell>
          <cell r="F187">
            <v>11772744</v>
          </cell>
          <cell r="G187">
            <v>112538</v>
          </cell>
          <cell r="H187">
            <v>125142256</v>
          </cell>
          <cell r="I187">
            <v>4320</v>
          </cell>
          <cell r="J187">
            <v>4803840</v>
          </cell>
          <cell r="K187">
            <v>127445</v>
          </cell>
          <cell r="L187">
            <v>141718840</v>
          </cell>
          <cell r="M187">
            <v>100000</v>
          </cell>
          <cell r="N187">
            <v>111200000</v>
          </cell>
        </row>
        <row r="188">
          <cell r="A188" t="str">
            <v>지하차도램프철근콘크리트</v>
          </cell>
          <cell r="B188" t="str">
            <v>σCK=240KG/CM2</v>
          </cell>
          <cell r="C188">
            <v>1631</v>
          </cell>
          <cell r="D188" t="str">
            <v>M3</v>
          </cell>
          <cell r="E188">
            <v>7685</v>
          </cell>
          <cell r="F188">
            <v>12534235</v>
          </cell>
          <cell r="G188">
            <v>89978</v>
          </cell>
          <cell r="H188">
            <v>146754118</v>
          </cell>
          <cell r="I188">
            <v>4434</v>
          </cell>
          <cell r="J188">
            <v>7231854</v>
          </cell>
          <cell r="K188">
            <v>102097</v>
          </cell>
          <cell r="L188">
            <v>166520207</v>
          </cell>
          <cell r="M188">
            <v>80000</v>
          </cell>
          <cell r="N188">
            <v>130480000</v>
          </cell>
        </row>
        <row r="189">
          <cell r="A189" t="str">
            <v>타일붙이기</v>
          </cell>
          <cell r="B189" t="str">
            <v>지하차도,도기질백색,108mmx108mm</v>
          </cell>
          <cell r="C189">
            <v>1380</v>
          </cell>
          <cell r="D189" t="str">
            <v>m2</v>
          </cell>
          <cell r="E189">
            <v>6614</v>
          </cell>
          <cell r="F189">
            <v>9127320</v>
          </cell>
          <cell r="G189">
            <v>23066</v>
          </cell>
          <cell r="H189">
            <v>31831080</v>
          </cell>
          <cell r="J189">
            <v>0</v>
          </cell>
          <cell r="K189">
            <v>29680</v>
          </cell>
          <cell r="L189">
            <v>40958400</v>
          </cell>
          <cell r="M189">
            <v>24000</v>
          </cell>
          <cell r="N189">
            <v>33120000</v>
          </cell>
        </row>
        <row r="190">
          <cell r="A190" t="str">
            <v>쉬트방수</v>
          </cell>
          <cell r="B190" t="str">
            <v>상부,t=3mm</v>
          </cell>
          <cell r="C190">
            <v>2528</v>
          </cell>
          <cell r="D190" t="str">
            <v>㎡</v>
          </cell>
          <cell r="E190">
            <v>14996</v>
          </cell>
          <cell r="F190">
            <v>37909888</v>
          </cell>
          <cell r="G190">
            <v>36781</v>
          </cell>
          <cell r="H190">
            <v>92982368</v>
          </cell>
          <cell r="J190">
            <v>0</v>
          </cell>
          <cell r="K190">
            <v>51777</v>
          </cell>
          <cell r="L190">
            <v>130892256</v>
          </cell>
          <cell r="M190">
            <v>40000</v>
          </cell>
          <cell r="N190">
            <v>101120000</v>
          </cell>
        </row>
        <row r="191">
          <cell r="A191" t="str">
            <v>쉬트방수</v>
          </cell>
          <cell r="B191" t="str">
            <v>벽체,t=3mm</v>
          </cell>
          <cell r="C191">
            <v>3374</v>
          </cell>
          <cell r="D191" t="str">
            <v>㎡</v>
          </cell>
          <cell r="E191">
            <v>17197</v>
          </cell>
          <cell r="F191">
            <v>58022678</v>
          </cell>
          <cell r="G191">
            <v>25662</v>
          </cell>
          <cell r="H191">
            <v>86583588</v>
          </cell>
          <cell r="J191">
            <v>0</v>
          </cell>
          <cell r="K191">
            <v>42859</v>
          </cell>
          <cell r="L191">
            <v>144606266</v>
          </cell>
          <cell r="M191">
            <v>32000</v>
          </cell>
          <cell r="N191">
            <v>107968000</v>
          </cell>
        </row>
        <row r="192">
          <cell r="A192" t="str">
            <v>쉬트방수</v>
          </cell>
          <cell r="B192" t="str">
            <v>하부,t=3mm</v>
          </cell>
          <cell r="C192">
            <v>4168</v>
          </cell>
          <cell r="D192" t="str">
            <v>㎡</v>
          </cell>
          <cell r="E192">
            <v>13437</v>
          </cell>
          <cell r="F192">
            <v>56005416</v>
          </cell>
          <cell r="G192">
            <v>15823</v>
          </cell>
          <cell r="H192">
            <v>65950264</v>
          </cell>
          <cell r="J192">
            <v>0</v>
          </cell>
          <cell r="K192">
            <v>29260</v>
          </cell>
          <cell r="L192">
            <v>121955680</v>
          </cell>
          <cell r="M192">
            <v>24000</v>
          </cell>
          <cell r="N192">
            <v>100032000</v>
          </cell>
        </row>
        <row r="193">
          <cell r="A193" t="str">
            <v>보도육교 기초철근콘크리트</v>
          </cell>
          <cell r="B193" t="str">
            <v>σCK=210KG/CM2</v>
          </cell>
          <cell r="C193">
            <v>44</v>
          </cell>
          <cell r="D193" t="str">
            <v>M3</v>
          </cell>
          <cell r="E193">
            <v>69230</v>
          </cell>
          <cell r="F193">
            <v>3046120</v>
          </cell>
          <cell r="G193">
            <v>215154</v>
          </cell>
          <cell r="H193">
            <v>9466776</v>
          </cell>
          <cell r="I193">
            <v>4015</v>
          </cell>
          <cell r="J193">
            <v>176660</v>
          </cell>
          <cell r="K193">
            <v>288399</v>
          </cell>
          <cell r="L193">
            <v>12689556</v>
          </cell>
          <cell r="M193">
            <v>230000</v>
          </cell>
          <cell r="N193">
            <v>10120000</v>
          </cell>
        </row>
        <row r="194">
          <cell r="A194" t="str">
            <v>보도육교 슬래브콘크리트</v>
          </cell>
          <cell r="B194" t="str">
            <v>σCK=210KG/CM2</v>
          </cell>
          <cell r="C194">
            <v>19</v>
          </cell>
          <cell r="D194" t="str">
            <v>M3</v>
          </cell>
          <cell r="E194">
            <v>30215</v>
          </cell>
          <cell r="F194">
            <v>574085</v>
          </cell>
          <cell r="G194">
            <v>31778</v>
          </cell>
          <cell r="H194">
            <v>603782</v>
          </cell>
          <cell r="J194">
            <v>0</v>
          </cell>
          <cell r="K194">
            <v>61993</v>
          </cell>
          <cell r="L194">
            <v>1177867</v>
          </cell>
          <cell r="M194">
            <v>48000</v>
          </cell>
          <cell r="N194">
            <v>912000</v>
          </cell>
        </row>
        <row r="195">
          <cell r="A195" t="str">
            <v>타일붙이기</v>
          </cell>
          <cell r="B195" t="str">
            <v>육교계단부,화강석</v>
          </cell>
          <cell r="C195">
            <v>247</v>
          </cell>
          <cell r="D195" t="str">
            <v>M2</v>
          </cell>
          <cell r="E195">
            <v>46861</v>
          </cell>
          <cell r="F195">
            <v>11574667</v>
          </cell>
          <cell r="G195">
            <v>48954</v>
          </cell>
          <cell r="H195">
            <v>12091638</v>
          </cell>
          <cell r="J195">
            <v>0</v>
          </cell>
          <cell r="K195">
            <v>95815</v>
          </cell>
          <cell r="L195">
            <v>23666305</v>
          </cell>
          <cell r="M195">
            <v>72000</v>
          </cell>
          <cell r="N195">
            <v>17784000</v>
          </cell>
        </row>
        <row r="196">
          <cell r="A196" t="str">
            <v>난간설치</v>
          </cell>
          <cell r="B196" t="str">
            <v>H=1.10M,알루미늄</v>
          </cell>
          <cell r="C196">
            <v>329</v>
          </cell>
          <cell r="D196" t="str">
            <v>M</v>
          </cell>
          <cell r="E196">
            <v>187491</v>
          </cell>
          <cell r="F196">
            <v>61684539</v>
          </cell>
          <cell r="G196">
            <v>81640</v>
          </cell>
          <cell r="H196">
            <v>26859560</v>
          </cell>
          <cell r="J196">
            <v>0</v>
          </cell>
          <cell r="K196">
            <v>269131</v>
          </cell>
          <cell r="L196">
            <v>88544099</v>
          </cell>
          <cell r="M196">
            <v>215000</v>
          </cell>
          <cell r="N196">
            <v>70735000</v>
          </cell>
        </row>
        <row r="197">
          <cell r="A197" t="str">
            <v>배수설비</v>
          </cell>
          <cell r="B197" t="str">
            <v>육교</v>
          </cell>
          <cell r="C197">
            <v>8</v>
          </cell>
          <cell r="D197" t="str">
            <v>개소</v>
          </cell>
          <cell r="E197">
            <v>620643</v>
          </cell>
          <cell r="F197">
            <v>4965144</v>
          </cell>
          <cell r="G197">
            <v>6974</v>
          </cell>
          <cell r="H197">
            <v>55792</v>
          </cell>
          <cell r="I197">
            <v>449</v>
          </cell>
          <cell r="J197">
            <v>3592</v>
          </cell>
          <cell r="K197">
            <v>628066</v>
          </cell>
          <cell r="L197">
            <v>5024528</v>
          </cell>
          <cell r="M197">
            <v>600000</v>
          </cell>
          <cell r="N197">
            <v>4800000</v>
          </cell>
        </row>
        <row r="198">
          <cell r="A198" t="str">
            <v>아스콘포장</v>
          </cell>
          <cell r="B198" t="str">
            <v>T=8CM</v>
          </cell>
          <cell r="C198">
            <v>2132</v>
          </cell>
          <cell r="D198" t="str">
            <v>M2</v>
          </cell>
          <cell r="E198">
            <v>6418</v>
          </cell>
          <cell r="F198">
            <v>13683176</v>
          </cell>
          <cell r="G198">
            <v>438</v>
          </cell>
          <cell r="H198">
            <v>933816</v>
          </cell>
          <cell r="I198">
            <v>118</v>
          </cell>
          <cell r="J198">
            <v>251576</v>
          </cell>
          <cell r="K198">
            <v>6974</v>
          </cell>
          <cell r="L198">
            <v>14868568</v>
          </cell>
          <cell r="M198">
            <v>6000</v>
          </cell>
          <cell r="N198">
            <v>12792000</v>
          </cell>
        </row>
        <row r="199">
          <cell r="A199" t="str">
            <v>가드레일</v>
          </cell>
          <cell r="B199" t="str">
            <v>H=0.7M</v>
          </cell>
          <cell r="C199">
            <v>240</v>
          </cell>
          <cell r="D199" t="str">
            <v>M</v>
          </cell>
          <cell r="E199">
            <v>20767</v>
          </cell>
          <cell r="F199">
            <v>4984080</v>
          </cell>
          <cell r="H199">
            <v>0</v>
          </cell>
          <cell r="I199">
            <v>25059</v>
          </cell>
          <cell r="J199">
            <v>6014160</v>
          </cell>
          <cell r="K199">
            <v>45826</v>
          </cell>
          <cell r="L199">
            <v>10998240</v>
          </cell>
          <cell r="M199">
            <v>40000</v>
          </cell>
          <cell r="N199">
            <v>9600000</v>
          </cell>
        </row>
        <row r="200">
          <cell r="A200" t="str">
            <v>강교 도장</v>
          </cell>
          <cell r="C200">
            <v>1359</v>
          </cell>
          <cell r="D200" t="str">
            <v>M2</v>
          </cell>
          <cell r="E200">
            <v>19810</v>
          </cell>
          <cell r="F200">
            <v>26921790</v>
          </cell>
          <cell r="G200">
            <v>18693</v>
          </cell>
          <cell r="H200">
            <v>25403787</v>
          </cell>
          <cell r="I200">
            <v>2486</v>
          </cell>
          <cell r="J200">
            <v>3378474</v>
          </cell>
          <cell r="K200">
            <v>40989</v>
          </cell>
          <cell r="L200">
            <v>55704051</v>
          </cell>
          <cell r="M200">
            <v>32000</v>
          </cell>
          <cell r="N200">
            <v>43488000</v>
          </cell>
        </row>
        <row r="201">
          <cell r="A201" t="str">
            <v>강구조물제작</v>
          </cell>
          <cell r="B201" t="str">
            <v>보도육교,계단부포함 L=32.3M</v>
          </cell>
          <cell r="C201">
            <v>1</v>
          </cell>
          <cell r="D201" t="str">
            <v>본</v>
          </cell>
          <cell r="E201">
            <v>3182892</v>
          </cell>
          <cell r="F201">
            <v>3182892</v>
          </cell>
          <cell r="G201">
            <v>36273007</v>
          </cell>
          <cell r="H201">
            <v>36273007</v>
          </cell>
          <cell r="I201">
            <v>44855676</v>
          </cell>
          <cell r="J201">
            <v>44855676</v>
          </cell>
          <cell r="K201">
            <v>84311575</v>
          </cell>
          <cell r="L201">
            <v>84311575</v>
          </cell>
          <cell r="M201">
            <v>56000000</v>
          </cell>
          <cell r="N201">
            <v>56000000</v>
          </cell>
        </row>
        <row r="202">
          <cell r="A202" t="str">
            <v>강구조물제작</v>
          </cell>
          <cell r="B202" t="str">
            <v>보도육교,계단부포함 L=42.3M</v>
          </cell>
          <cell r="C202">
            <v>1</v>
          </cell>
          <cell r="D202" t="str">
            <v>본</v>
          </cell>
          <cell r="E202">
            <v>4111787</v>
          </cell>
          <cell r="F202">
            <v>4111787</v>
          </cell>
          <cell r="G202">
            <v>48724065</v>
          </cell>
          <cell r="H202">
            <v>48724065</v>
          </cell>
          <cell r="I202">
            <v>60716365</v>
          </cell>
          <cell r="J202">
            <v>60716365</v>
          </cell>
          <cell r="K202">
            <v>113552217</v>
          </cell>
          <cell r="L202">
            <v>113552217</v>
          </cell>
          <cell r="M202">
            <v>70000000</v>
          </cell>
          <cell r="N202">
            <v>70000000</v>
          </cell>
        </row>
        <row r="203">
          <cell r="A203" t="str">
            <v>강구조물설치</v>
          </cell>
          <cell r="B203" t="str">
            <v>보도육교,계단부포함 L=32.3M</v>
          </cell>
          <cell r="C203">
            <v>1</v>
          </cell>
          <cell r="D203" t="str">
            <v>본</v>
          </cell>
          <cell r="E203">
            <v>1519704</v>
          </cell>
          <cell r="F203">
            <v>1519704</v>
          </cell>
          <cell r="G203">
            <v>6646528</v>
          </cell>
          <cell r="H203">
            <v>6646528</v>
          </cell>
          <cell r="I203">
            <v>6023005</v>
          </cell>
          <cell r="J203">
            <v>6023005</v>
          </cell>
          <cell r="K203">
            <v>14189237</v>
          </cell>
          <cell r="L203">
            <v>14189237</v>
          </cell>
          <cell r="M203">
            <v>9800000</v>
          </cell>
          <cell r="N203">
            <v>9800000</v>
          </cell>
        </row>
        <row r="204">
          <cell r="A204" t="str">
            <v>강구조물설치</v>
          </cell>
          <cell r="B204" t="str">
            <v>보도육교,계단부포함 L=42.3M</v>
          </cell>
          <cell r="C204">
            <v>1</v>
          </cell>
          <cell r="D204" t="str">
            <v>본</v>
          </cell>
          <cell r="E204">
            <v>2056343</v>
          </cell>
          <cell r="F204">
            <v>2056343</v>
          </cell>
          <cell r="G204">
            <v>8993549</v>
          </cell>
          <cell r="H204">
            <v>8993549</v>
          </cell>
          <cell r="I204">
            <v>8149848</v>
          </cell>
          <cell r="J204">
            <v>8149848</v>
          </cell>
          <cell r="K204">
            <v>19199740</v>
          </cell>
          <cell r="L204">
            <v>19199740</v>
          </cell>
          <cell r="M204">
            <v>14000000</v>
          </cell>
          <cell r="N204">
            <v>14000000</v>
          </cell>
        </row>
        <row r="205">
          <cell r="A205" t="str">
            <v>7.가 시 설 공</v>
          </cell>
          <cell r="C205">
            <v>0</v>
          </cell>
          <cell r="F205">
            <v>926123270</v>
          </cell>
          <cell r="H205">
            <v>1076385119</v>
          </cell>
          <cell r="J205">
            <v>185049254</v>
          </cell>
          <cell r="K205">
            <v>0</v>
          </cell>
          <cell r="L205">
            <v>2187557643</v>
          </cell>
          <cell r="N205">
            <v>1688300500</v>
          </cell>
        </row>
        <row r="206">
          <cell r="A206" t="str">
            <v>천공</v>
          </cell>
          <cell r="B206" t="str">
            <v>토사(Φ457mm)</v>
          </cell>
          <cell r="C206">
            <v>5466</v>
          </cell>
          <cell r="D206" t="str">
            <v>M</v>
          </cell>
          <cell r="E206">
            <v>5118</v>
          </cell>
          <cell r="F206">
            <v>27974988</v>
          </cell>
          <cell r="G206">
            <v>18375</v>
          </cell>
          <cell r="H206">
            <v>100437750</v>
          </cell>
          <cell r="I206">
            <v>4741</v>
          </cell>
          <cell r="J206">
            <v>25914306</v>
          </cell>
          <cell r="K206">
            <v>28234</v>
          </cell>
          <cell r="L206">
            <v>154327044</v>
          </cell>
          <cell r="M206">
            <v>22000</v>
          </cell>
          <cell r="N206">
            <v>120252000</v>
          </cell>
        </row>
        <row r="207">
          <cell r="A207" t="str">
            <v>케이싱설치철거</v>
          </cell>
          <cell r="B207" t="str">
            <v>강관Ø457mm</v>
          </cell>
          <cell r="C207">
            <v>4751</v>
          </cell>
          <cell r="D207" t="str">
            <v>M</v>
          </cell>
          <cell r="E207">
            <v>2980</v>
          </cell>
          <cell r="F207">
            <v>14157980</v>
          </cell>
          <cell r="G207">
            <v>12985</v>
          </cell>
          <cell r="H207">
            <v>61691735</v>
          </cell>
          <cell r="I207">
            <v>930</v>
          </cell>
          <cell r="J207">
            <v>4418430</v>
          </cell>
          <cell r="K207">
            <v>16895</v>
          </cell>
          <cell r="L207">
            <v>80268145</v>
          </cell>
          <cell r="M207">
            <v>12800</v>
          </cell>
          <cell r="N207">
            <v>60812800</v>
          </cell>
        </row>
        <row r="208">
          <cell r="A208" t="str">
            <v>H-PILE박기</v>
          </cell>
          <cell r="B208" t="str">
            <v>300x300x10x15</v>
          </cell>
          <cell r="C208">
            <v>5466</v>
          </cell>
          <cell r="D208" t="str">
            <v>M</v>
          </cell>
          <cell r="E208">
            <v>32691</v>
          </cell>
          <cell r="F208">
            <v>178689006</v>
          </cell>
          <cell r="G208">
            <v>3994</v>
          </cell>
          <cell r="H208">
            <v>21831204</v>
          </cell>
          <cell r="I208">
            <v>1769</v>
          </cell>
          <cell r="J208">
            <v>9669354</v>
          </cell>
          <cell r="K208">
            <v>38454</v>
          </cell>
          <cell r="L208">
            <v>210189564</v>
          </cell>
          <cell r="M208">
            <v>30000</v>
          </cell>
          <cell r="N208">
            <v>163980000</v>
          </cell>
        </row>
        <row r="209">
          <cell r="A209" t="str">
            <v>H PILE 빼기</v>
          </cell>
          <cell r="B209" t="str">
            <v>300x300x10x15</v>
          </cell>
          <cell r="C209">
            <v>497</v>
          </cell>
          <cell r="D209" t="str">
            <v>본</v>
          </cell>
          <cell r="E209">
            <v>5140</v>
          </cell>
          <cell r="F209">
            <v>2554580</v>
          </cell>
          <cell r="G209">
            <v>23024</v>
          </cell>
          <cell r="H209">
            <v>11442928</v>
          </cell>
          <cell r="I209">
            <v>24165</v>
          </cell>
          <cell r="J209">
            <v>12010005</v>
          </cell>
          <cell r="K209">
            <v>52329</v>
          </cell>
          <cell r="L209">
            <v>26007513</v>
          </cell>
          <cell r="M209">
            <v>41600</v>
          </cell>
          <cell r="N209">
            <v>20675200</v>
          </cell>
        </row>
        <row r="210">
          <cell r="A210" t="str">
            <v>띠장재설치</v>
          </cell>
          <cell r="B210" t="str">
            <v>300x300x10x15</v>
          </cell>
          <cell r="C210">
            <v>3384</v>
          </cell>
          <cell r="D210" t="str">
            <v>M</v>
          </cell>
          <cell r="E210">
            <v>32641</v>
          </cell>
          <cell r="F210">
            <v>110457144</v>
          </cell>
          <cell r="G210">
            <v>5904</v>
          </cell>
          <cell r="H210">
            <v>19979136</v>
          </cell>
          <cell r="I210">
            <v>1230</v>
          </cell>
          <cell r="J210">
            <v>4162320</v>
          </cell>
          <cell r="K210">
            <v>39775</v>
          </cell>
          <cell r="L210">
            <v>134598600</v>
          </cell>
          <cell r="M210">
            <v>24000</v>
          </cell>
          <cell r="N210">
            <v>81216000</v>
          </cell>
        </row>
        <row r="211">
          <cell r="A211" t="str">
            <v>띠장재철거</v>
          </cell>
          <cell r="B211" t="str">
            <v>300x300x10x15</v>
          </cell>
          <cell r="C211">
            <v>3384</v>
          </cell>
          <cell r="D211" t="str">
            <v>M</v>
          </cell>
          <cell r="E211">
            <v>191</v>
          </cell>
          <cell r="F211">
            <v>646344</v>
          </cell>
          <cell r="G211">
            <v>4428</v>
          </cell>
          <cell r="H211">
            <v>14984352</v>
          </cell>
          <cell r="I211">
            <v>922</v>
          </cell>
          <cell r="J211">
            <v>3120048</v>
          </cell>
          <cell r="K211">
            <v>5541</v>
          </cell>
          <cell r="L211">
            <v>18750744</v>
          </cell>
          <cell r="M211">
            <v>4400</v>
          </cell>
          <cell r="N211">
            <v>14889600</v>
          </cell>
        </row>
        <row r="212">
          <cell r="A212" t="str">
            <v>버팀보설치</v>
          </cell>
          <cell r="B212" t="str">
            <v>300x300x10x15</v>
          </cell>
          <cell r="C212">
            <v>258</v>
          </cell>
          <cell r="D212" t="str">
            <v>본</v>
          </cell>
          <cell r="E212">
            <v>127756</v>
          </cell>
          <cell r="F212">
            <v>32961048</v>
          </cell>
          <cell r="G212">
            <v>186583</v>
          </cell>
          <cell r="H212">
            <v>48138414</v>
          </cell>
          <cell r="I212">
            <v>19699</v>
          </cell>
          <cell r="J212">
            <v>5082342</v>
          </cell>
          <cell r="K212">
            <v>334038</v>
          </cell>
          <cell r="L212">
            <v>86181804</v>
          </cell>
          <cell r="M212">
            <v>267000</v>
          </cell>
          <cell r="N212">
            <v>68886000</v>
          </cell>
        </row>
        <row r="213">
          <cell r="A213" t="str">
            <v>버팀보철거</v>
          </cell>
          <cell r="B213" t="str">
            <v>300x300x10x15</v>
          </cell>
          <cell r="C213">
            <v>258</v>
          </cell>
          <cell r="D213" t="str">
            <v>본</v>
          </cell>
          <cell r="E213">
            <v>2371</v>
          </cell>
          <cell r="F213">
            <v>611718</v>
          </cell>
          <cell r="G213">
            <v>63478</v>
          </cell>
          <cell r="H213">
            <v>16377324</v>
          </cell>
          <cell r="I213">
            <v>11415</v>
          </cell>
          <cell r="J213">
            <v>2945070</v>
          </cell>
          <cell r="K213">
            <v>77264</v>
          </cell>
          <cell r="L213">
            <v>19934112</v>
          </cell>
          <cell r="M213">
            <v>61600</v>
          </cell>
          <cell r="N213">
            <v>15892800</v>
          </cell>
        </row>
        <row r="214">
          <cell r="A214" t="str">
            <v>사보강재설치</v>
          </cell>
          <cell r="B214" t="str">
            <v>300x300x10x15</v>
          </cell>
          <cell r="C214">
            <v>100</v>
          </cell>
          <cell r="D214" t="str">
            <v>본</v>
          </cell>
          <cell r="E214">
            <v>180165</v>
          </cell>
          <cell r="F214">
            <v>18016500</v>
          </cell>
          <cell r="G214">
            <v>220180</v>
          </cell>
          <cell r="H214">
            <v>22018000</v>
          </cell>
          <cell r="I214">
            <v>15318</v>
          </cell>
          <cell r="J214">
            <v>1531800</v>
          </cell>
          <cell r="K214">
            <v>415663</v>
          </cell>
          <cell r="L214">
            <v>41566300</v>
          </cell>
          <cell r="M214">
            <v>332000</v>
          </cell>
          <cell r="N214">
            <v>33200000</v>
          </cell>
        </row>
        <row r="215">
          <cell r="A215" t="str">
            <v>사보강재철거</v>
          </cell>
          <cell r="B215" t="str">
            <v>300x300x10x15</v>
          </cell>
          <cell r="C215">
            <v>100</v>
          </cell>
          <cell r="D215" t="str">
            <v>본</v>
          </cell>
          <cell r="E215">
            <v>118223</v>
          </cell>
          <cell r="F215">
            <v>11822300</v>
          </cell>
          <cell r="G215">
            <v>176144</v>
          </cell>
          <cell r="H215">
            <v>17614400</v>
          </cell>
          <cell r="I215">
            <v>12254</v>
          </cell>
          <cell r="J215">
            <v>1225400</v>
          </cell>
          <cell r="K215">
            <v>306621</v>
          </cell>
          <cell r="L215">
            <v>30662100</v>
          </cell>
          <cell r="M215">
            <v>244000</v>
          </cell>
          <cell r="N215">
            <v>24400000</v>
          </cell>
        </row>
        <row r="216">
          <cell r="A216" t="str">
            <v>L형강설치</v>
          </cell>
          <cell r="B216" t="str">
            <v>90x90x10</v>
          </cell>
          <cell r="C216">
            <v>6697</v>
          </cell>
          <cell r="D216" t="str">
            <v>M</v>
          </cell>
          <cell r="E216">
            <v>566</v>
          </cell>
          <cell r="F216">
            <v>3790502</v>
          </cell>
          <cell r="G216">
            <v>6153</v>
          </cell>
          <cell r="H216">
            <v>41206641</v>
          </cell>
          <cell r="I216">
            <v>24</v>
          </cell>
          <cell r="J216">
            <v>160728</v>
          </cell>
          <cell r="K216">
            <v>6743</v>
          </cell>
          <cell r="L216">
            <v>45157871</v>
          </cell>
          <cell r="M216">
            <v>5300</v>
          </cell>
          <cell r="N216">
            <v>35494100</v>
          </cell>
        </row>
        <row r="217">
          <cell r="A217" t="str">
            <v>L형강철거</v>
          </cell>
          <cell r="B217" t="str">
            <v>90x90x10</v>
          </cell>
          <cell r="C217">
            <v>6697</v>
          </cell>
          <cell r="D217" t="str">
            <v>M</v>
          </cell>
          <cell r="E217">
            <v>40</v>
          </cell>
          <cell r="F217">
            <v>267880</v>
          </cell>
          <cell r="G217">
            <v>942</v>
          </cell>
          <cell r="H217">
            <v>6308574</v>
          </cell>
          <cell r="I217">
            <v>201</v>
          </cell>
          <cell r="J217">
            <v>1346097</v>
          </cell>
          <cell r="K217">
            <v>1183</v>
          </cell>
          <cell r="L217">
            <v>7922551</v>
          </cell>
          <cell r="M217">
            <v>800</v>
          </cell>
          <cell r="N217">
            <v>5357600</v>
          </cell>
        </row>
        <row r="218">
          <cell r="A218" t="str">
            <v>토류판설치</v>
          </cell>
          <cell r="B218" t="str">
            <v>목재,T=10cm</v>
          </cell>
          <cell r="C218">
            <v>5163</v>
          </cell>
          <cell r="D218" t="str">
            <v>M2</v>
          </cell>
          <cell r="E218">
            <v>38985</v>
          </cell>
          <cell r="F218">
            <v>201279555</v>
          </cell>
          <cell r="G218">
            <v>11986</v>
          </cell>
          <cell r="H218">
            <v>61883718</v>
          </cell>
          <cell r="J218">
            <v>0</v>
          </cell>
          <cell r="K218">
            <v>50971</v>
          </cell>
          <cell r="L218">
            <v>263163273</v>
          </cell>
          <cell r="M218">
            <v>40000</v>
          </cell>
          <cell r="N218">
            <v>206520000</v>
          </cell>
        </row>
        <row r="219">
          <cell r="A219" t="str">
            <v>토류판철거</v>
          </cell>
          <cell r="B219" t="str">
            <v>목재,T=10cm</v>
          </cell>
          <cell r="C219">
            <v>5163</v>
          </cell>
          <cell r="D219" t="str">
            <v>M2</v>
          </cell>
          <cell r="E219">
            <v>31188</v>
          </cell>
          <cell r="F219">
            <v>161023644</v>
          </cell>
          <cell r="G219">
            <v>4940</v>
          </cell>
          <cell r="H219">
            <v>25505220</v>
          </cell>
          <cell r="J219">
            <v>0</v>
          </cell>
          <cell r="K219">
            <v>36128</v>
          </cell>
          <cell r="L219">
            <v>186528864</v>
          </cell>
          <cell r="M219">
            <v>28800</v>
          </cell>
          <cell r="N219">
            <v>148694400</v>
          </cell>
        </row>
        <row r="220">
          <cell r="A220" t="str">
            <v>지반보강공</v>
          </cell>
          <cell r="B220" t="str">
            <v>L.W,φ1000MM,L=10M</v>
          </cell>
          <cell r="C220">
            <v>7390</v>
          </cell>
          <cell r="D220" t="str">
            <v>M</v>
          </cell>
          <cell r="E220">
            <v>12067</v>
          </cell>
          <cell r="F220">
            <v>89175130</v>
          </cell>
          <cell r="G220">
            <v>62923</v>
          </cell>
          <cell r="H220">
            <v>465000970</v>
          </cell>
          <cell r="I220">
            <v>9007</v>
          </cell>
          <cell r="J220">
            <v>66561730</v>
          </cell>
          <cell r="K220">
            <v>83997</v>
          </cell>
          <cell r="L220">
            <v>620737830</v>
          </cell>
          <cell r="M220">
            <v>65000</v>
          </cell>
          <cell r="N220">
            <v>480350000</v>
          </cell>
        </row>
        <row r="221">
          <cell r="A221" t="str">
            <v>어스앵커설치</v>
          </cell>
          <cell r="B221" t="str">
            <v>PC강연선,12-ø12.7mm</v>
          </cell>
          <cell r="C221">
            <v>293</v>
          </cell>
          <cell r="D221" t="str">
            <v>공</v>
          </cell>
          <cell r="E221">
            <v>240947</v>
          </cell>
          <cell r="F221">
            <v>70597471</v>
          </cell>
          <cell r="G221">
            <v>454741</v>
          </cell>
          <cell r="H221">
            <v>133239113</v>
          </cell>
          <cell r="I221">
            <v>132088</v>
          </cell>
          <cell r="J221">
            <v>38701784</v>
          </cell>
          <cell r="K221">
            <v>827776</v>
          </cell>
          <cell r="L221">
            <v>242538368</v>
          </cell>
          <cell r="M221">
            <v>660000</v>
          </cell>
          <cell r="N221">
            <v>193380000</v>
          </cell>
        </row>
        <row r="222">
          <cell r="A222" t="str">
            <v>줄파기</v>
          </cell>
          <cell r="C222">
            <v>220</v>
          </cell>
          <cell r="D222" t="str">
            <v>M</v>
          </cell>
          <cell r="E222">
            <v>9534</v>
          </cell>
          <cell r="F222">
            <v>2097480</v>
          </cell>
          <cell r="G222">
            <v>39662</v>
          </cell>
          <cell r="H222">
            <v>8725640</v>
          </cell>
          <cell r="I222">
            <v>37272</v>
          </cell>
          <cell r="J222">
            <v>8199840</v>
          </cell>
          <cell r="K222">
            <v>86468</v>
          </cell>
          <cell r="L222">
            <v>19022960</v>
          </cell>
          <cell r="M222">
            <v>65000</v>
          </cell>
          <cell r="N222">
            <v>14300000</v>
          </cell>
        </row>
        <row r="223">
          <cell r="A223" t="str">
            <v>8. 특 수 선 공</v>
          </cell>
          <cell r="C223">
            <v>0</v>
          </cell>
          <cell r="F223">
            <v>151952442</v>
          </cell>
          <cell r="H223">
            <v>489345127</v>
          </cell>
          <cell r="J223">
            <v>30967929</v>
          </cell>
          <cell r="K223">
            <v>0</v>
          </cell>
          <cell r="L223">
            <v>672265498</v>
          </cell>
          <cell r="N223">
            <v>519868850</v>
          </cell>
        </row>
        <row r="224">
          <cell r="A224" t="str">
            <v>돋기</v>
          </cell>
          <cell r="B224" t="str">
            <v>임시승강장,유용토</v>
          </cell>
          <cell r="C224">
            <v>1008</v>
          </cell>
          <cell r="D224" t="str">
            <v>㎥</v>
          </cell>
          <cell r="E224">
            <v>1168</v>
          </cell>
          <cell r="F224">
            <v>1177344</v>
          </cell>
          <cell r="G224">
            <v>941</v>
          </cell>
          <cell r="H224">
            <v>948528</v>
          </cell>
          <cell r="I224">
            <v>1040</v>
          </cell>
          <cell r="J224">
            <v>1048320</v>
          </cell>
          <cell r="K224">
            <v>3149</v>
          </cell>
          <cell r="L224">
            <v>3174192</v>
          </cell>
          <cell r="M224">
            <v>2500</v>
          </cell>
          <cell r="N224">
            <v>2520000</v>
          </cell>
        </row>
        <row r="225">
          <cell r="A225" t="str">
            <v>막돌 채움</v>
          </cell>
          <cell r="B225" t="str">
            <v>임시승강장</v>
          </cell>
          <cell r="C225">
            <v>452</v>
          </cell>
          <cell r="D225" t="str">
            <v>M3</v>
          </cell>
          <cell r="E225">
            <v>13000</v>
          </cell>
          <cell r="F225">
            <v>5876000</v>
          </cell>
          <cell r="G225">
            <v>35978</v>
          </cell>
          <cell r="H225">
            <v>16262056</v>
          </cell>
          <cell r="J225">
            <v>0</v>
          </cell>
          <cell r="K225">
            <v>48978</v>
          </cell>
          <cell r="L225">
            <v>22138056</v>
          </cell>
          <cell r="M225">
            <v>25000</v>
          </cell>
          <cell r="N225">
            <v>11300000</v>
          </cell>
        </row>
        <row r="226">
          <cell r="A226" t="str">
            <v>홈블럭제작설치</v>
          </cell>
          <cell r="B226" t="str">
            <v>임시승강장,A-TYPE</v>
          </cell>
          <cell r="C226">
            <v>560</v>
          </cell>
          <cell r="D226" t="str">
            <v>EA</v>
          </cell>
          <cell r="E226">
            <v>12642</v>
          </cell>
          <cell r="F226">
            <v>7079520</v>
          </cell>
          <cell r="G226">
            <v>79213</v>
          </cell>
          <cell r="H226">
            <v>44359280</v>
          </cell>
          <cell r="I226">
            <v>13963</v>
          </cell>
          <cell r="J226">
            <v>7819280</v>
          </cell>
          <cell r="K226">
            <v>105818</v>
          </cell>
          <cell r="L226">
            <v>59258080</v>
          </cell>
          <cell r="M226">
            <v>80000</v>
          </cell>
          <cell r="N226">
            <v>44800000</v>
          </cell>
        </row>
        <row r="227">
          <cell r="A227" t="str">
            <v>홈블럭제작설치</v>
          </cell>
          <cell r="B227" t="str">
            <v>임시승강장,B-TTYPE</v>
          </cell>
          <cell r="C227">
            <v>16</v>
          </cell>
          <cell r="D227" t="str">
            <v>EA</v>
          </cell>
          <cell r="E227">
            <v>11845</v>
          </cell>
          <cell r="F227">
            <v>189520</v>
          </cell>
          <cell r="G227">
            <v>76621</v>
          </cell>
          <cell r="H227">
            <v>1225936</v>
          </cell>
          <cell r="I227">
            <v>13249</v>
          </cell>
          <cell r="J227">
            <v>211984</v>
          </cell>
          <cell r="K227">
            <v>101715</v>
          </cell>
          <cell r="L227">
            <v>1627440</v>
          </cell>
          <cell r="M227">
            <v>80000</v>
          </cell>
          <cell r="N227">
            <v>1280000</v>
          </cell>
        </row>
        <row r="228">
          <cell r="A228" t="str">
            <v>보도블럭포장</v>
          </cell>
          <cell r="B228" t="str">
            <v>임시승강장,소형고압블럭</v>
          </cell>
          <cell r="C228">
            <v>1271</v>
          </cell>
          <cell r="D228" t="str">
            <v>m2</v>
          </cell>
          <cell r="E228">
            <v>5808</v>
          </cell>
          <cell r="F228">
            <v>7381968</v>
          </cell>
          <cell r="G228">
            <v>5340</v>
          </cell>
          <cell r="H228">
            <v>6787140</v>
          </cell>
          <cell r="I228">
            <v>267</v>
          </cell>
          <cell r="J228">
            <v>339357</v>
          </cell>
          <cell r="K228">
            <v>11415</v>
          </cell>
          <cell r="L228">
            <v>14508465</v>
          </cell>
          <cell r="M228">
            <v>10000</v>
          </cell>
          <cell r="N228">
            <v>12710000</v>
          </cell>
        </row>
        <row r="229">
          <cell r="A229" t="str">
            <v>터파기</v>
          </cell>
          <cell r="B229" t="str">
            <v>육상, 토사</v>
          </cell>
          <cell r="C229">
            <v>8921</v>
          </cell>
          <cell r="D229" t="str">
            <v>M3</v>
          </cell>
          <cell r="E229">
            <v>172</v>
          </cell>
          <cell r="F229">
            <v>1534412</v>
          </cell>
          <cell r="G229">
            <v>220</v>
          </cell>
          <cell r="H229">
            <v>1962620</v>
          </cell>
          <cell r="I229">
            <v>235</v>
          </cell>
          <cell r="J229">
            <v>2096435</v>
          </cell>
          <cell r="K229">
            <v>627</v>
          </cell>
          <cell r="L229">
            <v>5593467</v>
          </cell>
          <cell r="M229">
            <v>450</v>
          </cell>
          <cell r="N229">
            <v>4014450</v>
          </cell>
        </row>
        <row r="230">
          <cell r="A230" t="str">
            <v>되메우기</v>
          </cell>
          <cell r="C230">
            <v>1520</v>
          </cell>
          <cell r="D230" t="str">
            <v>M3</v>
          </cell>
          <cell r="E230">
            <v>154</v>
          </cell>
          <cell r="F230">
            <v>234080</v>
          </cell>
          <cell r="G230">
            <v>575</v>
          </cell>
          <cell r="H230">
            <v>874000</v>
          </cell>
          <cell r="I230">
            <v>211</v>
          </cell>
          <cell r="J230">
            <v>320720</v>
          </cell>
          <cell r="K230">
            <v>940</v>
          </cell>
          <cell r="L230">
            <v>1428800</v>
          </cell>
          <cell r="M230">
            <v>700</v>
          </cell>
          <cell r="N230">
            <v>1064000</v>
          </cell>
        </row>
        <row r="231">
          <cell r="A231" t="str">
            <v>수로콘크리트</v>
          </cell>
          <cell r="B231" t="str">
            <v>σCK=210KG/CM2</v>
          </cell>
          <cell r="C231">
            <v>2819</v>
          </cell>
          <cell r="D231" t="str">
            <v>M3</v>
          </cell>
          <cell r="E231">
            <v>34527</v>
          </cell>
          <cell r="F231">
            <v>97331613</v>
          </cell>
          <cell r="G231">
            <v>128294</v>
          </cell>
          <cell r="H231">
            <v>361660786</v>
          </cell>
          <cell r="I231">
            <v>4015</v>
          </cell>
          <cell r="J231">
            <v>11318285</v>
          </cell>
          <cell r="K231">
            <v>166836</v>
          </cell>
          <cell r="L231">
            <v>470310684</v>
          </cell>
          <cell r="M231">
            <v>130000</v>
          </cell>
          <cell r="N231">
            <v>366470000</v>
          </cell>
        </row>
        <row r="232">
          <cell r="A232" t="str">
            <v>바닥콘크리트</v>
          </cell>
          <cell r="B232" t="str">
            <v>σCK=180KG/CM2</v>
          </cell>
          <cell r="C232">
            <v>44</v>
          </cell>
          <cell r="D232" t="str">
            <v>M3</v>
          </cell>
          <cell r="E232">
            <v>2269</v>
          </cell>
          <cell r="F232">
            <v>99836</v>
          </cell>
          <cell r="G232">
            <v>25627</v>
          </cell>
          <cell r="H232">
            <v>1127588</v>
          </cell>
          <cell r="J232">
            <v>0</v>
          </cell>
          <cell r="K232">
            <v>27896</v>
          </cell>
          <cell r="L232">
            <v>1227424</v>
          </cell>
          <cell r="M232">
            <v>21600</v>
          </cell>
          <cell r="N232">
            <v>950400</v>
          </cell>
        </row>
        <row r="233">
          <cell r="A233" t="str">
            <v>옹벽기초철근콘크리트</v>
          </cell>
          <cell r="B233" t="str">
            <v>σCK=240KG/CM2</v>
          </cell>
          <cell r="C233">
            <v>312</v>
          </cell>
          <cell r="D233" t="str">
            <v>M3</v>
          </cell>
          <cell r="E233">
            <v>4146</v>
          </cell>
          <cell r="F233">
            <v>1293552</v>
          </cell>
          <cell r="G233">
            <v>43737</v>
          </cell>
          <cell r="H233">
            <v>13645944</v>
          </cell>
          <cell r="I233">
            <v>4015</v>
          </cell>
          <cell r="J233">
            <v>1252680</v>
          </cell>
          <cell r="K233">
            <v>51898</v>
          </cell>
          <cell r="L233">
            <v>16192176</v>
          </cell>
          <cell r="M233">
            <v>40000</v>
          </cell>
          <cell r="N233">
            <v>12480000</v>
          </cell>
        </row>
        <row r="234">
          <cell r="A234" t="str">
            <v>옹벽구체철근콘크리트</v>
          </cell>
          <cell r="B234" t="str">
            <v>σCK=240KG/CM2</v>
          </cell>
          <cell r="C234">
            <v>180</v>
          </cell>
          <cell r="D234" t="str">
            <v>M3</v>
          </cell>
          <cell r="E234">
            <v>29488</v>
          </cell>
          <cell r="F234">
            <v>5307840</v>
          </cell>
          <cell r="G234">
            <v>123373</v>
          </cell>
          <cell r="H234">
            <v>22207140</v>
          </cell>
          <cell r="I234">
            <v>4947</v>
          </cell>
          <cell r="J234">
            <v>890460</v>
          </cell>
          <cell r="K234">
            <v>157808</v>
          </cell>
          <cell r="L234">
            <v>28405440</v>
          </cell>
          <cell r="M234">
            <v>120000</v>
          </cell>
          <cell r="N234">
            <v>21600000</v>
          </cell>
        </row>
        <row r="235">
          <cell r="A235" t="str">
            <v>P.H.C 파일박기</v>
          </cell>
          <cell r="B235" t="str">
            <v>ø400MM,L=6M 직항</v>
          </cell>
          <cell r="C235">
            <v>118</v>
          </cell>
          <cell r="D235" t="str">
            <v>본</v>
          </cell>
          <cell r="E235">
            <v>129902</v>
          </cell>
          <cell r="F235">
            <v>15328436</v>
          </cell>
          <cell r="G235">
            <v>48650</v>
          </cell>
          <cell r="H235">
            <v>5740700</v>
          </cell>
          <cell r="I235">
            <v>20697</v>
          </cell>
          <cell r="J235">
            <v>2442246</v>
          </cell>
          <cell r="K235">
            <v>199249</v>
          </cell>
          <cell r="L235">
            <v>23511382</v>
          </cell>
          <cell r="M235">
            <v>160000</v>
          </cell>
          <cell r="N235">
            <v>18880000</v>
          </cell>
        </row>
        <row r="236">
          <cell r="A236" t="str">
            <v>P.H.C 파일박기</v>
          </cell>
          <cell r="B236" t="str">
            <v>ø400MM,L=6M 사항</v>
          </cell>
          <cell r="C236">
            <v>59</v>
          </cell>
          <cell r="D236" t="str">
            <v>본</v>
          </cell>
          <cell r="E236">
            <v>129907</v>
          </cell>
          <cell r="F236">
            <v>7664513</v>
          </cell>
          <cell r="G236">
            <v>58074</v>
          </cell>
          <cell r="H236">
            <v>3426366</v>
          </cell>
          <cell r="I236">
            <v>27490</v>
          </cell>
          <cell r="J236">
            <v>1621910</v>
          </cell>
          <cell r="K236">
            <v>215471</v>
          </cell>
          <cell r="L236">
            <v>12712789</v>
          </cell>
          <cell r="M236">
            <v>200000</v>
          </cell>
          <cell r="N236">
            <v>11800000</v>
          </cell>
        </row>
        <row r="237">
          <cell r="A237" t="str">
            <v>임시승강장철거</v>
          </cell>
          <cell r="C237">
            <v>1</v>
          </cell>
          <cell r="D237" t="str">
            <v>개소</v>
          </cell>
          <cell r="E237">
            <v>1453808</v>
          </cell>
          <cell r="F237">
            <v>1453808</v>
          </cell>
          <cell r="G237">
            <v>9117043</v>
          </cell>
          <cell r="H237">
            <v>9117043</v>
          </cell>
          <cell r="I237">
            <v>1606252</v>
          </cell>
          <cell r="J237">
            <v>1606252</v>
          </cell>
          <cell r="K237">
            <v>12177103</v>
          </cell>
          <cell r="L237">
            <v>12177103</v>
          </cell>
          <cell r="M237">
            <v>10000000</v>
          </cell>
          <cell r="N237">
            <v>10000000</v>
          </cell>
        </row>
        <row r="238">
          <cell r="A238" t="str">
            <v>9. 부 대 공</v>
          </cell>
          <cell r="C238">
            <v>0</v>
          </cell>
          <cell r="F238">
            <v>647932732</v>
          </cell>
          <cell r="H238">
            <v>1290105200</v>
          </cell>
          <cell r="J238">
            <v>411786582</v>
          </cell>
          <cell r="K238">
            <v>0</v>
          </cell>
          <cell r="L238">
            <v>2349824514</v>
          </cell>
          <cell r="N238">
            <v>1854955336</v>
          </cell>
        </row>
        <row r="239">
          <cell r="A239" t="str">
            <v>가도로 돋기</v>
          </cell>
          <cell r="C239">
            <v>10289</v>
          </cell>
          <cell r="D239" t="str">
            <v>㎥</v>
          </cell>
          <cell r="E239">
            <v>1168</v>
          </cell>
          <cell r="F239">
            <v>12017552</v>
          </cell>
          <cell r="G239">
            <v>941</v>
          </cell>
          <cell r="H239">
            <v>9681949</v>
          </cell>
          <cell r="I239">
            <v>1040</v>
          </cell>
          <cell r="J239">
            <v>10700560</v>
          </cell>
          <cell r="K239">
            <v>3149</v>
          </cell>
          <cell r="L239">
            <v>32400061</v>
          </cell>
          <cell r="M239">
            <v>2500</v>
          </cell>
          <cell r="N239">
            <v>25722500</v>
          </cell>
        </row>
        <row r="240">
          <cell r="A240" t="str">
            <v>가도로 철거</v>
          </cell>
          <cell r="C240">
            <v>10289</v>
          </cell>
          <cell r="D240" t="str">
            <v>M3</v>
          </cell>
          <cell r="E240">
            <v>152</v>
          </cell>
          <cell r="F240">
            <v>1563928</v>
          </cell>
          <cell r="G240">
            <v>263</v>
          </cell>
          <cell r="H240">
            <v>2706007</v>
          </cell>
          <cell r="I240">
            <v>167</v>
          </cell>
          <cell r="J240">
            <v>1718263</v>
          </cell>
          <cell r="K240">
            <v>582</v>
          </cell>
          <cell r="L240">
            <v>5988198</v>
          </cell>
          <cell r="M240">
            <v>450</v>
          </cell>
          <cell r="N240">
            <v>4630050</v>
          </cell>
        </row>
        <row r="241">
          <cell r="A241" t="str">
            <v>흄관 부설</v>
          </cell>
          <cell r="B241" t="str">
            <v>가도로용,Ф100CM</v>
          </cell>
          <cell r="C241">
            <v>120</v>
          </cell>
          <cell r="D241" t="str">
            <v>M</v>
          </cell>
          <cell r="E241">
            <v>81736</v>
          </cell>
          <cell r="F241">
            <v>9808320</v>
          </cell>
          <cell r="G241">
            <v>117687</v>
          </cell>
          <cell r="H241">
            <v>14122440</v>
          </cell>
          <cell r="I241">
            <v>13888</v>
          </cell>
          <cell r="J241">
            <v>1666560</v>
          </cell>
          <cell r="K241">
            <v>213311</v>
          </cell>
          <cell r="L241">
            <v>25597320</v>
          </cell>
          <cell r="M241">
            <v>160000</v>
          </cell>
          <cell r="N241">
            <v>19200000</v>
          </cell>
        </row>
        <row r="242">
          <cell r="A242" t="str">
            <v>흄관 철거</v>
          </cell>
          <cell r="B242" t="str">
            <v>가도로용,Ф100CM</v>
          </cell>
          <cell r="C242">
            <v>120</v>
          </cell>
          <cell r="D242" t="str">
            <v>M</v>
          </cell>
          <cell r="E242">
            <v>801</v>
          </cell>
          <cell r="F242">
            <v>96120</v>
          </cell>
          <cell r="G242">
            <v>41076</v>
          </cell>
          <cell r="H242">
            <v>4929120</v>
          </cell>
          <cell r="I242">
            <v>3858</v>
          </cell>
          <cell r="J242">
            <v>462960</v>
          </cell>
          <cell r="K242">
            <v>45735</v>
          </cell>
          <cell r="L242">
            <v>5488200</v>
          </cell>
          <cell r="M242">
            <v>30000</v>
          </cell>
          <cell r="N242">
            <v>3600000</v>
          </cell>
        </row>
        <row r="243">
          <cell r="A243" t="str">
            <v>부지임대료</v>
          </cell>
          <cell r="C243">
            <v>7920</v>
          </cell>
          <cell r="D243" t="str">
            <v>M2</v>
          </cell>
          <cell r="F243">
            <v>0</v>
          </cell>
          <cell r="H243">
            <v>0</v>
          </cell>
          <cell r="I243">
            <v>6000</v>
          </cell>
          <cell r="J243">
            <v>47520000</v>
          </cell>
          <cell r="K243">
            <v>6000</v>
          </cell>
          <cell r="L243">
            <v>47520000</v>
          </cell>
          <cell r="M243">
            <v>6000</v>
          </cell>
          <cell r="N243">
            <v>47520000</v>
          </cell>
        </row>
        <row r="244">
          <cell r="A244" t="str">
            <v>세륜세차시설</v>
          </cell>
          <cell r="B244" t="str">
            <v>YH-2000</v>
          </cell>
          <cell r="C244">
            <v>2</v>
          </cell>
          <cell r="D244" t="str">
            <v>대</v>
          </cell>
          <cell r="E244">
            <v>14000000</v>
          </cell>
          <cell r="F244">
            <v>28000000</v>
          </cell>
          <cell r="H244">
            <v>0</v>
          </cell>
          <cell r="J244">
            <v>0</v>
          </cell>
          <cell r="K244">
            <v>14000000</v>
          </cell>
          <cell r="L244">
            <v>28000000</v>
          </cell>
          <cell r="M244">
            <v>14000000</v>
          </cell>
          <cell r="N244">
            <v>28000000</v>
          </cell>
        </row>
        <row r="245">
          <cell r="A245" t="str">
            <v>터파기</v>
          </cell>
          <cell r="B245" t="str">
            <v>육상, 토사</v>
          </cell>
          <cell r="C245">
            <v>4149</v>
          </cell>
          <cell r="D245" t="str">
            <v>M3</v>
          </cell>
          <cell r="E245">
            <v>172</v>
          </cell>
          <cell r="F245">
            <v>713628</v>
          </cell>
          <cell r="G245">
            <v>220</v>
          </cell>
          <cell r="H245">
            <v>912780</v>
          </cell>
          <cell r="I245">
            <v>235</v>
          </cell>
          <cell r="J245">
            <v>975015</v>
          </cell>
          <cell r="K245">
            <v>627</v>
          </cell>
          <cell r="L245">
            <v>2601423</v>
          </cell>
          <cell r="M245">
            <v>450</v>
          </cell>
          <cell r="N245">
            <v>1867050</v>
          </cell>
        </row>
        <row r="246">
          <cell r="A246" t="str">
            <v>되메우기</v>
          </cell>
          <cell r="C246">
            <v>4854</v>
          </cell>
          <cell r="D246" t="str">
            <v>M3</v>
          </cell>
          <cell r="E246">
            <v>154</v>
          </cell>
          <cell r="F246">
            <v>747516</v>
          </cell>
          <cell r="G246">
            <v>575</v>
          </cell>
          <cell r="H246">
            <v>2791050</v>
          </cell>
          <cell r="I246">
            <v>211</v>
          </cell>
          <cell r="J246">
            <v>1024194</v>
          </cell>
          <cell r="K246">
            <v>940</v>
          </cell>
          <cell r="L246">
            <v>4562760</v>
          </cell>
          <cell r="M246">
            <v>700</v>
          </cell>
          <cell r="N246">
            <v>3397800</v>
          </cell>
        </row>
        <row r="247">
          <cell r="A247" t="str">
            <v>방어벽철근콘크리트</v>
          </cell>
          <cell r="B247" t="str">
            <v>σCK=210KG/CM2</v>
          </cell>
          <cell r="C247">
            <v>6274</v>
          </cell>
          <cell r="D247" t="str">
            <v>M3</v>
          </cell>
          <cell r="E247">
            <v>11068</v>
          </cell>
          <cell r="F247">
            <v>69440632</v>
          </cell>
          <cell r="G247">
            <v>65982</v>
          </cell>
          <cell r="H247">
            <v>413971068</v>
          </cell>
          <cell r="I247">
            <v>4327</v>
          </cell>
          <cell r="J247">
            <v>27147598</v>
          </cell>
          <cell r="K247">
            <v>81377</v>
          </cell>
          <cell r="L247">
            <v>510559298</v>
          </cell>
          <cell r="M247">
            <v>70000</v>
          </cell>
          <cell r="N247">
            <v>439180000</v>
          </cell>
        </row>
        <row r="248">
          <cell r="A248" t="str">
            <v>바닥콘크리트</v>
          </cell>
          <cell r="B248" t="str">
            <v>σCK=180KG/CM2</v>
          </cell>
          <cell r="C248">
            <v>28</v>
          </cell>
          <cell r="D248" t="str">
            <v>M3</v>
          </cell>
          <cell r="E248">
            <v>3080</v>
          </cell>
          <cell r="F248">
            <v>86240</v>
          </cell>
          <cell r="G248">
            <v>27327</v>
          </cell>
          <cell r="H248">
            <v>765156</v>
          </cell>
          <cell r="J248">
            <v>0</v>
          </cell>
          <cell r="K248">
            <v>30407</v>
          </cell>
          <cell r="L248">
            <v>851396</v>
          </cell>
          <cell r="M248">
            <v>25000</v>
          </cell>
          <cell r="N248">
            <v>700000</v>
          </cell>
        </row>
        <row r="249">
          <cell r="A249" t="str">
            <v>아스팔트방수</v>
          </cell>
          <cell r="B249" t="str">
            <v>방어벽,2회</v>
          </cell>
          <cell r="C249">
            <v>908</v>
          </cell>
          <cell r="D249" t="str">
            <v>m2</v>
          </cell>
          <cell r="E249">
            <v>666</v>
          </cell>
          <cell r="F249">
            <v>604728</v>
          </cell>
          <cell r="G249">
            <v>4860</v>
          </cell>
          <cell r="H249">
            <v>4412880</v>
          </cell>
          <cell r="J249">
            <v>0</v>
          </cell>
          <cell r="K249">
            <v>5526</v>
          </cell>
          <cell r="L249">
            <v>5017608</v>
          </cell>
          <cell r="M249">
            <v>5000</v>
          </cell>
          <cell r="N249">
            <v>4540000</v>
          </cell>
        </row>
        <row r="250">
          <cell r="A250" t="str">
            <v>교면방수</v>
          </cell>
          <cell r="B250" t="str">
            <v>침투식액체</v>
          </cell>
          <cell r="C250">
            <v>5976</v>
          </cell>
          <cell r="D250" t="str">
            <v>M2</v>
          </cell>
          <cell r="E250">
            <v>2234</v>
          </cell>
          <cell r="F250">
            <v>13350384</v>
          </cell>
          <cell r="G250">
            <v>1846</v>
          </cell>
          <cell r="H250">
            <v>11031696</v>
          </cell>
          <cell r="I250">
            <v>55</v>
          </cell>
          <cell r="J250">
            <v>328680</v>
          </cell>
          <cell r="K250">
            <v>4135</v>
          </cell>
          <cell r="L250">
            <v>24710760</v>
          </cell>
          <cell r="M250">
            <v>4000</v>
          </cell>
          <cell r="N250">
            <v>23904000</v>
          </cell>
        </row>
        <row r="251">
          <cell r="A251" t="str">
            <v>도색</v>
          </cell>
          <cell r="B251" t="str">
            <v>안전표식용,가열형,황색</v>
          </cell>
          <cell r="C251">
            <v>622</v>
          </cell>
          <cell r="D251" t="str">
            <v>M2</v>
          </cell>
          <cell r="E251">
            <v>1573</v>
          </cell>
          <cell r="F251">
            <v>978406</v>
          </cell>
          <cell r="G251">
            <v>436</v>
          </cell>
          <cell r="H251">
            <v>271192</v>
          </cell>
          <cell r="J251">
            <v>0</v>
          </cell>
          <cell r="K251">
            <v>2009</v>
          </cell>
          <cell r="L251">
            <v>1249598</v>
          </cell>
          <cell r="M251">
            <v>1600</v>
          </cell>
          <cell r="N251">
            <v>995200</v>
          </cell>
        </row>
        <row r="252">
          <cell r="A252" t="str">
            <v>P.H.C 파일박기</v>
          </cell>
          <cell r="B252" t="str">
            <v>φ450MM,L=5M 직항</v>
          </cell>
          <cell r="C252">
            <v>176</v>
          </cell>
          <cell r="D252" t="str">
            <v>본</v>
          </cell>
          <cell r="E252">
            <v>154701</v>
          </cell>
          <cell r="F252">
            <v>27227376</v>
          </cell>
          <cell r="G252">
            <v>55817</v>
          </cell>
          <cell r="H252">
            <v>9823792</v>
          </cell>
          <cell r="I252">
            <v>22151</v>
          </cell>
          <cell r="J252">
            <v>3898576</v>
          </cell>
          <cell r="K252">
            <v>232669</v>
          </cell>
          <cell r="L252">
            <v>40949744</v>
          </cell>
          <cell r="M252">
            <v>200000</v>
          </cell>
          <cell r="N252">
            <v>35200000</v>
          </cell>
        </row>
        <row r="253">
          <cell r="A253" t="str">
            <v>교량 점검로</v>
          </cell>
          <cell r="B253" t="str">
            <v>스테인레스</v>
          </cell>
          <cell r="C253">
            <v>590</v>
          </cell>
          <cell r="D253" t="str">
            <v>M</v>
          </cell>
          <cell r="E253">
            <v>494125</v>
          </cell>
          <cell r="F253">
            <v>291533750</v>
          </cell>
          <cell r="G253">
            <v>271992</v>
          </cell>
          <cell r="H253">
            <v>160475280</v>
          </cell>
          <cell r="I253">
            <v>30867</v>
          </cell>
          <cell r="J253">
            <v>18211530</v>
          </cell>
          <cell r="K253">
            <v>796984</v>
          </cell>
          <cell r="L253">
            <v>470220560</v>
          </cell>
          <cell r="M253">
            <v>640000</v>
          </cell>
          <cell r="N253">
            <v>377600000</v>
          </cell>
        </row>
        <row r="254">
          <cell r="A254" t="str">
            <v>정문 이설</v>
          </cell>
          <cell r="B254" t="str">
            <v>항공대학정문,철제식</v>
          </cell>
          <cell r="C254">
            <v>1</v>
          </cell>
          <cell r="D254" t="str">
            <v>개소</v>
          </cell>
          <cell r="E254">
            <v>455303</v>
          </cell>
          <cell r="F254">
            <v>455303</v>
          </cell>
          <cell r="G254">
            <v>5696777</v>
          </cell>
          <cell r="H254">
            <v>5696777</v>
          </cell>
          <cell r="J254">
            <v>0</v>
          </cell>
          <cell r="K254">
            <v>6152080</v>
          </cell>
          <cell r="L254">
            <v>6152080</v>
          </cell>
          <cell r="M254">
            <v>6000000</v>
          </cell>
          <cell r="N254">
            <v>6000000</v>
          </cell>
        </row>
        <row r="255">
          <cell r="A255" t="str">
            <v>정문 이설</v>
          </cell>
          <cell r="B255" t="str">
            <v>군부대정문,철제식</v>
          </cell>
          <cell r="C255">
            <v>1</v>
          </cell>
          <cell r="D255" t="str">
            <v>개소</v>
          </cell>
          <cell r="E255">
            <v>455303</v>
          </cell>
          <cell r="F255">
            <v>455303</v>
          </cell>
          <cell r="G255">
            <v>5696777</v>
          </cell>
          <cell r="H255">
            <v>5696777</v>
          </cell>
          <cell r="J255">
            <v>0</v>
          </cell>
          <cell r="K255">
            <v>6152080</v>
          </cell>
          <cell r="L255">
            <v>6152080</v>
          </cell>
          <cell r="M255">
            <v>6000000</v>
          </cell>
          <cell r="N255">
            <v>6000000</v>
          </cell>
        </row>
        <row r="256">
          <cell r="A256" t="str">
            <v>하상정리,복구</v>
          </cell>
          <cell r="B256" t="str">
            <v>창릉천,t=30cm</v>
          </cell>
          <cell r="C256">
            <v>1800</v>
          </cell>
          <cell r="D256" t="str">
            <v>M2</v>
          </cell>
          <cell r="E256">
            <v>187</v>
          </cell>
          <cell r="F256">
            <v>336600</v>
          </cell>
          <cell r="G256">
            <v>239</v>
          </cell>
          <cell r="H256">
            <v>430200</v>
          </cell>
          <cell r="I256">
            <v>256</v>
          </cell>
          <cell r="J256">
            <v>460800</v>
          </cell>
          <cell r="K256">
            <v>682</v>
          </cell>
          <cell r="L256">
            <v>1227600</v>
          </cell>
          <cell r="M256">
            <v>500</v>
          </cell>
          <cell r="N256">
            <v>900000</v>
          </cell>
        </row>
        <row r="257">
          <cell r="A257" t="str">
            <v>거더 철거</v>
          </cell>
          <cell r="B257" t="str">
            <v>상로판형, L=7.2 M</v>
          </cell>
          <cell r="C257">
            <v>2</v>
          </cell>
          <cell r="D257" t="str">
            <v>련</v>
          </cell>
          <cell r="E257">
            <v>2796</v>
          </cell>
          <cell r="F257">
            <v>5592</v>
          </cell>
          <cell r="G257">
            <v>308557</v>
          </cell>
          <cell r="H257">
            <v>617114</v>
          </cell>
          <cell r="I257">
            <v>18535</v>
          </cell>
          <cell r="J257">
            <v>37070</v>
          </cell>
          <cell r="K257">
            <v>329888</v>
          </cell>
          <cell r="L257">
            <v>659776</v>
          </cell>
          <cell r="M257">
            <v>300000</v>
          </cell>
          <cell r="N257">
            <v>600000</v>
          </cell>
        </row>
        <row r="258">
          <cell r="A258" t="str">
            <v>거더 철거</v>
          </cell>
          <cell r="B258" t="str">
            <v>상로판형, L=11.0M</v>
          </cell>
          <cell r="C258">
            <v>8</v>
          </cell>
          <cell r="D258" t="str">
            <v>련</v>
          </cell>
          <cell r="E258">
            <v>3728</v>
          </cell>
          <cell r="F258">
            <v>29824</v>
          </cell>
          <cell r="G258">
            <v>411409</v>
          </cell>
          <cell r="H258">
            <v>3291272</v>
          </cell>
          <cell r="I258">
            <v>24714</v>
          </cell>
          <cell r="J258">
            <v>197712</v>
          </cell>
          <cell r="K258">
            <v>439851</v>
          </cell>
          <cell r="L258">
            <v>3518808</v>
          </cell>
          <cell r="M258">
            <v>320000</v>
          </cell>
          <cell r="N258">
            <v>2560000</v>
          </cell>
        </row>
        <row r="259">
          <cell r="A259" t="str">
            <v>승강장철거</v>
          </cell>
          <cell r="B259" t="str">
            <v>화전역기존승강장</v>
          </cell>
          <cell r="C259">
            <v>1</v>
          </cell>
          <cell r="D259" t="str">
            <v>개소</v>
          </cell>
          <cell r="E259">
            <v>1453808</v>
          </cell>
          <cell r="F259">
            <v>1453808</v>
          </cell>
          <cell r="G259">
            <v>9117043</v>
          </cell>
          <cell r="H259">
            <v>9117043</v>
          </cell>
          <cell r="I259">
            <v>1606252</v>
          </cell>
          <cell r="J259">
            <v>1606252</v>
          </cell>
          <cell r="K259">
            <v>12177103</v>
          </cell>
          <cell r="L259">
            <v>12177103</v>
          </cell>
          <cell r="M259">
            <v>12000000</v>
          </cell>
          <cell r="N259">
            <v>12000000</v>
          </cell>
        </row>
        <row r="260">
          <cell r="A260" t="str">
            <v>철근 콘크리트 철거</v>
          </cell>
          <cell r="B260" t="str">
            <v>기존구조물</v>
          </cell>
          <cell r="C260">
            <v>2626</v>
          </cell>
          <cell r="D260" t="str">
            <v>M3</v>
          </cell>
          <cell r="E260">
            <v>17973</v>
          </cell>
          <cell r="F260">
            <v>47197098</v>
          </cell>
          <cell r="G260">
            <v>107797</v>
          </cell>
          <cell r="H260">
            <v>283074922</v>
          </cell>
          <cell r="I260">
            <v>9375</v>
          </cell>
          <cell r="J260">
            <v>24618750</v>
          </cell>
          <cell r="K260">
            <v>135145</v>
          </cell>
          <cell r="L260">
            <v>354890770</v>
          </cell>
          <cell r="M260">
            <v>80000</v>
          </cell>
          <cell r="N260">
            <v>210080000</v>
          </cell>
        </row>
        <row r="261">
          <cell r="A261" t="str">
            <v>무근 콘크리트 철거</v>
          </cell>
          <cell r="B261" t="str">
            <v>기존구조물</v>
          </cell>
          <cell r="C261">
            <v>4956</v>
          </cell>
          <cell r="D261" t="str">
            <v>M3</v>
          </cell>
          <cell r="E261">
            <v>9004</v>
          </cell>
          <cell r="F261">
            <v>44623824</v>
          </cell>
          <cell r="G261">
            <v>48573</v>
          </cell>
          <cell r="H261">
            <v>240727788</v>
          </cell>
          <cell r="I261">
            <v>7100</v>
          </cell>
          <cell r="J261">
            <v>35187600</v>
          </cell>
          <cell r="K261">
            <v>64677</v>
          </cell>
          <cell r="L261">
            <v>320539212</v>
          </cell>
          <cell r="M261">
            <v>35000</v>
          </cell>
          <cell r="N261">
            <v>173460000</v>
          </cell>
        </row>
        <row r="262">
          <cell r="A262" t="str">
            <v>아스콘포장철거</v>
          </cell>
          <cell r="C262">
            <v>950</v>
          </cell>
          <cell r="D262" t="str">
            <v>M3</v>
          </cell>
          <cell r="E262">
            <v>7078</v>
          </cell>
          <cell r="F262">
            <v>6724100</v>
          </cell>
          <cell r="G262">
            <v>16139</v>
          </cell>
          <cell r="H262">
            <v>15332050</v>
          </cell>
          <cell r="I262">
            <v>6471</v>
          </cell>
          <cell r="J262">
            <v>6147450</v>
          </cell>
          <cell r="K262">
            <v>29688</v>
          </cell>
          <cell r="L262">
            <v>28203600</v>
          </cell>
          <cell r="M262">
            <v>20000</v>
          </cell>
          <cell r="N262">
            <v>19000000</v>
          </cell>
        </row>
        <row r="263">
          <cell r="A263" t="str">
            <v>콘크리트포장철거</v>
          </cell>
          <cell r="C263">
            <v>380</v>
          </cell>
          <cell r="D263" t="str">
            <v>M3</v>
          </cell>
          <cell r="E263">
            <v>7412</v>
          </cell>
          <cell r="F263">
            <v>2816560</v>
          </cell>
          <cell r="G263">
            <v>17388</v>
          </cell>
          <cell r="H263">
            <v>6607440</v>
          </cell>
          <cell r="I263">
            <v>7037</v>
          </cell>
          <cell r="J263">
            <v>2674060</v>
          </cell>
          <cell r="K263">
            <v>31837</v>
          </cell>
          <cell r="L263">
            <v>12098060</v>
          </cell>
          <cell r="M263">
            <v>20000</v>
          </cell>
          <cell r="N263">
            <v>7600000</v>
          </cell>
        </row>
        <row r="264">
          <cell r="A264" t="str">
            <v>계측</v>
          </cell>
          <cell r="B264" t="str">
            <v>화전지하차도</v>
          </cell>
          <cell r="C264">
            <v>1</v>
          </cell>
          <cell r="D264" t="str">
            <v>식</v>
          </cell>
          <cell r="E264">
            <v>33200000</v>
          </cell>
          <cell r="F264">
            <v>33200000</v>
          </cell>
          <cell r="G264">
            <v>2339712</v>
          </cell>
          <cell r="H264">
            <v>2339712</v>
          </cell>
          <cell r="J264">
            <v>0</v>
          </cell>
          <cell r="K264">
            <v>35539712</v>
          </cell>
          <cell r="L264">
            <v>35539712</v>
          </cell>
          <cell r="M264">
            <v>35000000</v>
          </cell>
          <cell r="N264">
            <v>35000000</v>
          </cell>
        </row>
        <row r="265">
          <cell r="A265" t="str">
            <v>감리실 및 상황실</v>
          </cell>
          <cell r="B265" t="str">
            <v>1년이상, 조립식</v>
          </cell>
          <cell r="C265">
            <v>80</v>
          </cell>
          <cell r="D265" t="str">
            <v>M2</v>
          </cell>
          <cell r="E265">
            <v>48025</v>
          </cell>
          <cell r="F265">
            <v>3842000</v>
          </cell>
          <cell r="G265">
            <v>38353</v>
          </cell>
          <cell r="H265">
            <v>3068240</v>
          </cell>
          <cell r="I265">
            <v>725</v>
          </cell>
          <cell r="J265">
            <v>58000</v>
          </cell>
          <cell r="K265">
            <v>87103</v>
          </cell>
          <cell r="L265">
            <v>6968240</v>
          </cell>
          <cell r="M265">
            <v>100000</v>
          </cell>
          <cell r="N265">
            <v>8000000</v>
          </cell>
        </row>
        <row r="266">
          <cell r="A266" t="str">
            <v>현장 사무실</v>
          </cell>
          <cell r="B266" t="str">
            <v>1년이상, 조립식</v>
          </cell>
          <cell r="C266">
            <v>240</v>
          </cell>
          <cell r="D266" t="str">
            <v>M2</v>
          </cell>
          <cell r="E266">
            <v>48025</v>
          </cell>
          <cell r="F266">
            <v>11526000</v>
          </cell>
          <cell r="G266">
            <v>38353</v>
          </cell>
          <cell r="H266">
            <v>9204720</v>
          </cell>
          <cell r="I266">
            <v>725</v>
          </cell>
          <cell r="J266">
            <v>174000</v>
          </cell>
          <cell r="K266">
            <v>87103</v>
          </cell>
          <cell r="L266">
            <v>20904720</v>
          </cell>
          <cell r="M266">
            <v>100000</v>
          </cell>
          <cell r="N266">
            <v>24000000</v>
          </cell>
        </row>
        <row r="267">
          <cell r="A267" t="str">
            <v>창   고</v>
          </cell>
          <cell r="B267" t="str">
            <v>1년이상, 조립식</v>
          </cell>
          <cell r="C267">
            <v>120</v>
          </cell>
          <cell r="D267" t="str">
            <v>M2</v>
          </cell>
          <cell r="E267">
            <v>35958</v>
          </cell>
          <cell r="F267">
            <v>4314960</v>
          </cell>
          <cell r="G267">
            <v>29285</v>
          </cell>
          <cell r="H267">
            <v>3514200</v>
          </cell>
          <cell r="I267">
            <v>544</v>
          </cell>
          <cell r="J267">
            <v>65280</v>
          </cell>
          <cell r="K267">
            <v>65787</v>
          </cell>
          <cell r="L267">
            <v>7894440</v>
          </cell>
          <cell r="M267">
            <v>100000</v>
          </cell>
          <cell r="N267">
            <v>12000000</v>
          </cell>
        </row>
        <row r="268">
          <cell r="A268" t="str">
            <v>합 숙 소</v>
          </cell>
          <cell r="B268" t="str">
            <v>1년이상, 조립식</v>
          </cell>
          <cell r="C268">
            <v>240</v>
          </cell>
          <cell r="D268" t="str">
            <v>M2</v>
          </cell>
          <cell r="E268">
            <v>48025</v>
          </cell>
          <cell r="F268">
            <v>11526000</v>
          </cell>
          <cell r="G268">
            <v>38353</v>
          </cell>
          <cell r="H268">
            <v>9204720</v>
          </cell>
          <cell r="I268">
            <v>725</v>
          </cell>
          <cell r="J268">
            <v>174000</v>
          </cell>
          <cell r="K268">
            <v>87103</v>
          </cell>
          <cell r="L268">
            <v>20904720</v>
          </cell>
          <cell r="M268">
            <v>100000</v>
          </cell>
          <cell r="N268">
            <v>24000000</v>
          </cell>
        </row>
        <row r="269">
          <cell r="A269" t="str">
            <v>작 업 소</v>
          </cell>
          <cell r="B269" t="str">
            <v>목 재, 1년이상</v>
          </cell>
          <cell r="C269">
            <v>240</v>
          </cell>
          <cell r="D269" t="str">
            <v>M2</v>
          </cell>
          <cell r="E269">
            <v>10557</v>
          </cell>
          <cell r="F269">
            <v>2533680</v>
          </cell>
          <cell r="G269">
            <v>17085</v>
          </cell>
          <cell r="H269">
            <v>4100400</v>
          </cell>
          <cell r="J269">
            <v>0</v>
          </cell>
          <cell r="K269">
            <v>27642</v>
          </cell>
          <cell r="L269">
            <v>6634080</v>
          </cell>
          <cell r="M269">
            <v>50000</v>
          </cell>
          <cell r="N269">
            <v>12000000</v>
          </cell>
        </row>
        <row r="270">
          <cell r="A270" t="str">
            <v>시 험 실</v>
          </cell>
          <cell r="B270" t="str">
            <v>조립식, 1년이상</v>
          </cell>
          <cell r="C270">
            <v>120</v>
          </cell>
          <cell r="D270" t="str">
            <v>M2</v>
          </cell>
          <cell r="E270">
            <v>48025</v>
          </cell>
          <cell r="F270">
            <v>5763000</v>
          </cell>
          <cell r="G270">
            <v>38353</v>
          </cell>
          <cell r="H270">
            <v>4602360</v>
          </cell>
          <cell r="I270">
            <v>725</v>
          </cell>
          <cell r="J270">
            <v>87000</v>
          </cell>
          <cell r="K270">
            <v>87103</v>
          </cell>
          <cell r="L270">
            <v>10452360</v>
          </cell>
          <cell r="M270">
            <v>100000</v>
          </cell>
          <cell r="N270">
            <v>12000000</v>
          </cell>
        </row>
        <row r="271">
          <cell r="A271" t="str">
            <v>용지경계표설치</v>
          </cell>
          <cell r="B271" t="str">
            <v>H=1.00M</v>
          </cell>
          <cell r="C271">
            <v>450</v>
          </cell>
          <cell r="D271" t="str">
            <v>개</v>
          </cell>
          <cell r="E271">
            <v>5626</v>
          </cell>
          <cell r="F271">
            <v>2531700</v>
          </cell>
          <cell r="G271">
            <v>18235</v>
          </cell>
          <cell r="H271">
            <v>8205750</v>
          </cell>
          <cell r="I271">
            <v>195</v>
          </cell>
          <cell r="J271">
            <v>87750</v>
          </cell>
          <cell r="K271">
            <v>24056</v>
          </cell>
          <cell r="L271">
            <v>10825200</v>
          </cell>
          <cell r="M271">
            <v>20000</v>
          </cell>
          <cell r="N271">
            <v>9000000</v>
          </cell>
        </row>
        <row r="272">
          <cell r="A272" t="str">
            <v>품질관리비</v>
          </cell>
          <cell r="C272">
            <v>1</v>
          </cell>
          <cell r="D272" t="str">
            <v>식</v>
          </cell>
          <cell r="F272">
            <v>0</v>
          </cell>
          <cell r="G272">
            <v>1930350</v>
          </cell>
          <cell r="H272">
            <v>1930350</v>
          </cell>
          <cell r="I272">
            <v>23562853</v>
          </cell>
          <cell r="J272">
            <v>23562853</v>
          </cell>
          <cell r="K272">
            <v>25493203</v>
          </cell>
          <cell r="L272">
            <v>25493203</v>
          </cell>
          <cell r="M272">
            <v>25000000</v>
          </cell>
          <cell r="N272">
            <v>25000000</v>
          </cell>
        </row>
        <row r="273">
          <cell r="A273" t="str">
            <v>시공상세도면작성비</v>
          </cell>
          <cell r="B273" t="str">
            <v>A1</v>
          </cell>
          <cell r="C273">
            <v>500</v>
          </cell>
          <cell r="D273" t="str">
            <v>매</v>
          </cell>
          <cell r="E273">
            <v>17000</v>
          </cell>
          <cell r="F273">
            <v>8500000</v>
          </cell>
          <cell r="H273">
            <v>0</v>
          </cell>
          <cell r="J273">
            <v>0</v>
          </cell>
          <cell r="K273">
            <v>17000</v>
          </cell>
          <cell r="L273">
            <v>8500000</v>
          </cell>
          <cell r="M273">
            <v>17000</v>
          </cell>
          <cell r="N273">
            <v>8500000</v>
          </cell>
        </row>
        <row r="274">
          <cell r="A274" t="str">
            <v>폐기물처리수수료</v>
          </cell>
          <cell r="B274" t="str">
            <v>콘크리트파쇄물</v>
          </cell>
          <cell r="C274">
            <v>8912</v>
          </cell>
          <cell r="D274" t="str">
            <v>㎥</v>
          </cell>
          <cell r="F274">
            <v>0</v>
          </cell>
          <cell r="H274">
            <v>0</v>
          </cell>
          <cell r="I274">
            <v>3478</v>
          </cell>
          <cell r="J274">
            <v>30995936</v>
          </cell>
          <cell r="K274">
            <v>3478</v>
          </cell>
          <cell r="L274">
            <v>30995936</v>
          </cell>
          <cell r="M274">
            <v>2478</v>
          </cell>
          <cell r="N274">
            <v>22083936</v>
          </cell>
        </row>
        <row r="275">
          <cell r="A275" t="str">
            <v>가설울타리</v>
          </cell>
          <cell r="B275" t="str">
            <v>칼라철판750*1800*5MM</v>
          </cell>
          <cell r="C275">
            <v>200</v>
          </cell>
          <cell r="D275" t="str">
            <v>M</v>
          </cell>
          <cell r="E275">
            <v>32844</v>
          </cell>
          <cell r="F275">
            <v>6568800</v>
          </cell>
          <cell r="G275">
            <v>10317</v>
          </cell>
          <cell r="H275">
            <v>2063400</v>
          </cell>
          <cell r="J275">
            <v>0</v>
          </cell>
          <cell r="K275">
            <v>43161</v>
          </cell>
          <cell r="L275">
            <v>8632200</v>
          </cell>
          <cell r="M275">
            <v>40000</v>
          </cell>
          <cell r="N275">
            <v>8000000</v>
          </cell>
        </row>
        <row r="276">
          <cell r="A276" t="str">
            <v>시멘트운반</v>
          </cell>
          <cell r="B276" t="str">
            <v>40KG드리</v>
          </cell>
          <cell r="C276">
            <v>22546</v>
          </cell>
          <cell r="D276" t="str">
            <v>포</v>
          </cell>
          <cell r="F276">
            <v>0</v>
          </cell>
          <cell r="H276">
            <v>0</v>
          </cell>
          <cell r="I276">
            <v>329</v>
          </cell>
          <cell r="J276">
            <v>7417634</v>
          </cell>
          <cell r="K276">
            <v>329</v>
          </cell>
          <cell r="L276">
            <v>7417634</v>
          </cell>
          <cell r="M276">
            <v>300</v>
          </cell>
          <cell r="N276">
            <v>6763800</v>
          </cell>
        </row>
        <row r="277">
          <cell r="A277" t="str">
            <v>철근운반</v>
          </cell>
          <cell r="B277" t="str">
            <v>각종</v>
          </cell>
          <cell r="C277">
            <v>6917</v>
          </cell>
          <cell r="D277" t="str">
            <v>톤</v>
          </cell>
          <cell r="F277">
            <v>0</v>
          </cell>
          <cell r="G277">
            <v>4965</v>
          </cell>
          <cell r="H277">
            <v>34342905</v>
          </cell>
          <cell r="I277">
            <v>20303</v>
          </cell>
          <cell r="J277">
            <v>140435851</v>
          </cell>
          <cell r="K277">
            <v>25268</v>
          </cell>
          <cell r="L277">
            <v>174778756</v>
          </cell>
          <cell r="M277">
            <v>25000</v>
          </cell>
          <cell r="N277">
            <v>172925000</v>
          </cell>
        </row>
        <row r="278">
          <cell r="A278" t="str">
            <v>PC강연선운반</v>
          </cell>
          <cell r="C278">
            <v>210</v>
          </cell>
          <cell r="D278" t="str">
            <v>톤</v>
          </cell>
          <cell r="F278">
            <v>0</v>
          </cell>
          <cell r="G278">
            <v>4965</v>
          </cell>
          <cell r="H278">
            <v>1042650</v>
          </cell>
          <cell r="I278">
            <v>17136</v>
          </cell>
          <cell r="J278">
            <v>3598560</v>
          </cell>
          <cell r="K278">
            <v>22101</v>
          </cell>
          <cell r="L278">
            <v>4641210</v>
          </cell>
          <cell r="M278">
            <v>22000</v>
          </cell>
          <cell r="N278">
            <v>4620000</v>
          </cell>
        </row>
        <row r="279">
          <cell r="A279" t="str">
            <v>사 용 고 재 공 제</v>
          </cell>
          <cell r="B279" t="str">
            <v>철근,강연선</v>
          </cell>
          <cell r="C279">
            <v>24</v>
          </cell>
          <cell r="D279" t="str">
            <v>톤</v>
          </cell>
          <cell r="E279">
            <v>-110000</v>
          </cell>
          <cell r="F279">
            <v>-2640000</v>
          </cell>
          <cell r="H279">
            <v>0</v>
          </cell>
          <cell r="J279">
            <v>0</v>
          </cell>
          <cell r="K279">
            <v>-110000</v>
          </cell>
          <cell r="L279">
            <v>-2640000</v>
          </cell>
          <cell r="M279">
            <v>-110000</v>
          </cell>
          <cell r="N279">
            <v>-2640000</v>
          </cell>
        </row>
        <row r="280">
          <cell r="A280" t="str">
            <v>강재운반</v>
          </cell>
          <cell r="B280" t="str">
            <v>형강</v>
          </cell>
          <cell r="C280">
            <v>1389</v>
          </cell>
          <cell r="D280" t="str">
            <v>톤</v>
          </cell>
          <cell r="F280">
            <v>0</v>
          </cell>
          <cell r="H280">
            <v>0</v>
          </cell>
          <cell r="I280">
            <v>14792</v>
          </cell>
          <cell r="J280">
            <v>20546088</v>
          </cell>
          <cell r="K280">
            <v>14792</v>
          </cell>
          <cell r="L280">
            <v>20546088</v>
          </cell>
          <cell r="M280">
            <v>14000</v>
          </cell>
          <cell r="N280">
            <v>19446000</v>
          </cell>
        </row>
        <row r="281">
          <cell r="A281" t="str">
            <v>10.사급자재비</v>
          </cell>
          <cell r="C281">
            <v>0</v>
          </cell>
          <cell r="F281">
            <v>3557426332</v>
          </cell>
          <cell r="H281">
            <v>0</v>
          </cell>
          <cell r="J281">
            <v>0</v>
          </cell>
          <cell r="K281">
            <v>0</v>
          </cell>
          <cell r="L281">
            <v>3557426332</v>
          </cell>
          <cell r="N281">
            <v>3485736500</v>
          </cell>
        </row>
        <row r="282">
          <cell r="A282" t="str">
            <v>철근</v>
          </cell>
          <cell r="B282" t="str">
            <v>SD40,H16-H25mm</v>
          </cell>
          <cell r="C282">
            <v>88497</v>
          </cell>
          <cell r="D282" t="str">
            <v>KG</v>
          </cell>
          <cell r="E282">
            <v>400</v>
          </cell>
          <cell r="F282">
            <v>35398800</v>
          </cell>
          <cell r="H282">
            <v>0</v>
          </cell>
          <cell r="J282">
            <v>0</v>
          </cell>
          <cell r="K282">
            <v>400</v>
          </cell>
          <cell r="L282">
            <v>35398800</v>
          </cell>
          <cell r="M282">
            <v>380</v>
          </cell>
          <cell r="N282">
            <v>33628860</v>
          </cell>
        </row>
        <row r="283">
          <cell r="A283" t="str">
            <v>철근</v>
          </cell>
          <cell r="B283" t="str">
            <v>SD40,H13mm</v>
          </cell>
          <cell r="C283">
            <v>9091</v>
          </cell>
          <cell r="D283" t="str">
            <v>KG</v>
          </cell>
          <cell r="E283">
            <v>405</v>
          </cell>
          <cell r="F283">
            <v>3681855</v>
          </cell>
          <cell r="H283">
            <v>0</v>
          </cell>
          <cell r="J283">
            <v>0</v>
          </cell>
          <cell r="K283">
            <v>405</v>
          </cell>
          <cell r="L283">
            <v>3681855</v>
          </cell>
          <cell r="M283">
            <v>380</v>
          </cell>
          <cell r="N283">
            <v>3454580</v>
          </cell>
        </row>
        <row r="284">
          <cell r="A284" t="str">
            <v>철근</v>
          </cell>
          <cell r="B284" t="str">
            <v>SD30,D16-D32mm</v>
          </cell>
          <cell r="C284">
            <v>6689336</v>
          </cell>
          <cell r="D284" t="str">
            <v>KG</v>
          </cell>
          <cell r="E284">
            <v>390</v>
          </cell>
          <cell r="F284">
            <v>2608841040</v>
          </cell>
          <cell r="H284">
            <v>0</v>
          </cell>
          <cell r="J284">
            <v>0</v>
          </cell>
          <cell r="K284">
            <v>390</v>
          </cell>
          <cell r="L284">
            <v>2608841040</v>
          </cell>
          <cell r="M284">
            <v>380</v>
          </cell>
          <cell r="N284">
            <v>2541947680</v>
          </cell>
        </row>
        <row r="285">
          <cell r="A285" t="str">
            <v>철근</v>
          </cell>
          <cell r="B285" t="str">
            <v>SD30,D13mm</v>
          </cell>
          <cell r="C285">
            <v>1130416</v>
          </cell>
          <cell r="D285" t="str">
            <v>KG</v>
          </cell>
          <cell r="E285">
            <v>395</v>
          </cell>
          <cell r="F285">
            <v>446514320</v>
          </cell>
          <cell r="H285">
            <v>0</v>
          </cell>
          <cell r="J285">
            <v>0</v>
          </cell>
          <cell r="K285">
            <v>395</v>
          </cell>
          <cell r="L285">
            <v>446514320</v>
          </cell>
          <cell r="M285">
            <v>380</v>
          </cell>
          <cell r="N285">
            <v>429558080</v>
          </cell>
        </row>
        <row r="286">
          <cell r="A286" t="str">
            <v>시멘트</v>
          </cell>
          <cell r="B286" t="str">
            <v>40kg 드리</v>
          </cell>
          <cell r="C286">
            <v>22546</v>
          </cell>
          <cell r="D286" t="str">
            <v>포</v>
          </cell>
          <cell r="E286">
            <v>2350</v>
          </cell>
          <cell r="F286">
            <v>52983100</v>
          </cell>
          <cell r="H286">
            <v>0</v>
          </cell>
          <cell r="J286">
            <v>0</v>
          </cell>
          <cell r="K286">
            <v>2350</v>
          </cell>
          <cell r="L286">
            <v>52983100</v>
          </cell>
          <cell r="M286">
            <v>2500</v>
          </cell>
          <cell r="N286">
            <v>56365000</v>
          </cell>
        </row>
        <row r="287">
          <cell r="A287" t="str">
            <v>PC강연선</v>
          </cell>
          <cell r="B287" t="str">
            <v>SWPC7B, 7연선ø12.7MM</v>
          </cell>
          <cell r="C287">
            <v>209809</v>
          </cell>
          <cell r="D287" t="str">
            <v>KG</v>
          </cell>
          <cell r="E287">
            <v>1030</v>
          </cell>
          <cell r="F287">
            <v>216103270</v>
          </cell>
          <cell r="H287">
            <v>0</v>
          </cell>
          <cell r="J287">
            <v>0</v>
          </cell>
          <cell r="K287">
            <v>1030</v>
          </cell>
          <cell r="L287">
            <v>216103270</v>
          </cell>
          <cell r="M287">
            <v>1000</v>
          </cell>
          <cell r="N287">
            <v>209809000</v>
          </cell>
        </row>
        <row r="288">
          <cell r="A288" t="str">
            <v>강판</v>
          </cell>
          <cell r="B288" t="str">
            <v>SWS520B</v>
          </cell>
          <cell r="C288">
            <v>337266</v>
          </cell>
          <cell r="D288" t="str">
            <v>KG</v>
          </cell>
          <cell r="E288">
            <v>409</v>
          </cell>
          <cell r="F288">
            <v>137941794</v>
          </cell>
          <cell r="H288">
            <v>0</v>
          </cell>
          <cell r="J288">
            <v>0</v>
          </cell>
          <cell r="K288">
            <v>409</v>
          </cell>
          <cell r="L288">
            <v>137941794</v>
          </cell>
          <cell r="M288">
            <v>450</v>
          </cell>
          <cell r="N288">
            <v>151769700</v>
          </cell>
        </row>
        <row r="289">
          <cell r="A289" t="str">
            <v>강판</v>
          </cell>
          <cell r="B289" t="str">
            <v>SWS490B</v>
          </cell>
          <cell r="C289">
            <v>85279</v>
          </cell>
          <cell r="D289" t="str">
            <v>KG</v>
          </cell>
          <cell r="E289">
            <v>387</v>
          </cell>
          <cell r="F289">
            <v>33002973</v>
          </cell>
          <cell r="H289">
            <v>0</v>
          </cell>
          <cell r="J289">
            <v>0</v>
          </cell>
          <cell r="K289">
            <v>387</v>
          </cell>
          <cell r="L289">
            <v>33002973</v>
          </cell>
          <cell r="M289">
            <v>400</v>
          </cell>
          <cell r="N289">
            <v>34111600</v>
          </cell>
        </row>
        <row r="290">
          <cell r="A290" t="str">
            <v>강판</v>
          </cell>
          <cell r="B290" t="str">
            <v>SWS400B</v>
          </cell>
          <cell r="C290">
            <v>62730</v>
          </cell>
          <cell r="D290" t="str">
            <v>KG</v>
          </cell>
          <cell r="E290">
            <v>366</v>
          </cell>
          <cell r="F290">
            <v>22959180</v>
          </cell>
          <cell r="H290">
            <v>0</v>
          </cell>
          <cell r="J290">
            <v>0</v>
          </cell>
          <cell r="K290">
            <v>366</v>
          </cell>
          <cell r="L290">
            <v>22959180</v>
          </cell>
          <cell r="M290">
            <v>400</v>
          </cell>
          <cell r="N290">
            <v>25092000</v>
          </cell>
        </row>
        <row r="291">
          <cell r="A291" t="str">
            <v>나. 간 접 노 무 비</v>
          </cell>
          <cell r="C291">
            <v>1</v>
          </cell>
          <cell r="D291" t="str">
            <v>식</v>
          </cell>
          <cell r="K291">
            <v>2104845232</v>
          </cell>
          <cell r="L291">
            <v>2104845232</v>
          </cell>
          <cell r="M291">
            <v>378843012</v>
          </cell>
          <cell r="N291">
            <v>378843012</v>
          </cell>
        </row>
        <row r="292">
          <cell r="A292" t="str">
            <v>다. 산 재 보 험 료</v>
          </cell>
          <cell r="C292">
            <v>1</v>
          </cell>
          <cell r="D292" t="str">
            <v>식</v>
          </cell>
          <cell r="K292">
            <v>442543710</v>
          </cell>
          <cell r="L292">
            <v>442543710</v>
          </cell>
          <cell r="M292">
            <v>79651743</v>
          </cell>
          <cell r="N292">
            <v>79651743</v>
          </cell>
        </row>
        <row r="293">
          <cell r="A293" t="str">
            <v>라. 고 용 보 험 료</v>
          </cell>
          <cell r="C293">
            <v>1</v>
          </cell>
          <cell r="D293" t="str">
            <v>식</v>
          </cell>
          <cell r="K293">
            <v>42728358</v>
          </cell>
          <cell r="L293">
            <v>42728358</v>
          </cell>
          <cell r="M293">
            <v>7690513</v>
          </cell>
          <cell r="N293">
            <v>7690513</v>
          </cell>
        </row>
        <row r="294">
          <cell r="A294" t="str">
            <v>마. 건설근로자퇴직공제부금비</v>
          </cell>
          <cell r="C294">
            <v>1</v>
          </cell>
          <cell r="D294" t="str">
            <v>식</v>
          </cell>
          <cell r="K294">
            <v>330197595</v>
          </cell>
          <cell r="L294">
            <v>330197595</v>
          </cell>
          <cell r="M294">
            <v>59430997</v>
          </cell>
          <cell r="N294">
            <v>59430997</v>
          </cell>
        </row>
        <row r="295">
          <cell r="A295" t="str">
            <v>바. 안 전 관 리 비</v>
          </cell>
          <cell r="C295">
            <v>1</v>
          </cell>
          <cell r="D295" t="str">
            <v>식</v>
          </cell>
          <cell r="K295">
            <v>565981058</v>
          </cell>
          <cell r="L295">
            <v>565981058</v>
          </cell>
          <cell r="M295">
            <v>375852962</v>
          </cell>
          <cell r="N295">
            <v>375852962</v>
          </cell>
        </row>
        <row r="296">
          <cell r="A296" t="str">
            <v>사. 기  타  경  비</v>
          </cell>
          <cell r="C296">
            <v>1</v>
          </cell>
          <cell r="D296" t="str">
            <v>식</v>
          </cell>
          <cell r="K296">
            <v>2108323094</v>
          </cell>
          <cell r="L296">
            <v>2108323094</v>
          </cell>
          <cell r="M296">
            <v>1208543985</v>
          </cell>
          <cell r="N296">
            <v>1208543985</v>
          </cell>
        </row>
        <row r="297">
          <cell r="A297" t="str">
            <v>Ⅱ. 일 반 관 리 비</v>
          </cell>
          <cell r="C297">
            <v>1</v>
          </cell>
          <cell r="D297" t="str">
            <v>식</v>
          </cell>
          <cell r="K297">
            <v>1679931799</v>
          </cell>
          <cell r="L297">
            <v>1679931799</v>
          </cell>
          <cell r="M297">
            <v>1225354792</v>
          </cell>
          <cell r="N297">
            <v>1225354792</v>
          </cell>
        </row>
        <row r="298">
          <cell r="A298" t="str">
            <v>Ⅲ. 이   윤</v>
          </cell>
          <cell r="C298">
            <v>1</v>
          </cell>
          <cell r="D298" t="str">
            <v>식</v>
          </cell>
          <cell r="K298">
            <v>3419640357</v>
          </cell>
          <cell r="L298">
            <v>3419640357</v>
          </cell>
          <cell r="M298">
            <v>1886575190</v>
          </cell>
          <cell r="N298">
            <v>1886575190</v>
          </cell>
        </row>
        <row r="299">
          <cell r="A299" t="str">
            <v>Ⅳ.공 급 가 액</v>
          </cell>
          <cell r="C299">
            <v>1</v>
          </cell>
          <cell r="D299" t="str">
            <v>식</v>
          </cell>
          <cell r="K299">
            <v>38698208154</v>
          </cell>
          <cell r="L299">
            <v>38698208154</v>
          </cell>
          <cell r="M299">
            <v>27619025830</v>
          </cell>
          <cell r="N299">
            <v>27619025830</v>
          </cell>
        </row>
        <row r="300">
          <cell r="A300" t="str">
            <v>Ⅴ.공사 손해 보험료</v>
          </cell>
          <cell r="C300">
            <v>1</v>
          </cell>
          <cell r="D300" t="str">
            <v>식</v>
          </cell>
          <cell r="K300">
            <v>55838000</v>
          </cell>
          <cell r="L300">
            <v>55838000</v>
          </cell>
          <cell r="M300">
            <v>272749301</v>
          </cell>
          <cell r="N300">
            <v>272749301</v>
          </cell>
        </row>
        <row r="301">
          <cell r="A301" t="str">
            <v>Ⅵ.도 급 금 액</v>
          </cell>
          <cell r="C301">
            <v>1</v>
          </cell>
          <cell r="D301" t="str">
            <v>식</v>
          </cell>
          <cell r="K301">
            <v>38754046154</v>
          </cell>
          <cell r="L301">
            <v>38754046154</v>
          </cell>
          <cell r="M301">
            <v>27891775131</v>
          </cell>
          <cell r="N301">
            <v>27891775131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중앙)"/>
      <sheetName val="총괄(중앙)"/>
      <sheetName val="내역(중앙)"/>
      <sheetName val="표지(창신)"/>
      <sheetName val="총괄(창신)"/>
      <sheetName val="내역(창신)"/>
    </sheetNames>
    <sheetDataSet>
      <sheetData sheetId="0"/>
      <sheetData sheetId="1"/>
      <sheetData sheetId="2">
        <row r="3">
          <cell r="H3">
            <v>263160930</v>
          </cell>
        </row>
        <row r="49">
          <cell r="H49">
            <v>946711350</v>
          </cell>
        </row>
        <row r="80">
          <cell r="H80">
            <v>3811760</v>
          </cell>
        </row>
      </sheetData>
      <sheetData sheetId="3"/>
      <sheetData sheetId="4"/>
      <sheetData sheetId="5">
        <row r="12">
          <cell r="H12">
            <v>1496000000</v>
          </cell>
        </row>
      </sheetData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Sheet2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광주"/>
      <sheetName val="전주"/>
      <sheetName val="부안"/>
      <sheetName val="보령"/>
      <sheetName val="아산"/>
      <sheetName val="수도권5단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자재단가"/>
      <sheetName val="CT"/>
      <sheetName val="NP-총정리"/>
      <sheetName val="노무비"/>
      <sheetName val="설계명세서"/>
      <sheetName val="Sheet6"/>
      <sheetName val="빗물받이(910-510-410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data"/>
      <sheetName val="Macro(차단기)"/>
      <sheetName val="부하계산"/>
      <sheetName val="일반부표"/>
      <sheetName val="전력설계"/>
      <sheetName val="시점교대"/>
      <sheetName val="설계산출기초"/>
      <sheetName val="수량산출"/>
      <sheetName val="가격조사서"/>
      <sheetName val="노임"/>
      <sheetName val="설계"/>
      <sheetName val="단가조사-2"/>
      <sheetName val="시중노임"/>
      <sheetName val="부대"/>
      <sheetName val="일위CODE"/>
      <sheetName val="공사개요"/>
      <sheetName val="단가"/>
      <sheetName val="입찰안"/>
      <sheetName val="DATA1"/>
      <sheetName val="기계경비(시간당)"/>
      <sheetName val="램머"/>
      <sheetName val="일위대가표"/>
      <sheetName val="Sheet1 (2)"/>
      <sheetName val="중기사용료산출근거"/>
      <sheetName val="TIE-IN"/>
      <sheetName val="노임단가"/>
      <sheetName val="조명율"/>
      <sheetName val="9GNG운반"/>
      <sheetName val="원가계산서 "/>
      <sheetName val="목차"/>
      <sheetName val="4-7.중앙전기실(노임단가)"/>
      <sheetName val="내   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전등부하"/>
      <sheetName val="1-1"/>
      <sheetName val="1-2"/>
      <sheetName val="1-3"/>
      <sheetName val="1-4"/>
      <sheetName val="일위대가"/>
      <sheetName val="간접비"/>
      <sheetName val="마산월령동골조물량변경"/>
      <sheetName val="기초일위"/>
      <sheetName val="총물량"/>
      <sheetName val="원가계산 (2)"/>
      <sheetName val="실행내역"/>
      <sheetName val="설비단가표"/>
      <sheetName val="유효폭의 계산"/>
      <sheetName val="#REF"/>
      <sheetName val="품셈"/>
      <sheetName val="공비대비"/>
      <sheetName val="단가 및 재료비"/>
      <sheetName val="Baby일위대가"/>
      <sheetName val="투찰"/>
      <sheetName val="수량산출서"/>
      <sheetName val="목차임시"/>
      <sheetName val="견적대비"/>
      <sheetName val="감시제어"/>
      <sheetName val="명세서"/>
      <sheetName val="일위대가표지"/>
      <sheetName val="4.2유효폭의 계산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갑지(2)"/>
      <sheetName val="8900+2500+200"/>
      <sheetName val="일위대가"/>
      <sheetName val="실행근거(2)"/>
      <sheetName val="신도전기갑지"/>
      <sheetName val="신도내역"/>
      <sheetName val="PNL일위대가"/>
      <sheetName val="동우전력갑지"/>
      <sheetName val="동우내역"/>
      <sheetName val="충돌 내용"/>
      <sheetName val="PAD TR보호대기초"/>
      <sheetName val="가로등기초"/>
      <sheetName val="HANDHOLE(2)"/>
      <sheetName val="산출내역서"/>
      <sheetName val="노임단가"/>
      <sheetName val="목차"/>
      <sheetName val="분전함신설"/>
      <sheetName val="접지1종"/>
      <sheetName val="콘_재료분리(1)"/>
      <sheetName val="사리부설"/>
      <sheetName val="#REF"/>
      <sheetName val="내역(중앙)"/>
      <sheetName val="내역(창신)"/>
      <sheetName val="설계"/>
      <sheetName val="빗물받이(910-510-410)"/>
      <sheetName val="단가표"/>
      <sheetName val="제출전체재노경"/>
      <sheetName val="1"/>
      <sheetName val="2000년1차"/>
      <sheetName val="투찰"/>
      <sheetName val="인건비 "/>
      <sheetName val="설계서"/>
      <sheetName val="전기공사일위대가"/>
      <sheetName val="을지"/>
      <sheetName val="지급자재"/>
      <sheetName val="노임"/>
      <sheetName val="기계경비일람"/>
      <sheetName val="내역서"/>
      <sheetName val="평야부단가"/>
      <sheetName val="Sheet1 (2)"/>
      <sheetName val="공사개요"/>
      <sheetName val="자재운반단가일람표"/>
      <sheetName val="자재단가"/>
      <sheetName val="경상직원"/>
      <sheetName val="일반수량집계"/>
      <sheetName val="점검총괄"/>
      <sheetName val="수량내역서"/>
      <sheetName val="광산내역"/>
      <sheetName val="판매시설"/>
      <sheetName val="인천쌍자"/>
      <sheetName val="토목"/>
      <sheetName val="토적계산"/>
      <sheetName val="Sheet2"/>
      <sheetName val="지수"/>
      <sheetName val="4.2유효폭의 계산"/>
      <sheetName val="일반부표"/>
      <sheetName val="상-교대(A1-A2)"/>
      <sheetName val="SG"/>
      <sheetName val="시중노임"/>
      <sheetName val="용수지선토적"/>
      <sheetName val="VXXXXX"/>
      <sheetName val="분수장비시설수량"/>
      <sheetName val="내역서적용수량"/>
      <sheetName val="취수탑"/>
      <sheetName val="측량요율"/>
      <sheetName val="자재대"/>
      <sheetName val="6PILE  (돌출)"/>
      <sheetName val="일위"/>
      <sheetName val="공종목록표"/>
      <sheetName val="표지"/>
      <sheetName val="수량산출"/>
      <sheetName val="견적내역서(건축)"/>
      <sheetName val="일위대가 "/>
      <sheetName val="유효폭의 계산"/>
      <sheetName val="단위단가"/>
      <sheetName val="공통가설"/>
      <sheetName val="서울대규장각(가시설흙막이)"/>
      <sheetName val="물가연동제"/>
      <sheetName val="대치판정"/>
      <sheetName val="공사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도"/>
      <sheetName val="사업비수지예산서"/>
      <sheetName val="연도별공사비내역"/>
      <sheetName val="총괄표"/>
      <sheetName val="구조물공사비"/>
      <sheetName val="사급자재"/>
      <sheetName val="재료집계표"/>
      <sheetName val="개거숭상(0.25)"/>
      <sheetName val="표지"/>
      <sheetName val="적용요령"/>
      <sheetName val="단가일람표"/>
      <sheetName val="일위대가"/>
      <sheetName val="작업량산출근거"/>
      <sheetName val="운반비산출내역"/>
      <sheetName val="중기사용료"/>
      <sheetName val="노임단가"/>
      <sheetName val="자재단가"/>
      <sheetName val="수로관 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5">
          <cell r="G15">
            <v>66286</v>
          </cell>
        </row>
        <row r="18">
          <cell r="G18">
            <v>79304</v>
          </cell>
        </row>
      </sheetData>
      <sheetData sheetId="15"/>
      <sheetData sheetId="16"/>
      <sheetData sheetId="17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당초명세(평)"/>
      <sheetName val="단가(평)"/>
      <sheetName val="단가(수)"/>
      <sheetName val="97명(수)"/>
      <sheetName val="97명(평)"/>
      <sheetName val="98명(수)"/>
      <sheetName val="공감비"/>
      <sheetName val="98명(평)"/>
      <sheetName val="(당수)자재"/>
      <sheetName val="(당평)자재"/>
      <sheetName val="97~98총괄"/>
      <sheetName val="98자재내역"/>
      <sheetName val="개요"/>
      <sheetName val="공정97"/>
      <sheetName val="공정98"/>
      <sheetName val="순공사증감"/>
      <sheetName val="수지예산97"/>
      <sheetName val="수지예산98"/>
      <sheetName val="지급품97"/>
      <sheetName val="지급품98"/>
      <sheetName val="용지매수"/>
      <sheetName val="관리비"/>
      <sheetName val="자재발주"/>
      <sheetName val="잡지출"/>
      <sheetName val="요율"/>
      <sheetName val="증감내역"/>
      <sheetName val="간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8">
          <cell r="F8">
            <v>3.2000000000000001E-2</v>
          </cell>
        </row>
      </sheetData>
      <sheetData sheetId="27" refreshError="1"/>
      <sheetData sheetId="28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3"/>
    </sheetNames>
    <sheetDataSet>
      <sheetData sheetId="0" refreshError="1">
        <row r="1">
          <cell r="A1" t="str">
            <v>품목</v>
          </cell>
          <cell r="B1" t="str">
            <v>사양</v>
          </cell>
          <cell r="C1" t="str">
            <v>단가</v>
          </cell>
        </row>
        <row r="2">
          <cell r="A2" t="str">
            <v>사과</v>
          </cell>
          <cell r="B2" t="str">
            <v>30개들이</v>
          </cell>
          <cell r="C2">
            <v>65000</v>
          </cell>
        </row>
        <row r="3">
          <cell r="A3" t="str">
            <v>배</v>
          </cell>
          <cell r="B3" t="str">
            <v>20개들이</v>
          </cell>
          <cell r="C3">
            <v>85000</v>
          </cell>
        </row>
        <row r="4">
          <cell r="A4" t="str">
            <v>귤</v>
          </cell>
          <cell r="B4" t="str">
            <v>120개들이</v>
          </cell>
          <cell r="C4">
            <v>32000</v>
          </cell>
        </row>
        <row r="5">
          <cell r="A5" t="str">
            <v>포도</v>
          </cell>
          <cell r="B5" t="str">
            <v>5kg</v>
          </cell>
          <cell r="C5">
            <v>28000</v>
          </cell>
        </row>
        <row r="6">
          <cell r="A6" t="str">
            <v>바나나</v>
          </cell>
          <cell r="B6" t="str">
            <v>10kg</v>
          </cell>
          <cell r="C6">
            <v>29500</v>
          </cell>
        </row>
        <row r="7">
          <cell r="A7" t="str">
            <v>감</v>
          </cell>
          <cell r="B7" t="str">
            <v>30개들이</v>
          </cell>
          <cell r="C7">
            <v>26700</v>
          </cell>
        </row>
        <row r="8">
          <cell r="A8" t="str">
            <v>파인애플</v>
          </cell>
          <cell r="B8" t="str">
            <v>10개들이</v>
          </cell>
          <cell r="C8">
            <v>42500</v>
          </cell>
        </row>
      </sheetData>
      <sheetData sheetId="1" refreshError="1"/>
      <sheetData sheetId="2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비표"/>
      <sheetName val="변경일람"/>
      <sheetName val="변경내역"/>
      <sheetName val="일람99"/>
      <sheetName val="내역99"/>
      <sheetName val="갑지"/>
      <sheetName val="서식가로"/>
      <sheetName val="서식세로"/>
      <sheetName val="설명서1"/>
      <sheetName val="설명서2"/>
      <sheetName val="설명서3"/>
      <sheetName val="Sheet1"/>
      <sheetName val="돌붙임"/>
      <sheetName val="2000 (2)"/>
      <sheetName val="Sheet3"/>
      <sheetName val="2000"/>
      <sheetName val="Sheet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야공정계획표"/>
      <sheetName val="laroux"/>
      <sheetName val="배수장토목총괄표"/>
      <sheetName val="배수장토목공사비"/>
      <sheetName val="소야배수로토공"/>
      <sheetName val="배수로공사비"/>
      <sheetName val="배수로구조물집계"/>
      <sheetName val="총괄표(배수로)"/>
      <sheetName val="공정계획표"/>
      <sheetName val="자재대"/>
      <sheetName val="자재대내역"/>
      <sheetName val="자재집계표"/>
      <sheetName val="공감비"/>
      <sheetName val="공감대상자재"/>
      <sheetName val="용지,관리비내역"/>
      <sheetName val="용지매수및보상비조서"/>
      <sheetName val="토목총괄"/>
      <sheetName val="(98토목공사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"/>
      <sheetName val="원가계산서"/>
      <sheetName val="내역서"/>
      <sheetName val="일위(전기)"/>
      <sheetName val="단가"/>
      <sheetName val="목록"/>
      <sheetName val="기계경비2"/>
      <sheetName val="직영비"/>
      <sheetName val="인건비"/>
      <sheetName val="산근"/>
      <sheetName val="기계경비1"/>
      <sheetName val="일위(발전)"/>
      <sheetName val="단가(발전)"/>
      <sheetName val="노임단가"/>
      <sheetName val="WORK"/>
      <sheetName val="Macro1"/>
      <sheetName val="세부내역"/>
      <sheetName val="일위대가"/>
      <sheetName val="산출명세서"/>
      <sheetName val="조건"/>
      <sheetName val="일위-1"/>
      <sheetName val="목차"/>
      <sheetName val="분전함신설"/>
      <sheetName val="접지1종"/>
      <sheetName val="ilch"/>
      <sheetName val="설계명세서"/>
      <sheetName val="일위목차"/>
      <sheetName val="제1장"/>
      <sheetName val="학생내역"/>
      <sheetName val="노임단가(2000하반기)"/>
      <sheetName val="단가비교표"/>
      <sheetName val="일위대가(원본)"/>
      <sheetName val="기자재수량"/>
      <sheetName val="점검총괄"/>
      <sheetName val="조명시설"/>
      <sheetName val="설계변경내역서"/>
      <sheetName val="물가대비표"/>
      <sheetName val="Y-WORK"/>
      <sheetName val="밸브설치"/>
      <sheetName val="안동댐-발전설비"/>
      <sheetName val="일위_파일"/>
      <sheetName val="예총"/>
      <sheetName val="집계"/>
      <sheetName val="산출내역서집계표"/>
      <sheetName val="백룡교차로"/>
      <sheetName val="산정교차로"/>
      <sheetName val="신영교차로"/>
      <sheetName val="총괄서"/>
      <sheetName val="★도급내역"/>
      <sheetName val="노무비단가"/>
      <sheetName val="TABLE"/>
      <sheetName val="인건-측정"/>
      <sheetName val="단가 "/>
      <sheetName val="노임"/>
      <sheetName val="대운반(철재)"/>
      <sheetName val="요율"/>
      <sheetName val="소비자가"/>
      <sheetName val="터파기및재료"/>
      <sheetName val="Sheet1"/>
      <sheetName val="#REF"/>
      <sheetName val="시설물일위"/>
      <sheetName val="원형맨홀수량"/>
      <sheetName val="인부노임"/>
      <sheetName val="세부내역(총괄)"/>
      <sheetName val="경산(을)"/>
      <sheetName val="36신설수량"/>
      <sheetName val="40집계"/>
      <sheetName val="공비대비"/>
      <sheetName val="1"/>
      <sheetName val="설계서을"/>
      <sheetName val="22-1소단"/>
      <sheetName val="22-2M단"/>
      <sheetName val="Macro(차단기)"/>
      <sheetName val="일위대가(가설)"/>
      <sheetName val="내역"/>
      <sheetName val="sw1"/>
      <sheetName val="수량계산서_세부"/>
      <sheetName val="BEND LOSS"/>
      <sheetName val="data"/>
      <sheetName val="8.경비"/>
      <sheetName val="BID"/>
      <sheetName val="코드표"/>
      <sheetName val="일위대가 "/>
      <sheetName val="소방사항"/>
      <sheetName val="건축일위()"/>
      <sheetName val="소야공정계획표"/>
      <sheetName val="단가 및 재료비"/>
      <sheetName val="TOTAL3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토공유용계획"/>
      <sheetName val="유입관로집계"/>
      <sheetName val="유입관로토적"/>
      <sheetName val="처리장집계"/>
      <sheetName val="처리장토적"/>
      <sheetName val="진입도로토적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재료값"/>
      <sheetName val="소야공정계획표"/>
      <sheetName val="000000"/>
      <sheetName val="단가"/>
      <sheetName val="인건-측정"/>
      <sheetName val="일위_파일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  <sheetName val="맨홀수량"/>
      <sheetName val="수량집계"/>
      <sheetName val="소야공정계획표"/>
      <sheetName val="#REF"/>
      <sheetName val="노임단가"/>
      <sheetName val="단가산출"/>
      <sheetName val="터파기및재료"/>
      <sheetName val="Sheet2"/>
      <sheetName val="배수장토목공사비"/>
      <sheetName val="DATE"/>
      <sheetName val="을지"/>
      <sheetName val="BID"/>
      <sheetName val="집계표"/>
      <sheetName val="기계공사"/>
      <sheetName val="단가목록"/>
      <sheetName val="재료값"/>
      <sheetName val="토목"/>
      <sheetName val="시중노임"/>
      <sheetName val="입력"/>
      <sheetName val="물집"/>
      <sheetName val="슬래브(PF)(하류)"/>
      <sheetName val="공내역"/>
      <sheetName val="기계경비일람"/>
      <sheetName val="집계"/>
      <sheetName val="일위_파일"/>
      <sheetName val="산출내역서집계표"/>
      <sheetName val="내역서"/>
      <sheetName val="일위대가표"/>
      <sheetName val="일위대가"/>
      <sheetName val="갑지"/>
      <sheetName val="식재가격"/>
      <sheetName val="식재총괄"/>
      <sheetName val="일위목록"/>
      <sheetName val="변경명세"/>
      <sheetName val="96보완계획7.12"/>
      <sheetName val="수량산출서-2"/>
      <sheetName val="부경대총괄내역서"/>
      <sheetName val="평야부단가"/>
      <sheetName val="상이배수"/>
      <sheetName val="45,46"/>
      <sheetName val="신규식재수량"/>
      <sheetName val="Sheet1 (2)"/>
      <sheetName val="덕전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마현(합계)"/>
      <sheetName val="수배전반원가계산"/>
      <sheetName val="특고수전4면"/>
      <sheetName val="기동판넬"/>
      <sheetName val="판넬근거"/>
      <sheetName val="단가표"/>
      <sheetName val="8.수량산출 (2)"/>
      <sheetName val="재료값"/>
      <sheetName val="단가"/>
      <sheetName val="48일위(기존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>
        <row r="1">
          <cell r="B1" t="str">
            <v>2006년 전기 수배전반 적용 단가</v>
          </cell>
        </row>
        <row r="3">
          <cell r="B3" t="str">
            <v>종 별</v>
          </cell>
          <cell r="C3" t="str">
            <v>재료 또는 치수</v>
          </cell>
          <cell r="D3" t="str">
            <v>단위</v>
          </cell>
          <cell r="E3" t="str">
            <v>단가</v>
          </cell>
          <cell r="F3" t="str">
            <v>적용근거</v>
          </cell>
          <cell r="G3" t="str">
            <v>비 고</v>
          </cell>
        </row>
        <row r="4">
          <cell r="A4" t="str">
            <v>24KV 200A 자동</v>
          </cell>
          <cell r="B4" t="str">
            <v>LBS W/FUSE HOLDER</v>
          </cell>
          <cell r="C4" t="str">
            <v>24KV 200A 자동</v>
          </cell>
          <cell r="D4" t="str">
            <v>대</v>
          </cell>
          <cell r="E4">
            <v>1600000</v>
          </cell>
          <cell r="F4" t="str">
            <v>공사단가</v>
          </cell>
        </row>
        <row r="5">
          <cell r="A5" t="str">
            <v>18KV 2.5KA</v>
          </cell>
          <cell r="B5" t="str">
            <v>LA(W/DISCONN)</v>
          </cell>
          <cell r="C5" t="str">
            <v>18KV 2.5KA</v>
          </cell>
          <cell r="D5" t="str">
            <v>대</v>
          </cell>
          <cell r="E5">
            <v>171000</v>
          </cell>
          <cell r="F5" t="str">
            <v>공사단가</v>
          </cell>
        </row>
        <row r="6">
          <cell r="A6" t="str">
            <v>25.8KV 200A</v>
          </cell>
          <cell r="B6" t="str">
            <v>PF</v>
          </cell>
          <cell r="C6" t="str">
            <v>25.8KV 200A</v>
          </cell>
          <cell r="D6" t="str">
            <v>대</v>
          </cell>
          <cell r="E6">
            <v>945000</v>
          </cell>
          <cell r="F6" t="str">
            <v>공사단가</v>
          </cell>
        </row>
        <row r="7">
          <cell r="A7" t="str">
            <v>(22.9㎸/110V)5-150/5A75VA</v>
          </cell>
          <cell r="B7" t="str">
            <v>MOF (22.9KV) MOLD</v>
          </cell>
          <cell r="C7" t="str">
            <v>(22.9㎸/110V)5-150/5A75VA</v>
          </cell>
          <cell r="D7" t="str">
            <v>대</v>
          </cell>
          <cell r="E7">
            <v>840000</v>
          </cell>
          <cell r="F7" t="str">
            <v>공사단가</v>
          </cell>
        </row>
        <row r="8">
          <cell r="A8" t="str">
            <v>에폭시(22.9㎸/190V/110V1P)</v>
          </cell>
          <cell r="B8" t="str">
            <v>PT 22900/110V</v>
          </cell>
          <cell r="C8" t="str">
            <v>에폭시(22.9㎸/190V/110V1P)</v>
          </cell>
          <cell r="D8" t="str">
            <v>대</v>
          </cell>
          <cell r="E8">
            <v>420000</v>
          </cell>
          <cell r="F8" t="str">
            <v>공사단가</v>
          </cell>
        </row>
        <row r="9">
          <cell r="A9" t="str">
            <v>3.3㎸/110V1P100VA 에폭시</v>
          </cell>
          <cell r="B9" t="str">
            <v>PT</v>
          </cell>
          <cell r="C9" t="str">
            <v>3.3㎸/110V1P100VA 에폭시</v>
          </cell>
          <cell r="D9" t="str">
            <v>대</v>
          </cell>
          <cell r="E9">
            <v>126000</v>
          </cell>
          <cell r="F9" t="str">
            <v>공사단가</v>
          </cell>
        </row>
        <row r="10">
          <cell r="A10" t="str">
            <v>440V/110V1P50VA 건식</v>
          </cell>
          <cell r="B10" t="str">
            <v xml:space="preserve">PT </v>
          </cell>
          <cell r="C10" t="str">
            <v>440V/110V1P50VA 건식</v>
          </cell>
          <cell r="D10" t="str">
            <v>대</v>
          </cell>
          <cell r="E10">
            <v>44000</v>
          </cell>
          <cell r="F10" t="str">
            <v>공사단가</v>
          </cell>
        </row>
        <row r="11">
          <cell r="A11" t="str">
            <v>24KV 630A 25kA</v>
          </cell>
          <cell r="B11" t="str">
            <v xml:space="preserve">VCB </v>
          </cell>
          <cell r="C11" t="str">
            <v>24KV 630A 25kA</v>
          </cell>
          <cell r="D11" t="str">
            <v>대</v>
          </cell>
          <cell r="E11">
            <v>9601000</v>
          </cell>
          <cell r="F11" t="str">
            <v>물자4월 920</v>
          </cell>
        </row>
        <row r="12">
          <cell r="A12" t="str">
            <v>7.2 400A 8kA</v>
          </cell>
          <cell r="B12" t="str">
            <v>VCB</v>
          </cell>
          <cell r="C12" t="str">
            <v>7.2 400A 8kA</v>
          </cell>
          <cell r="D12" t="str">
            <v>대</v>
          </cell>
          <cell r="E12">
            <v>1870000</v>
          </cell>
          <cell r="F12" t="str">
            <v>물자4월 920</v>
          </cell>
        </row>
        <row r="13">
          <cell r="A13" t="str">
            <v>600V 600A 4P 30/63㎄</v>
          </cell>
          <cell r="B13" t="str">
            <v>ACB</v>
          </cell>
          <cell r="C13" t="str">
            <v>600V 600A 4P 30/63㎄</v>
          </cell>
          <cell r="D13" t="str">
            <v>대</v>
          </cell>
          <cell r="E13">
            <v>1639000</v>
          </cell>
          <cell r="F13" t="str">
            <v>공사단가</v>
          </cell>
        </row>
        <row r="14">
          <cell r="A14" t="str">
            <v>3.3KV 400A 4KA(인출) E</v>
          </cell>
          <cell r="B14" t="str">
            <v>VCS</v>
          </cell>
          <cell r="C14" t="str">
            <v>3.3KV 400A 4KA(인출) E</v>
          </cell>
          <cell r="D14" t="str">
            <v>대</v>
          </cell>
          <cell r="E14">
            <v>1311000</v>
          </cell>
          <cell r="F14" t="str">
            <v>물자4월 918</v>
          </cell>
        </row>
        <row r="15">
          <cell r="A15" t="str">
            <v>3.3-6.6㎸/110V1P200VA</v>
          </cell>
          <cell r="B15" t="str">
            <v>GPT</v>
          </cell>
          <cell r="C15" t="str">
            <v>3.3-6.6㎸/110V1P200VA</v>
          </cell>
          <cell r="D15" t="str">
            <v>대</v>
          </cell>
          <cell r="E15">
            <v>180000</v>
          </cell>
          <cell r="F15" t="str">
            <v>공사단가</v>
          </cell>
        </row>
        <row r="16">
          <cell r="A16" t="str">
            <v>6.9㎸ 100-2000A내경200</v>
          </cell>
          <cell r="B16" t="str">
            <v>ZCT</v>
          </cell>
          <cell r="C16" t="str">
            <v>6.9㎸ 100-2000A내경200</v>
          </cell>
          <cell r="D16" t="str">
            <v>대</v>
          </cell>
          <cell r="E16">
            <v>230000</v>
          </cell>
          <cell r="F16" t="str">
            <v>공사단가</v>
          </cell>
        </row>
        <row r="17">
          <cell r="A17" t="str">
            <v>150HP(110KW)</v>
          </cell>
          <cell r="B17" t="str">
            <v xml:space="preserve">REACTOR </v>
          </cell>
          <cell r="C17" t="str">
            <v>150HP(110KW)</v>
          </cell>
          <cell r="D17" t="str">
            <v>대</v>
          </cell>
          <cell r="E17">
            <v>1050000</v>
          </cell>
          <cell r="F17" t="str">
            <v>공사단가</v>
          </cell>
        </row>
        <row r="18">
          <cell r="A18" t="str">
            <v>100HP(75KW)</v>
          </cell>
          <cell r="B18" t="str">
            <v xml:space="preserve">REACTOR </v>
          </cell>
          <cell r="C18" t="str">
            <v>100HP(75KW)</v>
          </cell>
          <cell r="D18" t="str">
            <v>대</v>
          </cell>
          <cell r="E18">
            <v>1050000</v>
          </cell>
          <cell r="F18" t="str">
            <v>공사단가</v>
          </cell>
        </row>
        <row r="19">
          <cell r="A19" t="str">
            <v>건식25.8㎸40VA(5-200/5A)</v>
          </cell>
          <cell r="B19" t="str">
            <v xml:space="preserve">CT </v>
          </cell>
          <cell r="C19" t="str">
            <v>건식25.8㎸40VA(5-200/5A)</v>
          </cell>
          <cell r="D19" t="str">
            <v>대</v>
          </cell>
          <cell r="E19">
            <v>170000</v>
          </cell>
          <cell r="F19" t="str">
            <v>공사단가</v>
          </cell>
        </row>
        <row r="20">
          <cell r="A20" t="str">
            <v>6.9㎸40VA 5-150/5A</v>
          </cell>
          <cell r="B20" t="str">
            <v>CT</v>
          </cell>
          <cell r="C20" t="str">
            <v>6.9㎸40VA 5-150/5A</v>
          </cell>
          <cell r="D20" t="str">
            <v>대</v>
          </cell>
          <cell r="E20">
            <v>88000</v>
          </cell>
          <cell r="F20" t="str">
            <v>공사단가</v>
          </cell>
        </row>
        <row r="21">
          <cell r="A21" t="str">
            <v>600V5VA 500/5A</v>
          </cell>
          <cell r="B21" t="str">
            <v>CT</v>
          </cell>
          <cell r="C21" t="str">
            <v>600V5VA 500/5A</v>
          </cell>
          <cell r="D21" t="str">
            <v>대</v>
          </cell>
          <cell r="E21">
            <v>8400</v>
          </cell>
          <cell r="F21" t="str">
            <v>공사단가</v>
          </cell>
        </row>
        <row r="22">
          <cell r="A22" t="str">
            <v>12V-100AH</v>
          </cell>
          <cell r="B22" t="str">
            <v>BATTERY 무보수밀폐형(ES)</v>
          </cell>
          <cell r="C22" t="str">
            <v>12V-100AH</v>
          </cell>
          <cell r="D22" t="str">
            <v>대</v>
          </cell>
          <cell r="E22">
            <v>231830</v>
          </cell>
          <cell r="F22" t="str">
            <v>공사단가</v>
          </cell>
        </row>
        <row r="23">
          <cell r="A23" t="str">
            <v>3.3kV 3P 20KVA</v>
          </cell>
          <cell r="B23" t="str">
            <v>CONDENSER</v>
          </cell>
          <cell r="C23" t="str">
            <v>3.3kV 3P 20KVA</v>
          </cell>
          <cell r="D23" t="str">
            <v>대</v>
          </cell>
          <cell r="E23">
            <v>413000</v>
          </cell>
          <cell r="F23" t="str">
            <v>공사단가</v>
          </cell>
        </row>
        <row r="24">
          <cell r="A24" t="str">
            <v>380V 3P 15㎌</v>
          </cell>
          <cell r="B24" t="str">
            <v>CONDENSER</v>
          </cell>
          <cell r="C24" t="str">
            <v>380V 3P 15㎌</v>
          </cell>
          <cell r="D24" t="str">
            <v>대</v>
          </cell>
          <cell r="E24">
            <v>9300</v>
          </cell>
          <cell r="F24" t="str">
            <v>공사단가</v>
          </cell>
        </row>
        <row r="25">
          <cell r="A25" t="str">
            <v>7.2kV 200A 3P</v>
          </cell>
          <cell r="B25" t="str">
            <v>DS</v>
          </cell>
          <cell r="C25" t="str">
            <v>7.2kV 200A 3P</v>
          </cell>
          <cell r="D25" t="str">
            <v>대</v>
          </cell>
          <cell r="E25">
            <v>252000</v>
          </cell>
          <cell r="F25" t="str">
            <v>공사단가</v>
          </cell>
        </row>
        <row r="26">
          <cell r="A26" t="str">
            <v>55Ω</v>
          </cell>
          <cell r="B26" t="str">
            <v>CLR</v>
          </cell>
          <cell r="C26" t="str">
            <v>55Ω</v>
          </cell>
          <cell r="D26" t="str">
            <v>대</v>
          </cell>
          <cell r="E26">
            <v>252000</v>
          </cell>
          <cell r="F26" t="str">
            <v>공사단가</v>
          </cell>
        </row>
        <row r="27">
          <cell r="A27" t="str">
            <v>110/220V ON:6S OFF:3S</v>
          </cell>
          <cell r="B27" t="str">
            <v>FLICKER RELAY(FCR)</v>
          </cell>
          <cell r="C27" t="str">
            <v>110/220V ON:6S OFF:3S</v>
          </cell>
          <cell r="D27" t="str">
            <v>대</v>
          </cell>
          <cell r="E27">
            <v>5450</v>
          </cell>
          <cell r="F27" t="str">
            <v>물자4월 957</v>
          </cell>
        </row>
        <row r="28">
          <cell r="A28" t="str">
            <v>통신카드내장표준</v>
          </cell>
          <cell r="B28" t="str">
            <v>전자화전력보호장치</v>
          </cell>
          <cell r="C28" t="str">
            <v>통신카드내장표준</v>
          </cell>
          <cell r="D28" t="str">
            <v>대</v>
          </cell>
          <cell r="E28">
            <v>4150000</v>
          </cell>
          <cell r="F28" t="str">
            <v>유통4월 953</v>
          </cell>
        </row>
        <row r="29">
          <cell r="A29" t="str">
            <v>FEEDER용/모터보호용</v>
          </cell>
          <cell r="B29" t="str">
            <v>전자화전력보호장치</v>
          </cell>
          <cell r="C29" t="str">
            <v>FEEDER용/모터보호용</v>
          </cell>
          <cell r="D29" t="str">
            <v>대</v>
          </cell>
          <cell r="E29">
            <v>5150000</v>
          </cell>
          <cell r="F29" t="str">
            <v>유통4월 953</v>
          </cell>
        </row>
        <row r="30">
          <cell r="A30" t="str">
            <v>표준형,통신카드내장</v>
          </cell>
          <cell r="B30" t="str">
            <v>전자화전력보호장치</v>
          </cell>
          <cell r="C30" t="str">
            <v>표준형,통신카드내장</v>
          </cell>
          <cell r="D30" t="str">
            <v>대</v>
          </cell>
          <cell r="E30">
            <v>1150000</v>
          </cell>
          <cell r="F30" t="str">
            <v>유통4월 953</v>
          </cell>
        </row>
        <row r="31">
          <cell r="A31" t="str">
            <v>AC 110/220V 1-60M</v>
          </cell>
          <cell r="B31" t="str">
            <v>TIMER</v>
          </cell>
          <cell r="C31" t="str">
            <v>AC 110/220V 1-60M</v>
          </cell>
          <cell r="D31" t="str">
            <v>대</v>
          </cell>
          <cell r="E31">
            <v>9400</v>
          </cell>
          <cell r="F31" t="str">
            <v>공사단가</v>
          </cell>
        </row>
        <row r="32">
          <cell r="A32" t="str">
            <v>3.6KV 5KA</v>
          </cell>
          <cell r="B32" t="str">
            <v>SA</v>
          </cell>
          <cell r="C32" t="str">
            <v>3.6KV 5KA</v>
          </cell>
          <cell r="D32" t="str">
            <v>대</v>
          </cell>
          <cell r="E32">
            <v>243000</v>
          </cell>
          <cell r="F32" t="str">
            <v>공사단가</v>
          </cell>
        </row>
        <row r="33">
          <cell r="A33" t="str">
            <v>18KV 5KA</v>
          </cell>
          <cell r="B33" t="str">
            <v>SA</v>
          </cell>
          <cell r="C33" t="str">
            <v>18KV 5KA</v>
          </cell>
          <cell r="D33" t="str">
            <v>대</v>
          </cell>
          <cell r="E33">
            <v>432000</v>
          </cell>
          <cell r="F33" t="str">
            <v>공사단가</v>
          </cell>
        </row>
        <row r="34">
          <cell r="A34" t="str">
            <v>25KV 100A</v>
          </cell>
          <cell r="B34" t="str">
            <v>COS</v>
          </cell>
          <cell r="C34" t="str">
            <v>25KV 100A</v>
          </cell>
          <cell r="D34" t="str">
            <v>대</v>
          </cell>
          <cell r="E34">
            <v>53000</v>
          </cell>
          <cell r="F34" t="str">
            <v>공사단가</v>
          </cell>
        </row>
        <row r="35">
          <cell r="A35" t="str">
            <v>0.14~19A</v>
          </cell>
          <cell r="B35" t="str">
            <v>THR(2소자형)</v>
          </cell>
          <cell r="C35" t="str">
            <v>0.14~19A</v>
          </cell>
          <cell r="D35" t="str">
            <v>대</v>
          </cell>
          <cell r="E35">
            <v>11000</v>
          </cell>
          <cell r="F35" t="str">
            <v>물자4월 950</v>
          </cell>
        </row>
        <row r="36">
          <cell r="A36" t="str">
            <v xml:space="preserve"> </v>
          </cell>
          <cell r="B36" t="str">
            <v>TMS BOX</v>
          </cell>
          <cell r="C36" t="str">
            <v xml:space="preserve"> </v>
          </cell>
          <cell r="D36" t="str">
            <v>대</v>
          </cell>
          <cell r="E36">
            <v>70000</v>
          </cell>
          <cell r="F36" t="str">
            <v>2006년 견적(강원)</v>
          </cell>
        </row>
        <row r="37">
          <cell r="A37" t="str">
            <v>2.7kW/220 4kW/440</v>
          </cell>
          <cell r="B37" t="str">
            <v>MS</v>
          </cell>
          <cell r="C37" t="str">
            <v>2.7kW/220 4kW/440</v>
          </cell>
          <cell r="D37" t="str">
            <v>개</v>
          </cell>
          <cell r="E37">
            <v>21000</v>
          </cell>
          <cell r="F37" t="str">
            <v>2006년 견적(강원)</v>
          </cell>
        </row>
        <row r="38">
          <cell r="A38" t="str">
            <v>220V/440 2.7/4KW</v>
          </cell>
          <cell r="B38" t="str">
            <v>MC</v>
          </cell>
          <cell r="C38" t="str">
            <v>220V/440 2.7/4KW</v>
          </cell>
          <cell r="D38" t="str">
            <v>개</v>
          </cell>
          <cell r="E38">
            <v>11400</v>
          </cell>
          <cell r="F38" t="str">
            <v>공사단가</v>
          </cell>
        </row>
        <row r="39">
          <cell r="A39" t="str">
            <v>ST 3.2T~2.3T</v>
          </cell>
          <cell r="B39" t="str">
            <v>외  함</v>
          </cell>
          <cell r="C39" t="str">
            <v>ST 3.2T~2.3T</v>
          </cell>
          <cell r="D39" t="str">
            <v>KG</v>
          </cell>
          <cell r="E39">
            <v>2890</v>
          </cell>
          <cell r="F39" t="str">
            <v>2006년 견적</v>
          </cell>
        </row>
        <row r="40">
          <cell r="A40" t="str">
            <v>STS 2.0T</v>
          </cell>
          <cell r="B40" t="str">
            <v>외  함</v>
          </cell>
          <cell r="C40" t="str">
            <v>STS 2.0T</v>
          </cell>
          <cell r="D40" t="str">
            <v>KG</v>
          </cell>
          <cell r="E40">
            <v>13211</v>
          </cell>
          <cell r="F40" t="str">
            <v>2006년 견적</v>
          </cell>
        </row>
        <row r="41">
          <cell r="A41" t="str">
            <v>W/KEY (L)</v>
          </cell>
          <cell r="B41" t="str">
            <v>DOOR HANDLE</v>
          </cell>
          <cell r="C41" t="str">
            <v>W/KEY (L)</v>
          </cell>
          <cell r="D41" t="str">
            <v>개</v>
          </cell>
          <cell r="E41">
            <v>3712</v>
          </cell>
          <cell r="F41" t="str">
            <v>2006년 견적(강원)</v>
          </cell>
        </row>
        <row r="42">
          <cell r="A42" t="str">
            <v>W/KEY (M)</v>
          </cell>
          <cell r="B42" t="str">
            <v>DOOR HANDLE</v>
          </cell>
          <cell r="C42" t="str">
            <v>W/KEY (M)</v>
          </cell>
          <cell r="D42" t="str">
            <v>개</v>
          </cell>
          <cell r="E42">
            <v>2600</v>
          </cell>
          <cell r="F42" t="str">
            <v>2006년 견적(강원)</v>
          </cell>
        </row>
        <row r="43">
          <cell r="A43" t="str">
            <v>PUSH TURN W/KEY (S)</v>
          </cell>
          <cell r="B43" t="str">
            <v>DOOR HANDLE</v>
          </cell>
          <cell r="C43" t="str">
            <v>PUSH TURN W/KEY (S)</v>
          </cell>
          <cell r="D43" t="str">
            <v>개</v>
          </cell>
          <cell r="E43">
            <v>8100</v>
          </cell>
          <cell r="F43" t="str">
            <v>2005년 단가</v>
          </cell>
        </row>
        <row r="44">
          <cell r="A44" t="str">
            <v>DOOR STOPPER</v>
          </cell>
          <cell r="B44" t="str">
            <v>DOOR STOPPER</v>
          </cell>
          <cell r="C44" t="str">
            <v>DOOR STOPPER</v>
          </cell>
          <cell r="D44" t="str">
            <v>개</v>
          </cell>
          <cell r="E44">
            <v>6500</v>
          </cell>
          <cell r="F44" t="str">
            <v>2006년 견적(강원)</v>
          </cell>
        </row>
        <row r="45">
          <cell r="A45" t="str">
            <v>700WX1200H:4개</v>
          </cell>
          <cell r="B45" t="str">
            <v>P-COVER</v>
          </cell>
          <cell r="C45" t="str">
            <v>700WX1200H:4개</v>
          </cell>
          <cell r="D45" t="str">
            <v>㎡</v>
          </cell>
          <cell r="E45">
            <v>4200</v>
          </cell>
          <cell r="F45" t="str">
            <v>2006년 견적(강원)</v>
          </cell>
        </row>
        <row r="46">
          <cell r="A46" t="str">
            <v>아크릴 (L)</v>
          </cell>
          <cell r="B46" t="str">
            <v>NAME PLATE</v>
          </cell>
          <cell r="C46" t="str">
            <v>아크릴 (L)</v>
          </cell>
          <cell r="D46" t="str">
            <v>개</v>
          </cell>
          <cell r="E46">
            <v>5000</v>
          </cell>
          <cell r="F46" t="str">
            <v>2006년 견적(강원)</v>
          </cell>
        </row>
        <row r="47">
          <cell r="A47" t="str">
            <v>2P 220V 50AF 10KA</v>
          </cell>
          <cell r="B47" t="str">
            <v>MCCB</v>
          </cell>
          <cell r="C47" t="str">
            <v>2P 220V 50AF 10KA</v>
          </cell>
          <cell r="D47" t="str">
            <v>대</v>
          </cell>
          <cell r="E47">
            <v>18990</v>
          </cell>
          <cell r="F47" t="str">
            <v>물자4월 927</v>
          </cell>
        </row>
        <row r="48">
          <cell r="A48" t="str">
            <v>3P 100AF</v>
          </cell>
          <cell r="B48" t="str">
            <v>MCCB-AX(보조접점)</v>
          </cell>
          <cell r="C48" t="str">
            <v>3P 100AF</v>
          </cell>
          <cell r="D48" t="str">
            <v>개</v>
          </cell>
          <cell r="E48">
            <v>5460</v>
          </cell>
          <cell r="F48" t="str">
            <v>2006년 견적</v>
          </cell>
        </row>
        <row r="49">
          <cell r="A49" t="str">
            <v>600V 2P 30AF</v>
          </cell>
          <cell r="B49" t="str">
            <v>MCCB(표준형)</v>
          </cell>
          <cell r="C49" t="str">
            <v>600V 2P 30AF</v>
          </cell>
          <cell r="D49" t="str">
            <v>개</v>
          </cell>
          <cell r="E49">
            <v>21670</v>
          </cell>
          <cell r="F49" t="str">
            <v>물자4월 928-LS산전</v>
          </cell>
        </row>
        <row r="50">
          <cell r="A50" t="str">
            <v>3P 600V 50AF/30AT</v>
          </cell>
          <cell r="B50" t="str">
            <v>MCCB(표준형)</v>
          </cell>
          <cell r="C50" t="str">
            <v>3P 600V 50AF/30AT</v>
          </cell>
          <cell r="D50" t="str">
            <v>개</v>
          </cell>
          <cell r="E50">
            <v>41360</v>
          </cell>
          <cell r="F50" t="str">
            <v>공사단가</v>
          </cell>
        </row>
        <row r="51">
          <cell r="A51" t="str">
            <v>3P 600V 50AF/50AT</v>
          </cell>
          <cell r="B51" t="str">
            <v>MCCB(표준형)</v>
          </cell>
          <cell r="C51" t="str">
            <v>3P 600V 50AF/50AT</v>
          </cell>
          <cell r="D51" t="str">
            <v>개</v>
          </cell>
          <cell r="E51">
            <v>41360</v>
          </cell>
          <cell r="F51" t="str">
            <v>공사단가</v>
          </cell>
        </row>
        <row r="52">
          <cell r="A52" t="str">
            <v>2P 600V 50AF/30AT</v>
          </cell>
          <cell r="B52" t="str">
            <v>MCCB(표준형)</v>
          </cell>
          <cell r="C52" t="str">
            <v>2P 600V 50AF/30AT</v>
          </cell>
          <cell r="D52" t="str">
            <v>개</v>
          </cell>
          <cell r="E52">
            <v>29590</v>
          </cell>
          <cell r="F52" t="str">
            <v>공사단가</v>
          </cell>
        </row>
        <row r="53">
          <cell r="A53" t="str">
            <v>2P 600V 50AF/50AT</v>
          </cell>
          <cell r="B53" t="str">
            <v>MCCB(표준형)</v>
          </cell>
          <cell r="C53" t="str">
            <v>2P 600V 50AF/50AT</v>
          </cell>
          <cell r="D53" t="str">
            <v>개</v>
          </cell>
          <cell r="E53">
            <v>29590</v>
          </cell>
          <cell r="F53" t="str">
            <v>공사단가</v>
          </cell>
        </row>
        <row r="54">
          <cell r="A54" t="str">
            <v>2P 600V 100AF/100AT</v>
          </cell>
          <cell r="B54" t="str">
            <v>MCCB(표준형)</v>
          </cell>
          <cell r="C54" t="str">
            <v>2P 600V 100AF/100AT</v>
          </cell>
          <cell r="D54" t="str">
            <v>개</v>
          </cell>
          <cell r="E54">
            <v>55100</v>
          </cell>
          <cell r="F54" t="str">
            <v>공사단가</v>
          </cell>
        </row>
        <row r="55">
          <cell r="A55" t="str">
            <v>4P 600V 50AF/50AT</v>
          </cell>
          <cell r="B55" t="str">
            <v>MCCB(표준형)</v>
          </cell>
          <cell r="C55" t="str">
            <v>4P 600V 50AF/50AT</v>
          </cell>
          <cell r="D55" t="str">
            <v>개</v>
          </cell>
          <cell r="E55">
            <v>51260</v>
          </cell>
          <cell r="F55" t="str">
            <v>공사단가</v>
          </cell>
        </row>
        <row r="56">
          <cell r="A56" t="str">
            <v>4P 600V 100AF/100AT</v>
          </cell>
          <cell r="B56" t="str">
            <v>MCCB(표준형)</v>
          </cell>
          <cell r="C56" t="str">
            <v>4P 600V 100AF/100AT</v>
          </cell>
          <cell r="D56" t="str">
            <v>개</v>
          </cell>
          <cell r="E56">
            <v>89400</v>
          </cell>
          <cell r="F56" t="str">
            <v>공사단가</v>
          </cell>
        </row>
        <row r="57">
          <cell r="A57" t="str">
            <v>3P 30AF/30AT</v>
          </cell>
          <cell r="B57" t="str">
            <v>ELCB</v>
          </cell>
          <cell r="C57" t="str">
            <v>3P 30AF/30AT</v>
          </cell>
          <cell r="D57" t="str">
            <v>개</v>
          </cell>
          <cell r="E57">
            <v>56320</v>
          </cell>
          <cell r="F57" t="str">
            <v>공사단가</v>
          </cell>
        </row>
        <row r="58">
          <cell r="A58" t="str">
            <v>2P 30AF/20AT</v>
          </cell>
          <cell r="B58" t="str">
            <v>ELCB</v>
          </cell>
          <cell r="C58" t="str">
            <v>2P 30AF/20AT</v>
          </cell>
          <cell r="D58" t="str">
            <v>개</v>
          </cell>
          <cell r="E58">
            <v>8900</v>
          </cell>
          <cell r="F58" t="str">
            <v>공사단가</v>
          </cell>
        </row>
        <row r="59">
          <cell r="A59" t="str">
            <v>DC VM 31/2 DIGIT</v>
          </cell>
          <cell r="B59" t="str">
            <v>DIGITAL METER</v>
          </cell>
          <cell r="C59" t="str">
            <v>DC VM 31/2 DIGIT</v>
          </cell>
          <cell r="D59" t="str">
            <v>개</v>
          </cell>
          <cell r="E59">
            <v>39600</v>
          </cell>
          <cell r="F59" t="str">
            <v>유통4월 963</v>
          </cell>
        </row>
        <row r="60">
          <cell r="A60" t="str">
            <v>DC AM 31/2 DIGIT</v>
          </cell>
          <cell r="B60" t="str">
            <v>DIGITAL METER</v>
          </cell>
          <cell r="C60" t="str">
            <v>DC AM 31/2 DIGIT</v>
          </cell>
          <cell r="D60" t="str">
            <v>개</v>
          </cell>
          <cell r="E60">
            <v>39600</v>
          </cell>
          <cell r="F60" t="str">
            <v>유통4월 963</v>
          </cell>
        </row>
        <row r="61">
          <cell r="A61" t="str">
            <v>AC VM 31/2 DIGIT</v>
          </cell>
          <cell r="B61" t="str">
            <v>DIGITAL METER</v>
          </cell>
          <cell r="C61" t="str">
            <v>AC VM 31/2 DIGIT</v>
          </cell>
          <cell r="D61" t="str">
            <v>개</v>
          </cell>
          <cell r="E61">
            <v>39600</v>
          </cell>
          <cell r="F61" t="str">
            <v>유통4월 963</v>
          </cell>
        </row>
        <row r="62">
          <cell r="A62" t="str">
            <v>AC AM 31/2 DIGIT</v>
          </cell>
          <cell r="B62" t="str">
            <v>DIGITAL METER</v>
          </cell>
          <cell r="C62" t="str">
            <v>AC AM 31/2 DIGIT</v>
          </cell>
          <cell r="D62" t="str">
            <v>개</v>
          </cell>
          <cell r="E62">
            <v>39600</v>
          </cell>
          <cell r="F62" t="str">
            <v>유통4월 963</v>
          </cell>
        </row>
        <row r="63">
          <cell r="A63" t="str">
            <v>25A이하 W/HOLDER</v>
          </cell>
          <cell r="B63" t="str">
            <v>DIAZED FUSE</v>
          </cell>
          <cell r="C63" t="str">
            <v>25A이하 W/HOLDER</v>
          </cell>
          <cell r="D63" t="str">
            <v>개</v>
          </cell>
          <cell r="E63">
            <v>2000</v>
          </cell>
          <cell r="F63" t="str">
            <v>2006년 견적(강원)</v>
          </cell>
        </row>
        <row r="64">
          <cell r="A64" t="str">
            <v>AC 220V 1a1b</v>
          </cell>
          <cell r="B64" t="str">
            <v>LIMIT S/W</v>
          </cell>
          <cell r="C64" t="str">
            <v>AC 220V 1a1b</v>
          </cell>
          <cell r="D64" t="str">
            <v>개</v>
          </cell>
          <cell r="E64">
            <v>1800</v>
          </cell>
          <cell r="F64" t="str">
            <v>물자4월 957</v>
          </cell>
        </row>
        <row r="65">
          <cell r="A65" t="str">
            <v>2P AC 220V 15A</v>
          </cell>
          <cell r="B65" t="str">
            <v>CONSENT</v>
          </cell>
          <cell r="C65" t="str">
            <v>2P AC 220V 15A</v>
          </cell>
          <cell r="D65" t="str">
            <v>개</v>
          </cell>
          <cell r="E65">
            <v>1057</v>
          </cell>
          <cell r="F65" t="str">
            <v>한국농촌단가</v>
          </cell>
        </row>
        <row r="66">
          <cell r="A66" t="str">
            <v>220V 100W</v>
          </cell>
          <cell r="B66" t="str">
            <v>SPACE HEATER</v>
          </cell>
          <cell r="C66" t="str">
            <v>220V 100W</v>
          </cell>
          <cell r="D66" t="str">
            <v>개</v>
          </cell>
          <cell r="E66">
            <v>15000</v>
          </cell>
          <cell r="F66" t="str">
            <v>2006년 견적(강원)</v>
          </cell>
        </row>
        <row r="67">
          <cell r="A67" t="str">
            <v>250V 0-250℃</v>
          </cell>
          <cell r="B67" t="str">
            <v>THERMOSTAT</v>
          </cell>
          <cell r="C67" t="str">
            <v>250V 0-250℃</v>
          </cell>
          <cell r="D67" t="str">
            <v>개</v>
          </cell>
          <cell r="E67">
            <v>12000</v>
          </cell>
          <cell r="F67" t="str">
            <v>2006년 견적(강원)</v>
          </cell>
        </row>
        <row r="68">
          <cell r="A68" t="str">
            <v>AC 220V 20W</v>
          </cell>
          <cell r="B68" t="str">
            <v>F.L</v>
          </cell>
          <cell r="C68" t="str">
            <v>AC 220V 20W</v>
          </cell>
          <cell r="D68" t="str">
            <v>개</v>
          </cell>
          <cell r="E68">
            <v>3500</v>
          </cell>
          <cell r="F68" t="str">
            <v>2006년 견적(강원)</v>
          </cell>
        </row>
        <row r="69">
          <cell r="A69" t="str">
            <v>2.7KW/220V</v>
          </cell>
          <cell r="B69" t="str">
            <v>MC(SMC-10P,CH-3)</v>
          </cell>
          <cell r="C69" t="str">
            <v>2.7KW/220V</v>
          </cell>
          <cell r="D69" t="str">
            <v>개</v>
          </cell>
          <cell r="E69">
            <v>11400</v>
          </cell>
          <cell r="F69" t="str">
            <v>한국농촌단가</v>
          </cell>
        </row>
        <row r="70">
          <cell r="A70" t="str">
            <v>6.0mmx50mm</v>
          </cell>
          <cell r="B70" t="str">
            <v>MAIN BUS BAR</v>
          </cell>
          <cell r="C70" t="str">
            <v>6.0mmx50mm</v>
          </cell>
          <cell r="D70" t="str">
            <v>kg</v>
          </cell>
          <cell r="E70">
            <v>7000</v>
          </cell>
          <cell r="F70" t="str">
            <v>물자4월 869</v>
          </cell>
          <cell r="G70" t="str">
            <v>2.67kg/m</v>
          </cell>
        </row>
        <row r="71">
          <cell r="A71" t="str">
            <v>5.0mmx25mm</v>
          </cell>
          <cell r="B71" t="str">
            <v>BUS BAR</v>
          </cell>
          <cell r="C71" t="str">
            <v>5.0mmx25mm</v>
          </cell>
          <cell r="D71" t="str">
            <v>kg</v>
          </cell>
          <cell r="E71">
            <v>7000</v>
          </cell>
          <cell r="F71" t="str">
            <v>물자4월 869</v>
          </cell>
          <cell r="G71" t="str">
            <v>1.11kg/m</v>
          </cell>
        </row>
        <row r="72">
          <cell r="A72" t="str">
            <v>3.0mmx25mm</v>
          </cell>
          <cell r="B72" t="str">
            <v>EARTH BAR</v>
          </cell>
          <cell r="C72" t="str">
            <v>3.0mmx25mm</v>
          </cell>
          <cell r="D72" t="str">
            <v>kg</v>
          </cell>
          <cell r="E72">
            <v>7000</v>
          </cell>
          <cell r="F72" t="str">
            <v>물자4월 869</v>
          </cell>
          <cell r="G72" t="str">
            <v>0.66kg/m</v>
          </cell>
        </row>
        <row r="73">
          <cell r="A73" t="str">
            <v>PVC(적,청,황)</v>
          </cell>
          <cell r="B73" t="str">
            <v>INSULATION TUBE</v>
          </cell>
          <cell r="C73" t="str">
            <v>PVC(적,청,황)</v>
          </cell>
          <cell r="D73" t="str">
            <v>M</v>
          </cell>
          <cell r="E73">
            <v>140</v>
          </cell>
          <cell r="F73" t="str">
            <v>2006년 견적(강원)</v>
          </cell>
        </row>
        <row r="74">
          <cell r="A74" t="str">
            <v>AG</v>
          </cell>
          <cell r="B74" t="str">
            <v>BUS BAR COATING</v>
          </cell>
          <cell r="C74" t="str">
            <v>AG</v>
          </cell>
          <cell r="D74" t="str">
            <v>kg</v>
          </cell>
          <cell r="E74">
            <v>840</v>
          </cell>
          <cell r="F74" t="str">
            <v>2006년 견적(강원)</v>
          </cell>
        </row>
        <row r="75">
          <cell r="A75" t="str">
            <v>600A  L = 350</v>
          </cell>
          <cell r="B75" t="str">
            <v>FLEX .BUS BAR</v>
          </cell>
          <cell r="C75" t="str">
            <v>600A  L = 350</v>
          </cell>
          <cell r="D75" t="str">
            <v>개</v>
          </cell>
          <cell r="E75">
            <v>15750</v>
          </cell>
          <cell r="F75" t="str">
            <v>2005년 단가</v>
          </cell>
        </row>
        <row r="76">
          <cell r="A76" t="str">
            <v>200A  L = 350</v>
          </cell>
          <cell r="B76" t="str">
            <v>FLEX .BUS BAR</v>
          </cell>
          <cell r="C76" t="str">
            <v>200A  L = 350</v>
          </cell>
          <cell r="D76" t="str">
            <v>개</v>
          </cell>
          <cell r="E76">
            <v>12037</v>
          </cell>
          <cell r="F76" t="str">
            <v>2005년 단가</v>
          </cell>
        </row>
        <row r="77">
          <cell r="A77" t="str">
            <v>AG 도금</v>
          </cell>
          <cell r="B77" t="str">
            <v>AG 도금</v>
          </cell>
          <cell r="C77" t="str">
            <v>AG 도금</v>
          </cell>
          <cell r="D77" t="str">
            <v>kg</v>
          </cell>
          <cell r="E77">
            <v>840</v>
          </cell>
          <cell r="F77" t="str">
            <v>2006년 견적(강원)</v>
          </cell>
        </row>
        <row r="78">
          <cell r="A78" t="str">
            <v>10-110A</v>
          </cell>
          <cell r="B78" t="str">
            <v>SHUNT</v>
          </cell>
          <cell r="C78" t="str">
            <v>10-110A</v>
          </cell>
          <cell r="D78" t="str">
            <v>개</v>
          </cell>
          <cell r="E78">
            <v>5850</v>
          </cell>
          <cell r="F78" t="str">
            <v>2005년 단가</v>
          </cell>
        </row>
        <row r="79">
          <cell r="A79" t="str">
            <v>NVR</v>
          </cell>
          <cell r="B79" t="str">
            <v>NVR</v>
          </cell>
          <cell r="C79" t="str">
            <v>NVR</v>
          </cell>
          <cell r="D79" t="str">
            <v>개</v>
          </cell>
          <cell r="E79">
            <v>98000</v>
          </cell>
          <cell r="F79" t="str">
            <v>2005년 단가</v>
          </cell>
        </row>
        <row r="80">
          <cell r="A80" t="str">
            <v>38㎟</v>
          </cell>
          <cell r="B80" t="str">
            <v>EARTH TERMINAL</v>
          </cell>
          <cell r="C80" t="str">
            <v>38㎟</v>
          </cell>
          <cell r="D80" t="str">
            <v>개</v>
          </cell>
          <cell r="E80">
            <v>2000</v>
          </cell>
          <cell r="F80" t="str">
            <v>물자4월 955</v>
          </cell>
        </row>
        <row r="81">
          <cell r="A81" t="str">
            <v>22㎟</v>
          </cell>
          <cell r="B81" t="str">
            <v>EARTH TERMINAL</v>
          </cell>
          <cell r="C81" t="str">
            <v>22㎟</v>
          </cell>
          <cell r="D81" t="str">
            <v>개</v>
          </cell>
          <cell r="E81">
            <v>1800</v>
          </cell>
          <cell r="F81" t="str">
            <v>물자4월 955</v>
          </cell>
        </row>
        <row r="82">
          <cell r="A82" t="str">
            <v>F-GV 38㎟</v>
          </cell>
          <cell r="B82" t="str">
            <v>EARTH WIRE</v>
          </cell>
          <cell r="C82" t="str">
            <v>F-GV 38㎟</v>
          </cell>
          <cell r="D82" t="str">
            <v>M</v>
          </cell>
          <cell r="E82">
            <v>2365</v>
          </cell>
          <cell r="F82" t="str">
            <v>물자4월 858</v>
          </cell>
        </row>
        <row r="83">
          <cell r="A83" t="str">
            <v>CTT,PTT</v>
          </cell>
          <cell r="B83" t="str">
            <v>T.T.M</v>
          </cell>
          <cell r="C83" t="str">
            <v>CTT,PTT</v>
          </cell>
          <cell r="D83" t="str">
            <v>개</v>
          </cell>
          <cell r="E83">
            <v>6430</v>
          </cell>
          <cell r="F83" t="str">
            <v>물자4월 957</v>
          </cell>
        </row>
        <row r="84">
          <cell r="A84" t="str">
            <v>24KV 210mm</v>
          </cell>
          <cell r="B84" t="str">
            <v>EPOXY INSULATOR</v>
          </cell>
          <cell r="C84" t="str">
            <v>24KV 210mm</v>
          </cell>
          <cell r="D84" t="str">
            <v>개</v>
          </cell>
          <cell r="E84">
            <v>17000</v>
          </cell>
          <cell r="F84" t="str">
            <v>물자4월 988</v>
          </cell>
        </row>
        <row r="85">
          <cell r="A85" t="str">
            <v>7.2KV 80mmx80mm</v>
          </cell>
          <cell r="B85" t="str">
            <v>EPOXY INSULATOR</v>
          </cell>
          <cell r="C85" t="str">
            <v>7.2KV 80mmx80mm</v>
          </cell>
          <cell r="D85" t="str">
            <v>개</v>
          </cell>
          <cell r="E85">
            <v>7000</v>
          </cell>
          <cell r="F85" t="str">
            <v>물자4월 988</v>
          </cell>
        </row>
        <row r="86">
          <cell r="A86" t="str">
            <v>600V 75*65mm</v>
          </cell>
          <cell r="B86" t="str">
            <v>EPOXY INSULATOR</v>
          </cell>
          <cell r="C86" t="str">
            <v>600V 75*65mm</v>
          </cell>
          <cell r="D86" t="str">
            <v>개</v>
          </cell>
          <cell r="E86">
            <v>850</v>
          </cell>
          <cell r="F86" t="str">
            <v>물자4월 988</v>
          </cell>
        </row>
        <row r="87">
          <cell r="A87" t="str">
            <v>5t*500*1000 : 4개</v>
          </cell>
          <cell r="B87" t="str">
            <v>EPOXY GLASS PLATE</v>
          </cell>
          <cell r="C87" t="str">
            <v>5t*500*1000 : 4개</v>
          </cell>
          <cell r="D87" t="str">
            <v>개</v>
          </cell>
          <cell r="E87">
            <v>9300</v>
          </cell>
          <cell r="F87" t="str">
            <v>2006년 견적(강원)</v>
          </cell>
        </row>
        <row r="88">
          <cell r="A88" t="str">
            <v>150㎟ 이하</v>
          </cell>
          <cell r="B88" t="str">
            <v>CABLE BRACKET(CAP)</v>
          </cell>
          <cell r="C88" t="str">
            <v>150㎟ 이하</v>
          </cell>
          <cell r="D88" t="str">
            <v>개</v>
          </cell>
          <cell r="E88">
            <v>4200</v>
          </cell>
          <cell r="F88" t="str">
            <v>2005년 단가</v>
          </cell>
        </row>
        <row r="89">
          <cell r="A89" t="str">
            <v>5t 400 x 600</v>
          </cell>
          <cell r="B89" t="str">
            <v>BAKELITE PLATE</v>
          </cell>
          <cell r="C89" t="str">
            <v>5t 400 x 600</v>
          </cell>
          <cell r="D89" t="str">
            <v>㎟</v>
          </cell>
          <cell r="E89">
            <v>4600</v>
          </cell>
          <cell r="F89" t="str">
            <v>2006년 견적(강원)</v>
          </cell>
        </row>
        <row r="90">
          <cell r="A90" t="str">
            <v>30x40x2m, W/COVER</v>
          </cell>
          <cell r="B90" t="str">
            <v>PVC DUCT</v>
          </cell>
          <cell r="C90" t="str">
            <v>30x40x2m, W/COVER</v>
          </cell>
          <cell r="D90" t="str">
            <v>개</v>
          </cell>
          <cell r="E90">
            <v>2200</v>
          </cell>
          <cell r="F90" t="str">
            <v>물자4월 880</v>
          </cell>
        </row>
        <row r="91">
          <cell r="A91" t="str">
            <v>40x60x2m, W/COVER</v>
          </cell>
          <cell r="B91" t="str">
            <v>PVC DUCT</v>
          </cell>
          <cell r="C91" t="str">
            <v>40x60x2m, W/COVER</v>
          </cell>
          <cell r="D91" t="str">
            <v>개</v>
          </cell>
          <cell r="E91">
            <v>3000</v>
          </cell>
          <cell r="F91" t="str">
            <v>물자4월 880</v>
          </cell>
        </row>
        <row r="92">
          <cell r="A92" t="str">
            <v>10P 30A</v>
          </cell>
          <cell r="B92" t="str">
            <v>단자대</v>
          </cell>
          <cell r="C92" t="str">
            <v>10P 30A</v>
          </cell>
          <cell r="D92" t="str">
            <v>개</v>
          </cell>
          <cell r="E92">
            <v>1940</v>
          </cell>
          <cell r="F92" t="str">
            <v>유통4월 890</v>
          </cell>
        </row>
        <row r="93">
          <cell r="A93" t="str">
            <v>10P 20A</v>
          </cell>
          <cell r="B93" t="str">
            <v>단자대</v>
          </cell>
          <cell r="C93" t="str">
            <v>10P 20A</v>
          </cell>
          <cell r="D93" t="str">
            <v>개</v>
          </cell>
          <cell r="E93">
            <v>940</v>
          </cell>
          <cell r="F93" t="str">
            <v>유통4월 890</v>
          </cell>
        </row>
        <row r="94">
          <cell r="A94" t="str">
            <v>3P 30A</v>
          </cell>
          <cell r="B94" t="str">
            <v>단자대</v>
          </cell>
          <cell r="C94" t="str">
            <v>3P 30A</v>
          </cell>
          <cell r="D94" t="str">
            <v>개</v>
          </cell>
          <cell r="E94">
            <v>650</v>
          </cell>
          <cell r="F94" t="str">
            <v>유통4월 890</v>
          </cell>
        </row>
        <row r="95">
          <cell r="A95" t="str">
            <v>3P 60A</v>
          </cell>
          <cell r="B95" t="str">
            <v>단자대</v>
          </cell>
          <cell r="C95" t="str">
            <v>3P 60A</v>
          </cell>
          <cell r="D95" t="str">
            <v>개</v>
          </cell>
          <cell r="E95">
            <v>1350</v>
          </cell>
          <cell r="F95" t="str">
            <v>유통4월 890</v>
          </cell>
        </row>
        <row r="96">
          <cell r="A96" t="str">
            <v>3P 100A</v>
          </cell>
          <cell r="B96" t="str">
            <v>단자대</v>
          </cell>
          <cell r="C96" t="str">
            <v>3P 100A</v>
          </cell>
          <cell r="D96" t="str">
            <v>개</v>
          </cell>
          <cell r="E96">
            <v>2200</v>
          </cell>
          <cell r="F96" t="str">
            <v>유통4월 890</v>
          </cell>
        </row>
        <row r="97">
          <cell r="A97" t="str">
            <v>4P 60A</v>
          </cell>
          <cell r="B97" t="str">
            <v>단자대</v>
          </cell>
          <cell r="C97" t="str">
            <v>4P 60A</v>
          </cell>
          <cell r="D97" t="str">
            <v>개</v>
          </cell>
          <cell r="E97">
            <v>1620</v>
          </cell>
          <cell r="F97" t="str">
            <v>유통4월 890</v>
          </cell>
        </row>
        <row r="98">
          <cell r="A98" t="str">
            <v>4P 100A</v>
          </cell>
          <cell r="B98" t="str">
            <v>단자대</v>
          </cell>
          <cell r="C98" t="str">
            <v>4P 100A</v>
          </cell>
          <cell r="D98" t="str">
            <v>개</v>
          </cell>
          <cell r="E98">
            <v>2900</v>
          </cell>
          <cell r="F98" t="str">
            <v>유통4월 890</v>
          </cell>
        </row>
        <row r="99">
          <cell r="A99" t="str">
            <v>8㎟</v>
          </cell>
          <cell r="B99" t="str">
            <v>TERMINAL LUG</v>
          </cell>
          <cell r="C99" t="str">
            <v>8㎟</v>
          </cell>
          <cell r="D99" t="str">
            <v>개</v>
          </cell>
          <cell r="E99">
            <v>104</v>
          </cell>
          <cell r="F99" t="str">
            <v>유통4월 890</v>
          </cell>
        </row>
        <row r="100">
          <cell r="A100" t="str">
            <v>14㎟</v>
          </cell>
          <cell r="B100" t="str">
            <v>TERMINAL LUG</v>
          </cell>
          <cell r="C100" t="str">
            <v>14㎟</v>
          </cell>
          <cell r="D100" t="str">
            <v>개</v>
          </cell>
          <cell r="E100">
            <v>168</v>
          </cell>
          <cell r="F100" t="str">
            <v>유통4월 890</v>
          </cell>
        </row>
        <row r="101">
          <cell r="A101" t="str">
            <v>38㎟</v>
          </cell>
          <cell r="B101" t="str">
            <v>TERMINAL LUG</v>
          </cell>
          <cell r="C101" t="str">
            <v>38㎟</v>
          </cell>
          <cell r="D101" t="str">
            <v>개</v>
          </cell>
          <cell r="E101">
            <v>321</v>
          </cell>
          <cell r="F101" t="str">
            <v>유통4월 890</v>
          </cell>
        </row>
        <row r="102">
          <cell r="A102" t="str">
            <v>2a 2b</v>
          </cell>
          <cell r="B102" t="str">
            <v>보조릴레이</v>
          </cell>
          <cell r="C102" t="str">
            <v>2a 2b</v>
          </cell>
          <cell r="D102" t="str">
            <v>개</v>
          </cell>
          <cell r="E102">
            <v>9800</v>
          </cell>
          <cell r="F102" t="str">
            <v>공사단가</v>
          </cell>
        </row>
        <row r="103">
          <cell r="A103" t="str">
            <v>AC 2a2b</v>
          </cell>
          <cell r="B103" t="str">
            <v>AUX-R</v>
          </cell>
          <cell r="C103" t="str">
            <v>AC 2a2b</v>
          </cell>
          <cell r="D103" t="str">
            <v>개</v>
          </cell>
          <cell r="E103">
            <v>11400</v>
          </cell>
          <cell r="F103" t="str">
            <v>2006년 견적(강원)</v>
          </cell>
        </row>
        <row r="104">
          <cell r="A104" t="str">
            <v>AC 4a4b</v>
          </cell>
          <cell r="B104" t="str">
            <v>AUX-R</v>
          </cell>
          <cell r="C104" t="str">
            <v>AC 4a4b</v>
          </cell>
          <cell r="D104" t="str">
            <v>개</v>
          </cell>
          <cell r="E104">
            <v>16400</v>
          </cell>
          <cell r="F104" t="str">
            <v>2006년 견적(강원)</v>
          </cell>
        </row>
        <row r="105">
          <cell r="A105" t="str">
            <v>F-CVV 2㎟-10C</v>
          </cell>
          <cell r="B105" t="str">
            <v>제 어 케 이 블</v>
          </cell>
          <cell r="C105" t="str">
            <v>F-CVV 2㎟-10C</v>
          </cell>
          <cell r="D105" t="str">
            <v>m</v>
          </cell>
          <cell r="E105">
            <v>2476</v>
          </cell>
          <cell r="F105" t="str">
            <v>공사단가</v>
          </cell>
        </row>
        <row r="106">
          <cell r="A106" t="str">
            <v>KIV 1.5㎟(2.0)</v>
          </cell>
          <cell r="B106" t="str">
            <v>BACK WIRE</v>
          </cell>
          <cell r="C106" t="str">
            <v>KIV 1.5㎟(2.0)</v>
          </cell>
          <cell r="D106" t="str">
            <v>m</v>
          </cell>
          <cell r="E106">
            <v>133</v>
          </cell>
          <cell r="F106" t="str">
            <v>유통4월 866</v>
          </cell>
        </row>
        <row r="107">
          <cell r="A107" t="str">
            <v>KIV 2.5㎟(3.5)</v>
          </cell>
          <cell r="B107" t="str">
            <v>BACK WIRE</v>
          </cell>
          <cell r="C107" t="str">
            <v>KIV 2.5㎟(3.5)</v>
          </cell>
          <cell r="D107" t="str">
            <v>m</v>
          </cell>
          <cell r="E107">
            <v>213</v>
          </cell>
          <cell r="F107" t="str">
            <v>유통4월 866</v>
          </cell>
        </row>
        <row r="108">
          <cell r="A108" t="str">
            <v>KIV 6㎟(8)</v>
          </cell>
          <cell r="B108" t="str">
            <v>BACK WIRE</v>
          </cell>
          <cell r="C108" t="str">
            <v>KIV 6㎟(8)</v>
          </cell>
          <cell r="D108" t="str">
            <v>m</v>
          </cell>
          <cell r="E108">
            <v>490</v>
          </cell>
          <cell r="F108" t="str">
            <v>유통4월 866</v>
          </cell>
        </row>
        <row r="109">
          <cell r="A109" t="str">
            <v>KIV 10㎟</v>
          </cell>
          <cell r="B109" t="str">
            <v>LOAD WIRE</v>
          </cell>
          <cell r="C109" t="str">
            <v>KIV 10㎟</v>
          </cell>
          <cell r="D109" t="str">
            <v>m</v>
          </cell>
          <cell r="E109">
            <v>831</v>
          </cell>
          <cell r="F109" t="str">
            <v>유통4월 866</v>
          </cell>
        </row>
        <row r="110">
          <cell r="A110" t="str">
            <v>KIV 16㎟</v>
          </cell>
          <cell r="B110" t="str">
            <v>LOAD WIRE</v>
          </cell>
          <cell r="C110" t="str">
            <v>KIV 16㎟</v>
          </cell>
          <cell r="D110" t="str">
            <v>m</v>
          </cell>
          <cell r="E110">
            <v>1296</v>
          </cell>
          <cell r="F110" t="str">
            <v>유통4월 866</v>
          </cell>
        </row>
        <row r="111">
          <cell r="A111" t="str">
            <v>KIV 35㎟</v>
          </cell>
          <cell r="B111" t="str">
            <v>LOAD WIRE</v>
          </cell>
          <cell r="C111" t="str">
            <v>KIV 35㎟</v>
          </cell>
          <cell r="D111" t="str">
            <v>m</v>
          </cell>
          <cell r="E111">
            <v>2821</v>
          </cell>
          <cell r="F111" t="str">
            <v>유통4월 866</v>
          </cell>
        </row>
        <row r="112">
          <cell r="A112" t="str">
            <v>F-GV 25㎟</v>
          </cell>
          <cell r="B112" t="str">
            <v>EARTH WIRE</v>
          </cell>
          <cell r="C112" t="str">
            <v>F-GV 25㎟</v>
          </cell>
          <cell r="D112" t="str">
            <v>m</v>
          </cell>
          <cell r="E112">
            <v>1337</v>
          </cell>
          <cell r="F112" t="str">
            <v>공사단가</v>
          </cell>
        </row>
        <row r="113">
          <cell r="A113" t="str">
            <v>디지털,4DIGIT,출력-유</v>
          </cell>
          <cell r="B113" t="str">
            <v>INDICATOR</v>
          </cell>
          <cell r="C113" t="str">
            <v>디지털,4DIGIT,출력-유</v>
          </cell>
          <cell r="D113" t="str">
            <v>개</v>
          </cell>
          <cell r="E113">
            <v>150000</v>
          </cell>
          <cell r="F113" t="str">
            <v>물자4월 957</v>
          </cell>
        </row>
        <row r="114">
          <cell r="A114" t="str">
            <v>LED</v>
          </cell>
          <cell r="B114" t="str">
            <v>통전표시기</v>
          </cell>
          <cell r="C114" t="str">
            <v>LED</v>
          </cell>
          <cell r="D114" t="str">
            <v>개</v>
          </cell>
          <cell r="E114">
            <v>39500</v>
          </cell>
          <cell r="F114" t="str">
            <v>유통4월 933</v>
          </cell>
        </row>
        <row r="115">
          <cell r="A115" t="str">
            <v>300V 6A 1a 1b</v>
          </cell>
          <cell r="B115" t="str">
            <v>SELLECTOR S/W</v>
          </cell>
          <cell r="C115" t="str">
            <v>300V 6A 1a 1b</v>
          </cell>
          <cell r="D115" t="str">
            <v>개</v>
          </cell>
          <cell r="E115">
            <v>2950</v>
          </cell>
          <cell r="F115" t="str">
            <v>유통4월 962</v>
          </cell>
        </row>
        <row r="116">
          <cell r="A116" t="str">
            <v>A,B접점, on-off(소)</v>
          </cell>
          <cell r="B116" t="str">
            <v>PBS</v>
          </cell>
          <cell r="C116" t="str">
            <v>A,B접점, on-off(소)</v>
          </cell>
          <cell r="D116" t="str">
            <v>개</v>
          </cell>
          <cell r="E116">
            <v>1100</v>
          </cell>
          <cell r="F116" t="str">
            <v>유통4월 962</v>
          </cell>
        </row>
        <row r="117">
          <cell r="A117" t="str">
            <v>DC 110/125V 30mm</v>
          </cell>
          <cell r="B117" t="str">
            <v>PL</v>
          </cell>
          <cell r="C117" t="str">
            <v>DC 110/125V 30mm</v>
          </cell>
          <cell r="D117" t="str">
            <v>개</v>
          </cell>
          <cell r="E117">
            <v>1580</v>
          </cell>
          <cell r="F117" t="str">
            <v>물자4월 957</v>
          </cell>
        </row>
        <row r="118">
          <cell r="A118" t="str">
            <v>CV 1C*60㎟</v>
          </cell>
          <cell r="B118" t="str">
            <v>22KV 가교 PE 케이블</v>
          </cell>
          <cell r="C118" t="str">
            <v>CV 1C*60㎟</v>
          </cell>
          <cell r="D118" t="str">
            <v>m</v>
          </cell>
          <cell r="E118">
            <v>5655</v>
          </cell>
          <cell r="F118" t="str">
            <v>물자4월 862</v>
          </cell>
        </row>
        <row r="119">
          <cell r="A119" t="str">
            <v>36C 방수</v>
          </cell>
          <cell r="B119" t="str">
            <v>FLEXIBLE TUBE</v>
          </cell>
          <cell r="C119" t="str">
            <v>36C 방수</v>
          </cell>
          <cell r="D119" t="str">
            <v>개</v>
          </cell>
          <cell r="E119">
            <v>2000</v>
          </cell>
          <cell r="F119" t="str">
            <v>2006년 견적(강원)</v>
          </cell>
        </row>
        <row r="120">
          <cell r="A120" t="str">
            <v>AC110V/220V</v>
          </cell>
          <cell r="B120" t="str">
            <v>BZ(PANEL 용)</v>
          </cell>
          <cell r="C120" t="str">
            <v>AC110V/220V</v>
          </cell>
          <cell r="D120" t="str">
            <v>개</v>
          </cell>
          <cell r="E120">
            <v>2860</v>
          </cell>
          <cell r="F120" t="str">
            <v>물자4월 957</v>
          </cell>
        </row>
        <row r="121">
          <cell r="A121" t="str">
            <v>AC 220V/110V(L)</v>
          </cell>
          <cell r="B121" t="str">
            <v>FAN</v>
          </cell>
          <cell r="C121" t="str">
            <v>AC 220V/110V(L)</v>
          </cell>
          <cell r="D121" t="str">
            <v>개</v>
          </cell>
          <cell r="E121">
            <v>21000</v>
          </cell>
          <cell r="F121" t="str">
            <v>2006년 견적(강원)</v>
          </cell>
        </row>
        <row r="122">
          <cell r="A122" t="str">
            <v>22sq</v>
          </cell>
          <cell r="B122" t="str">
            <v>케이블헤드</v>
          </cell>
          <cell r="C122" t="str">
            <v>22sq</v>
          </cell>
          <cell r="D122" t="str">
            <v>조</v>
          </cell>
          <cell r="E122">
            <v>18700</v>
          </cell>
          <cell r="F122" t="str">
            <v>물자4월 881</v>
          </cell>
        </row>
        <row r="123">
          <cell r="A123" t="str">
            <v>380/110V 3P 5KVA</v>
          </cell>
          <cell r="B123" t="str">
            <v>MOLD TR</v>
          </cell>
          <cell r="C123" t="str">
            <v>380/110V 3P 5KVA</v>
          </cell>
          <cell r="D123" t="str">
            <v>조</v>
          </cell>
          <cell r="E123">
            <v>250000</v>
          </cell>
          <cell r="F123" t="str">
            <v>2005년 단가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0000"/>
      <sheetName val="총괄"/>
      <sheetName val="팔당"/>
      <sheetName val="성남"/>
      <sheetName val="과천"/>
      <sheetName val="일산"/>
      <sheetName val="수도권5"/>
      <sheetName val="태백"/>
      <sheetName val="울산"/>
      <sheetName val="포항"/>
      <sheetName val="창원"/>
      <sheetName val="거제"/>
      <sheetName val="구미"/>
      <sheetName val="사천"/>
      <sheetName val="운문"/>
      <sheetName val="여수"/>
      <sheetName val="청주"/>
      <sheetName val="부여"/>
      <sheetName val="섬진강"/>
      <sheetName val="광주"/>
      <sheetName val="전주"/>
      <sheetName val="보령"/>
      <sheetName val="부안"/>
      <sheetName val="아산"/>
    </sheetNames>
    <sheetDataSet>
      <sheetData sheetId="0"/>
      <sheetData sheetId="1"/>
      <sheetData sheetId="2"/>
      <sheetData sheetId="3"/>
      <sheetData sheetId="4">
        <row r="4">
          <cell r="C4">
            <v>259.79999999999995</v>
          </cell>
        </row>
        <row r="5">
          <cell r="C5">
            <v>189.2</v>
          </cell>
        </row>
        <row r="13">
          <cell r="C13">
            <v>837</v>
          </cell>
          <cell r="G13">
            <v>1483</v>
          </cell>
        </row>
        <row r="14">
          <cell r="C14">
            <v>208</v>
          </cell>
          <cell r="G14">
            <v>827</v>
          </cell>
        </row>
        <row r="15">
          <cell r="C15">
            <v>8</v>
          </cell>
        </row>
        <row r="18">
          <cell r="C18">
            <v>33</v>
          </cell>
          <cell r="G18">
            <v>275</v>
          </cell>
        </row>
        <row r="21">
          <cell r="C21">
            <v>86</v>
          </cell>
          <cell r="G21">
            <v>86</v>
          </cell>
        </row>
        <row r="24">
          <cell r="C24">
            <v>81</v>
          </cell>
          <cell r="G24">
            <v>96</v>
          </cell>
        </row>
        <row r="28">
          <cell r="C28">
            <v>211</v>
          </cell>
          <cell r="G28">
            <v>224</v>
          </cell>
        </row>
        <row r="33">
          <cell r="C33">
            <v>184</v>
          </cell>
          <cell r="G33">
            <v>195</v>
          </cell>
        </row>
        <row r="37">
          <cell r="C37">
            <v>234</v>
          </cell>
          <cell r="G37">
            <v>237</v>
          </cell>
        </row>
        <row r="38">
          <cell r="C38">
            <v>0</v>
          </cell>
          <cell r="G38">
            <v>0</v>
          </cell>
        </row>
        <row r="41">
          <cell r="C41">
            <v>0</v>
          </cell>
          <cell r="G41">
            <v>0</v>
          </cell>
        </row>
        <row r="44">
          <cell r="C44">
            <v>132</v>
          </cell>
          <cell r="G44">
            <v>132</v>
          </cell>
        </row>
        <row r="47">
          <cell r="C47">
            <v>102</v>
          </cell>
          <cell r="G47">
            <v>105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단가"/>
      <sheetName val="공통단위당"/>
      <sheetName val="공토공단가"/>
      <sheetName val="공토공단위당"/>
      <sheetName val="공토공산출"/>
      <sheetName val="수토공단가표"/>
      <sheetName val="수토공단위당"/>
      <sheetName val="수토공산출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A4">
            <v>1</v>
          </cell>
          <cell r="B4" t="str">
            <v>집석(사석)</v>
          </cell>
          <cell r="C4" t="str">
            <v>불도쟈19Ton</v>
          </cell>
          <cell r="D4">
            <v>14765</v>
          </cell>
          <cell r="E4">
            <v>15910</v>
          </cell>
          <cell r="F4">
            <v>17398</v>
          </cell>
          <cell r="G4">
            <v>42.07</v>
          </cell>
          <cell r="H4" t="str">
            <v>㎥</v>
          </cell>
          <cell r="I4">
            <v>350</v>
          </cell>
          <cell r="J4">
            <v>378</v>
          </cell>
          <cell r="K4">
            <v>413</v>
          </cell>
          <cell r="L4">
            <v>1141</v>
          </cell>
        </row>
        <row r="5">
          <cell r="A5">
            <v>2</v>
          </cell>
          <cell r="B5" t="str">
            <v>성토다짐(토사,기계)</v>
          </cell>
          <cell r="C5" t="str">
            <v>도쟈12T+양족식</v>
          </cell>
          <cell r="D5">
            <v>14765</v>
          </cell>
          <cell r="E5">
            <v>9291</v>
          </cell>
          <cell r="F5">
            <v>34150</v>
          </cell>
          <cell r="G5">
            <v>279</v>
          </cell>
          <cell r="H5" t="str">
            <v>㎥</v>
          </cell>
          <cell r="I5">
            <v>52</v>
          </cell>
          <cell r="J5">
            <v>33</v>
          </cell>
          <cell r="K5">
            <v>122</v>
          </cell>
          <cell r="L5">
            <v>207</v>
          </cell>
        </row>
        <row r="6">
          <cell r="A6">
            <v>3</v>
          </cell>
          <cell r="B6" t="str">
            <v>성토다짐(95%)</v>
          </cell>
          <cell r="C6" t="str">
            <v>양족식자주19T</v>
          </cell>
          <cell r="D6">
            <v>11345</v>
          </cell>
          <cell r="E6">
            <v>18886</v>
          </cell>
          <cell r="F6">
            <v>55056</v>
          </cell>
          <cell r="G6">
            <v>162</v>
          </cell>
          <cell r="H6" t="str">
            <v>㎥</v>
          </cell>
          <cell r="I6">
            <v>70</v>
          </cell>
          <cell r="J6">
            <v>116</v>
          </cell>
          <cell r="K6">
            <v>339</v>
          </cell>
          <cell r="L6">
            <v>525</v>
          </cell>
        </row>
        <row r="7">
          <cell r="A7">
            <v>4</v>
          </cell>
          <cell r="B7" t="str">
            <v>점토다짐</v>
          </cell>
          <cell r="C7" t="str">
            <v>양족식자주19T</v>
          </cell>
          <cell r="D7">
            <v>11345</v>
          </cell>
          <cell r="E7">
            <v>18886</v>
          </cell>
          <cell r="F7">
            <v>55056</v>
          </cell>
          <cell r="G7">
            <v>86.4</v>
          </cell>
          <cell r="H7" t="str">
            <v>㎥</v>
          </cell>
          <cell r="I7">
            <v>131</v>
          </cell>
          <cell r="J7">
            <v>218</v>
          </cell>
          <cell r="K7">
            <v>637</v>
          </cell>
          <cell r="L7">
            <v>986</v>
          </cell>
        </row>
        <row r="8">
          <cell r="A8">
            <v>5</v>
          </cell>
          <cell r="B8" t="str">
            <v>콤팩터다짐</v>
          </cell>
          <cell r="C8" t="str">
            <v>콤팩터1.5T</v>
          </cell>
          <cell r="D8">
            <v>9235</v>
          </cell>
          <cell r="E8">
            <v>1116</v>
          </cell>
          <cell r="F8">
            <v>799</v>
          </cell>
          <cell r="G8">
            <v>9</v>
          </cell>
          <cell r="H8" t="str">
            <v>㎥</v>
          </cell>
          <cell r="I8">
            <v>1026</v>
          </cell>
          <cell r="J8">
            <v>124</v>
          </cell>
          <cell r="K8">
            <v>88</v>
          </cell>
          <cell r="L8">
            <v>1238</v>
          </cell>
        </row>
        <row r="9">
          <cell r="A9">
            <v>6</v>
          </cell>
          <cell r="B9" t="str">
            <v>선별및집석</v>
          </cell>
          <cell r="C9" t="str">
            <v>백호1.0㎥</v>
          </cell>
          <cell r="D9">
            <v>14765</v>
          </cell>
          <cell r="E9">
            <v>11646</v>
          </cell>
          <cell r="F9">
            <v>18473</v>
          </cell>
          <cell r="G9">
            <v>26.82</v>
          </cell>
          <cell r="H9" t="str">
            <v>㎥</v>
          </cell>
          <cell r="I9">
            <v>550</v>
          </cell>
          <cell r="J9">
            <v>434</v>
          </cell>
          <cell r="K9">
            <v>688</v>
          </cell>
          <cell r="L9">
            <v>1672</v>
          </cell>
        </row>
        <row r="10">
          <cell r="A10">
            <v>7</v>
          </cell>
          <cell r="B10" t="str">
            <v>순성토(깍기및적재)</v>
          </cell>
          <cell r="C10" t="str">
            <v>백호1.0㎥</v>
          </cell>
          <cell r="D10">
            <v>14765</v>
          </cell>
          <cell r="E10">
            <v>11646</v>
          </cell>
          <cell r="F10">
            <v>15948</v>
          </cell>
          <cell r="G10">
            <v>109.76</v>
          </cell>
          <cell r="H10" t="str">
            <v>㎥</v>
          </cell>
          <cell r="I10">
            <v>134</v>
          </cell>
          <cell r="J10">
            <v>106</v>
          </cell>
          <cell r="K10">
            <v>145</v>
          </cell>
          <cell r="L10">
            <v>385</v>
          </cell>
        </row>
        <row r="11">
          <cell r="A11">
            <v>8</v>
          </cell>
          <cell r="B11" t="str">
            <v>순성토(운반,흑석제)</v>
          </cell>
          <cell r="C11" t="str">
            <v>덤프15Ton</v>
          </cell>
          <cell r="D11">
            <v>9681</v>
          </cell>
          <cell r="E11">
            <v>15994</v>
          </cell>
          <cell r="F11">
            <v>11211</v>
          </cell>
          <cell r="G11">
            <v>36.19</v>
          </cell>
          <cell r="H11" t="str">
            <v>㎥</v>
          </cell>
          <cell r="I11">
            <v>267</v>
          </cell>
          <cell r="J11">
            <v>441</v>
          </cell>
          <cell r="K11">
            <v>309</v>
          </cell>
          <cell r="L11">
            <v>1017</v>
          </cell>
        </row>
        <row r="12">
          <cell r="A12">
            <v>101</v>
          </cell>
          <cell r="B12" t="str">
            <v>순성토(운반,매월제)</v>
          </cell>
          <cell r="C12" t="str">
            <v>덤프15Ton</v>
          </cell>
          <cell r="D12">
            <v>9681</v>
          </cell>
          <cell r="E12">
            <v>15994</v>
          </cell>
          <cell r="F12">
            <v>11211</v>
          </cell>
          <cell r="G12">
            <v>26.46</v>
          </cell>
          <cell r="H12" t="str">
            <v>㎥</v>
          </cell>
          <cell r="I12">
            <v>365</v>
          </cell>
          <cell r="J12">
            <v>604</v>
          </cell>
          <cell r="K12">
            <v>423</v>
          </cell>
          <cell r="L12">
            <v>1392</v>
          </cell>
        </row>
        <row r="13">
          <cell r="A13">
            <v>9</v>
          </cell>
          <cell r="B13" t="str">
            <v>점토(깍기및적재)</v>
          </cell>
          <cell r="C13" t="str">
            <v>백호1.0㎥</v>
          </cell>
          <cell r="D13">
            <v>14765</v>
          </cell>
          <cell r="E13">
            <v>11646</v>
          </cell>
          <cell r="F13">
            <v>15948</v>
          </cell>
          <cell r="G13">
            <v>77.13</v>
          </cell>
          <cell r="H13" t="str">
            <v>㎥</v>
          </cell>
          <cell r="I13">
            <v>191</v>
          </cell>
          <cell r="J13">
            <v>150</v>
          </cell>
          <cell r="K13">
            <v>206</v>
          </cell>
          <cell r="L13">
            <v>547</v>
          </cell>
        </row>
        <row r="14">
          <cell r="A14">
            <v>10</v>
          </cell>
          <cell r="B14" t="str">
            <v>점토(운반,흑석제)</v>
          </cell>
          <cell r="C14" t="str">
            <v>덤프15Ton</v>
          </cell>
          <cell r="D14">
            <v>9681</v>
          </cell>
          <cell r="E14">
            <v>15994</v>
          </cell>
          <cell r="F14">
            <v>11211</v>
          </cell>
          <cell r="G14">
            <v>31.64</v>
          </cell>
          <cell r="H14" t="str">
            <v>㎥</v>
          </cell>
          <cell r="I14">
            <v>305</v>
          </cell>
          <cell r="J14">
            <v>505</v>
          </cell>
          <cell r="K14">
            <v>354</v>
          </cell>
          <cell r="L14">
            <v>1164</v>
          </cell>
        </row>
        <row r="15">
          <cell r="A15">
            <v>102</v>
          </cell>
          <cell r="B15" t="str">
            <v>점토(운반,매월제)</v>
          </cell>
          <cell r="C15" t="str">
            <v>덤프15Ton</v>
          </cell>
          <cell r="D15">
            <v>9681</v>
          </cell>
          <cell r="E15">
            <v>15994</v>
          </cell>
          <cell r="F15">
            <v>11211</v>
          </cell>
          <cell r="G15">
            <v>31.64</v>
          </cell>
          <cell r="H15" t="str">
            <v>㎥</v>
          </cell>
          <cell r="I15">
            <v>305</v>
          </cell>
          <cell r="J15">
            <v>505</v>
          </cell>
          <cell r="K15">
            <v>354</v>
          </cell>
          <cell r="L15">
            <v>1164</v>
          </cell>
        </row>
        <row r="16">
          <cell r="A16">
            <v>11</v>
          </cell>
          <cell r="B16" t="str">
            <v>제당유용(토사,깎기적재)</v>
          </cell>
          <cell r="C16" t="str">
            <v>백호1.0㎥</v>
          </cell>
          <cell r="D16">
            <v>14765</v>
          </cell>
          <cell r="E16">
            <v>11646</v>
          </cell>
          <cell r="F16">
            <v>15948</v>
          </cell>
          <cell r="G16">
            <v>63.39</v>
          </cell>
          <cell r="H16" t="str">
            <v>㎥</v>
          </cell>
          <cell r="I16">
            <v>232</v>
          </cell>
          <cell r="J16">
            <v>183</v>
          </cell>
          <cell r="K16">
            <v>251</v>
          </cell>
          <cell r="L16">
            <v>666</v>
          </cell>
        </row>
        <row r="17">
          <cell r="A17">
            <v>12</v>
          </cell>
          <cell r="B17" t="str">
            <v xml:space="preserve">  "  (토사,운반,흑석제)</v>
          </cell>
          <cell r="C17" t="str">
            <v>덤프10.5Ton</v>
          </cell>
          <cell r="D17">
            <v>8683</v>
          </cell>
          <cell r="E17">
            <v>14250</v>
          </cell>
          <cell r="F17">
            <v>6853</v>
          </cell>
          <cell r="G17">
            <v>35.74</v>
          </cell>
          <cell r="H17" t="str">
            <v>㎥</v>
          </cell>
          <cell r="I17">
            <v>242</v>
          </cell>
          <cell r="J17">
            <v>398</v>
          </cell>
          <cell r="K17">
            <v>191</v>
          </cell>
          <cell r="L17">
            <v>831</v>
          </cell>
        </row>
        <row r="18">
          <cell r="A18">
            <v>103</v>
          </cell>
          <cell r="B18" t="str">
            <v xml:space="preserve">  "  (토사,운반,매월제)</v>
          </cell>
          <cell r="C18" t="str">
            <v>덤프10.5Ton</v>
          </cell>
          <cell r="D18">
            <v>8683</v>
          </cell>
          <cell r="E18">
            <v>14250</v>
          </cell>
          <cell r="F18">
            <v>6853</v>
          </cell>
          <cell r="G18">
            <v>25.09</v>
          </cell>
          <cell r="H18" t="str">
            <v>㎥</v>
          </cell>
          <cell r="I18">
            <v>346</v>
          </cell>
          <cell r="J18">
            <v>567</v>
          </cell>
          <cell r="K18">
            <v>273</v>
          </cell>
          <cell r="L18">
            <v>1186</v>
          </cell>
        </row>
        <row r="19">
          <cell r="A19">
            <v>13</v>
          </cell>
          <cell r="B19" t="str">
            <v>제당유용(풍화암,연암적재)</v>
          </cell>
          <cell r="C19" t="str">
            <v>백호1.0㎥</v>
          </cell>
          <cell r="D19">
            <v>14765</v>
          </cell>
          <cell r="E19">
            <v>11646</v>
          </cell>
          <cell r="F19">
            <v>18473</v>
          </cell>
          <cell r="G19">
            <v>41.58</v>
          </cell>
          <cell r="H19" t="str">
            <v>㎥</v>
          </cell>
          <cell r="I19">
            <v>355</v>
          </cell>
          <cell r="J19">
            <v>280</v>
          </cell>
          <cell r="K19">
            <v>444</v>
          </cell>
          <cell r="L19">
            <v>1079</v>
          </cell>
        </row>
        <row r="20">
          <cell r="A20">
            <v>14</v>
          </cell>
          <cell r="B20" t="str">
            <v xml:space="preserve"> " (풍화암,연암운반,흑석제)</v>
          </cell>
          <cell r="C20" t="str">
            <v>덤프10.5Ton</v>
          </cell>
          <cell r="D20">
            <v>8683</v>
          </cell>
          <cell r="E20">
            <v>3833.2500000000005</v>
          </cell>
          <cell r="F20">
            <v>8265</v>
          </cell>
          <cell r="G20">
            <v>23.14</v>
          </cell>
          <cell r="H20" t="str">
            <v>㎥</v>
          </cell>
          <cell r="I20">
            <v>375</v>
          </cell>
          <cell r="J20">
            <v>165</v>
          </cell>
          <cell r="K20">
            <v>357</v>
          </cell>
          <cell r="L20">
            <v>897</v>
          </cell>
        </row>
        <row r="21">
          <cell r="A21">
            <v>104</v>
          </cell>
          <cell r="B21" t="str">
            <v xml:space="preserve"> " (풍화암,연암운반,매월제)</v>
          </cell>
          <cell r="C21" t="str">
            <v>덤프10.5Ton</v>
          </cell>
          <cell r="D21">
            <v>8683</v>
          </cell>
          <cell r="E21">
            <v>4560</v>
          </cell>
          <cell r="F21">
            <v>8265</v>
          </cell>
          <cell r="G21">
            <v>21.52</v>
          </cell>
          <cell r="H21" t="str">
            <v>㎥</v>
          </cell>
          <cell r="I21">
            <v>403</v>
          </cell>
          <cell r="J21">
            <v>211</v>
          </cell>
          <cell r="K21">
            <v>384</v>
          </cell>
          <cell r="L21">
            <v>998</v>
          </cell>
        </row>
        <row r="22">
          <cell r="A22">
            <v>15</v>
          </cell>
          <cell r="B22" t="str">
            <v>유용사석 (적재)</v>
          </cell>
          <cell r="C22" t="str">
            <v>백호1.0㎥</v>
          </cell>
          <cell r="D22">
            <v>14765</v>
          </cell>
          <cell r="E22">
            <v>11646</v>
          </cell>
          <cell r="F22">
            <v>18473</v>
          </cell>
          <cell r="G22">
            <v>37.76</v>
          </cell>
          <cell r="H22" t="str">
            <v>㎥</v>
          </cell>
          <cell r="I22">
            <v>391</v>
          </cell>
          <cell r="J22">
            <v>308</v>
          </cell>
          <cell r="K22">
            <v>489</v>
          </cell>
          <cell r="L22">
            <v>1188</v>
          </cell>
        </row>
        <row r="23">
          <cell r="A23">
            <v>16</v>
          </cell>
          <cell r="B23" t="str">
            <v xml:space="preserve">  "  (운반,흑석)</v>
          </cell>
          <cell r="C23" t="str">
            <v>덤프10.5Ton</v>
          </cell>
          <cell r="D23">
            <v>8683</v>
          </cell>
          <cell r="E23">
            <v>3405.75</v>
          </cell>
          <cell r="F23">
            <v>8265</v>
          </cell>
          <cell r="G23">
            <v>22.54</v>
          </cell>
          <cell r="H23" t="str">
            <v>㎥</v>
          </cell>
          <cell r="I23">
            <v>385</v>
          </cell>
          <cell r="J23">
            <v>151</v>
          </cell>
          <cell r="K23">
            <v>366</v>
          </cell>
          <cell r="L23">
            <v>902</v>
          </cell>
        </row>
        <row r="24">
          <cell r="A24">
            <v>105</v>
          </cell>
          <cell r="B24" t="str">
            <v xml:space="preserve">  "  (운반,매월)</v>
          </cell>
          <cell r="C24" t="str">
            <v>덤프10.5Ton</v>
          </cell>
          <cell r="D24">
            <v>8683</v>
          </cell>
          <cell r="E24">
            <v>7096.5</v>
          </cell>
          <cell r="F24">
            <v>8265</v>
          </cell>
          <cell r="G24">
            <v>14.86</v>
          </cell>
          <cell r="H24" t="str">
            <v>㎥</v>
          </cell>
          <cell r="I24">
            <v>584</v>
          </cell>
          <cell r="J24">
            <v>477</v>
          </cell>
          <cell r="K24">
            <v>556</v>
          </cell>
          <cell r="L24">
            <v>1617</v>
          </cell>
        </row>
        <row r="25">
          <cell r="A25">
            <v>17</v>
          </cell>
          <cell r="B25" t="str">
            <v>사석(투하)</v>
          </cell>
          <cell r="C25" t="str">
            <v>백호1.0㎥</v>
          </cell>
          <cell r="D25">
            <v>14765</v>
          </cell>
          <cell r="E25">
            <v>11646</v>
          </cell>
          <cell r="F25">
            <v>18473</v>
          </cell>
          <cell r="G25">
            <v>37.76</v>
          </cell>
          <cell r="H25" t="str">
            <v>㎥</v>
          </cell>
          <cell r="I25">
            <v>391</v>
          </cell>
          <cell r="J25">
            <v>308</v>
          </cell>
          <cell r="K25">
            <v>489</v>
          </cell>
          <cell r="L25">
            <v>1188</v>
          </cell>
        </row>
        <row r="26">
          <cell r="A26">
            <v>106</v>
          </cell>
          <cell r="B26" t="str">
            <v>적사후유용사석 (적재)</v>
          </cell>
          <cell r="C26" t="str">
            <v>백호1.0㎥</v>
          </cell>
          <cell r="D26">
            <v>14765</v>
          </cell>
          <cell r="E26">
            <v>11646</v>
          </cell>
          <cell r="F26">
            <v>18473</v>
          </cell>
          <cell r="G26">
            <v>37.76</v>
          </cell>
          <cell r="H26" t="str">
            <v>㎥</v>
          </cell>
          <cell r="I26">
            <v>391</v>
          </cell>
          <cell r="J26">
            <v>308</v>
          </cell>
          <cell r="K26">
            <v>489</v>
          </cell>
          <cell r="L26">
            <v>1188</v>
          </cell>
        </row>
        <row r="27">
          <cell r="A27">
            <v>18</v>
          </cell>
          <cell r="B27" t="str">
            <v>적사후유용사석 (운반)</v>
          </cell>
          <cell r="C27" t="str">
            <v>덤프10.5Ton</v>
          </cell>
          <cell r="D27">
            <v>8683</v>
          </cell>
          <cell r="E27">
            <v>7310.25</v>
          </cell>
          <cell r="F27">
            <v>8265</v>
          </cell>
          <cell r="G27">
            <v>14.4</v>
          </cell>
          <cell r="H27" t="str">
            <v>㎥</v>
          </cell>
          <cell r="I27">
            <v>602</v>
          </cell>
          <cell r="J27">
            <v>507</v>
          </cell>
          <cell r="K27">
            <v>573</v>
          </cell>
          <cell r="L27">
            <v>1682</v>
          </cell>
        </row>
        <row r="28">
          <cell r="A28">
            <v>107</v>
          </cell>
          <cell r="B28" t="str">
            <v>적사후유용사석 (적재)</v>
          </cell>
          <cell r="C28" t="str">
            <v>백호1.0㎥</v>
          </cell>
          <cell r="D28">
            <v>14765</v>
          </cell>
          <cell r="E28">
            <v>11646</v>
          </cell>
          <cell r="F28">
            <v>18473</v>
          </cell>
          <cell r="G28">
            <v>50.35</v>
          </cell>
          <cell r="H28" t="str">
            <v>㎥</v>
          </cell>
          <cell r="I28">
            <v>293</v>
          </cell>
          <cell r="J28">
            <v>231</v>
          </cell>
          <cell r="K28">
            <v>366</v>
          </cell>
          <cell r="L28">
            <v>890</v>
          </cell>
        </row>
        <row r="29">
          <cell r="A29">
            <v>108</v>
          </cell>
          <cell r="B29" t="str">
            <v>적사후유용사석 (운반)</v>
          </cell>
          <cell r="C29" t="str">
            <v>덤프10.5Ton</v>
          </cell>
          <cell r="D29">
            <v>8683</v>
          </cell>
          <cell r="E29">
            <v>3462.75</v>
          </cell>
          <cell r="F29">
            <v>8265</v>
          </cell>
          <cell r="G29">
            <v>28.66</v>
          </cell>
          <cell r="H29" t="str">
            <v>㎥</v>
          </cell>
          <cell r="I29">
            <v>302</v>
          </cell>
          <cell r="J29">
            <v>120</v>
          </cell>
          <cell r="K29">
            <v>288</v>
          </cell>
          <cell r="L29">
            <v>710</v>
          </cell>
        </row>
        <row r="30">
          <cell r="A30">
            <v>109</v>
          </cell>
          <cell r="B30" t="str">
            <v>순사석    (적재)</v>
          </cell>
          <cell r="C30" t="str">
            <v>백호1.0㎥</v>
          </cell>
          <cell r="D30">
            <v>14765</v>
          </cell>
          <cell r="E30">
            <v>11646</v>
          </cell>
          <cell r="F30">
            <v>18473</v>
          </cell>
          <cell r="G30">
            <v>50.35</v>
          </cell>
          <cell r="H30" t="str">
            <v>㎥</v>
          </cell>
          <cell r="I30">
            <v>293</v>
          </cell>
          <cell r="J30">
            <v>231</v>
          </cell>
          <cell r="K30">
            <v>366</v>
          </cell>
          <cell r="L30">
            <v>890</v>
          </cell>
        </row>
        <row r="31">
          <cell r="A31">
            <v>110</v>
          </cell>
          <cell r="B31" t="str">
            <v>순사석    (운반)</v>
          </cell>
          <cell r="C31" t="str">
            <v>덤프15Ton</v>
          </cell>
          <cell r="D31">
            <v>9681</v>
          </cell>
          <cell r="E31">
            <v>15994</v>
          </cell>
          <cell r="F31">
            <v>13525</v>
          </cell>
          <cell r="G31">
            <v>9.19</v>
          </cell>
          <cell r="H31" t="str">
            <v>㎥</v>
          </cell>
          <cell r="I31">
            <v>1053</v>
          </cell>
          <cell r="J31">
            <v>1740</v>
          </cell>
          <cell r="K31">
            <v>1471</v>
          </cell>
          <cell r="L31">
            <v>4264</v>
          </cell>
        </row>
        <row r="32">
          <cell r="A32">
            <v>19</v>
          </cell>
          <cell r="B32" t="str">
            <v>휠타모래(다짐)</v>
          </cell>
          <cell r="C32" t="str">
            <v>진동로울러4.4T</v>
          </cell>
          <cell r="D32">
            <v>11345</v>
          </cell>
          <cell r="E32">
            <v>1641</v>
          </cell>
          <cell r="F32">
            <v>5247</v>
          </cell>
          <cell r="G32">
            <v>28.8</v>
          </cell>
          <cell r="H32" t="str">
            <v>㎥</v>
          </cell>
          <cell r="I32">
            <v>393</v>
          </cell>
          <cell r="J32">
            <v>56</v>
          </cell>
          <cell r="K32">
            <v>182</v>
          </cell>
          <cell r="L32">
            <v>631</v>
          </cell>
        </row>
        <row r="33">
          <cell r="A33">
            <v>20</v>
          </cell>
          <cell r="B33" t="str">
            <v>가체절쌓기</v>
          </cell>
          <cell r="C33" t="str">
            <v>불도쟈19Ton</v>
          </cell>
          <cell r="D33">
            <v>14765</v>
          </cell>
          <cell r="E33">
            <v>15910</v>
          </cell>
          <cell r="F33">
            <v>17398</v>
          </cell>
          <cell r="G33">
            <v>73.06</v>
          </cell>
          <cell r="H33" t="str">
            <v>㎥</v>
          </cell>
          <cell r="I33">
            <v>202</v>
          </cell>
          <cell r="J33">
            <v>217</v>
          </cell>
          <cell r="K33">
            <v>238</v>
          </cell>
          <cell r="L33">
            <v>657</v>
          </cell>
        </row>
        <row r="34">
          <cell r="A34">
            <v>21</v>
          </cell>
          <cell r="B34" t="str">
            <v>가체절헐기</v>
          </cell>
          <cell r="C34" t="str">
            <v>불도쟈19Ton</v>
          </cell>
          <cell r="D34">
            <v>14765</v>
          </cell>
          <cell r="E34">
            <v>15910</v>
          </cell>
          <cell r="F34">
            <v>17398</v>
          </cell>
          <cell r="G34">
            <v>87.42</v>
          </cell>
          <cell r="H34" t="str">
            <v>㎥</v>
          </cell>
          <cell r="I34">
            <v>168</v>
          </cell>
          <cell r="J34">
            <v>181</v>
          </cell>
          <cell r="K34">
            <v>199</v>
          </cell>
          <cell r="L34">
            <v>548</v>
          </cell>
        </row>
        <row r="35">
          <cell r="A35">
            <v>22</v>
          </cell>
          <cell r="B35" t="str">
            <v>법면다짐</v>
          </cell>
          <cell r="C35" t="str">
            <v>양족식자주19T</v>
          </cell>
          <cell r="D35">
            <v>11345</v>
          </cell>
          <cell r="E35">
            <v>18886</v>
          </cell>
          <cell r="F35">
            <v>55056</v>
          </cell>
          <cell r="G35">
            <v>14.4</v>
          </cell>
          <cell r="H35" t="str">
            <v>㎥</v>
          </cell>
          <cell r="I35">
            <v>787</v>
          </cell>
          <cell r="J35">
            <v>1311</v>
          </cell>
          <cell r="K35">
            <v>3823</v>
          </cell>
          <cell r="L35">
            <v>5921</v>
          </cell>
        </row>
        <row r="36">
          <cell r="A36">
            <v>23</v>
          </cell>
          <cell r="B36" t="str">
            <v>종단유용(L=30m)</v>
          </cell>
          <cell r="C36" t="str">
            <v>불도쟈19Ton</v>
          </cell>
          <cell r="D36">
            <v>14765</v>
          </cell>
          <cell r="E36">
            <v>15910</v>
          </cell>
          <cell r="F36">
            <v>17398</v>
          </cell>
          <cell r="G36">
            <v>90.39</v>
          </cell>
          <cell r="H36" t="str">
            <v>㎥</v>
          </cell>
          <cell r="I36">
            <v>163</v>
          </cell>
          <cell r="J36">
            <v>176</v>
          </cell>
          <cell r="K36">
            <v>192</v>
          </cell>
          <cell r="L36">
            <v>531</v>
          </cell>
        </row>
        <row r="37">
          <cell r="A37">
            <v>24</v>
          </cell>
          <cell r="B37" t="str">
            <v>종단유용(L=40m)</v>
          </cell>
          <cell r="C37" t="str">
            <v>불도쟈19Ton</v>
          </cell>
          <cell r="D37">
            <v>14765</v>
          </cell>
          <cell r="E37">
            <v>15910</v>
          </cell>
          <cell r="F37">
            <v>17398</v>
          </cell>
          <cell r="G37">
            <v>47.35</v>
          </cell>
          <cell r="H37" t="str">
            <v>㎥</v>
          </cell>
          <cell r="I37">
            <v>311</v>
          </cell>
          <cell r="J37">
            <v>336</v>
          </cell>
          <cell r="K37">
            <v>367</v>
          </cell>
          <cell r="L37">
            <v>1014</v>
          </cell>
        </row>
        <row r="38">
          <cell r="A38">
            <v>25</v>
          </cell>
          <cell r="B38" t="str">
            <v>제당단면유용</v>
          </cell>
          <cell r="C38" t="str">
            <v>불도쟈19Ton</v>
          </cell>
          <cell r="D38">
            <v>14765</v>
          </cell>
          <cell r="E38">
            <v>15910</v>
          </cell>
          <cell r="F38">
            <v>17398</v>
          </cell>
          <cell r="G38">
            <v>90.33</v>
          </cell>
          <cell r="H38" t="str">
            <v>㎥</v>
          </cell>
          <cell r="I38">
            <v>163</v>
          </cell>
          <cell r="J38">
            <v>176</v>
          </cell>
          <cell r="K38">
            <v>192</v>
          </cell>
          <cell r="L38">
            <v>531</v>
          </cell>
        </row>
        <row r="39">
          <cell r="A39">
            <v>26</v>
          </cell>
          <cell r="B39" t="str">
            <v>층따기</v>
          </cell>
          <cell r="C39" t="str">
            <v>백호0.7㎥</v>
          </cell>
          <cell r="D39">
            <v>14765</v>
          </cell>
          <cell r="E39">
            <v>6908</v>
          </cell>
          <cell r="F39">
            <v>13016</v>
          </cell>
          <cell r="G39">
            <v>81.849999999999994</v>
          </cell>
          <cell r="H39" t="str">
            <v>㎥</v>
          </cell>
          <cell r="I39">
            <v>180</v>
          </cell>
          <cell r="J39">
            <v>84</v>
          </cell>
          <cell r="K39">
            <v>159</v>
          </cell>
          <cell r="L39">
            <v>423</v>
          </cell>
        </row>
        <row r="40">
          <cell r="A40">
            <v>27</v>
          </cell>
          <cell r="B40" t="str">
            <v>메쌓기헐기</v>
          </cell>
          <cell r="C40" t="str">
            <v>백호1.0㎥</v>
          </cell>
          <cell r="D40">
            <v>14765</v>
          </cell>
          <cell r="E40">
            <v>11646</v>
          </cell>
          <cell r="F40">
            <v>18473</v>
          </cell>
          <cell r="G40">
            <v>38.74</v>
          </cell>
          <cell r="H40" t="str">
            <v>㎥</v>
          </cell>
          <cell r="I40">
            <v>381</v>
          </cell>
          <cell r="J40">
            <v>300</v>
          </cell>
          <cell r="K40">
            <v>476</v>
          </cell>
          <cell r="L40">
            <v>1157</v>
          </cell>
        </row>
        <row r="41">
          <cell r="A41">
            <v>28</v>
          </cell>
          <cell r="B41" t="str">
            <v>제당종단유용(L=30m)</v>
          </cell>
          <cell r="C41" t="str">
            <v>불도쟈19Ton</v>
          </cell>
          <cell r="D41">
            <v>14765</v>
          </cell>
          <cell r="E41">
            <v>15910</v>
          </cell>
          <cell r="F41">
            <v>17398</v>
          </cell>
          <cell r="G41">
            <v>62.91</v>
          </cell>
          <cell r="H41" t="str">
            <v>㎥</v>
          </cell>
          <cell r="I41">
            <v>234</v>
          </cell>
          <cell r="J41">
            <v>252</v>
          </cell>
          <cell r="K41">
            <v>276</v>
          </cell>
          <cell r="L41">
            <v>762</v>
          </cell>
        </row>
        <row r="42">
          <cell r="A42">
            <v>29</v>
          </cell>
          <cell r="B42" t="str">
            <v>잡석면고르기</v>
          </cell>
          <cell r="C42" t="str">
            <v>백호1.0㎥</v>
          </cell>
          <cell r="D42">
            <v>14765</v>
          </cell>
          <cell r="E42">
            <v>11646</v>
          </cell>
          <cell r="F42">
            <v>18473</v>
          </cell>
          <cell r="G42">
            <v>29.37</v>
          </cell>
          <cell r="H42" t="str">
            <v>㎡</v>
          </cell>
          <cell r="I42">
            <v>502</v>
          </cell>
          <cell r="J42">
            <v>396</v>
          </cell>
          <cell r="K42">
            <v>628</v>
          </cell>
          <cell r="L42">
            <v>1526</v>
          </cell>
        </row>
        <row r="43">
          <cell r="A43">
            <v>30</v>
          </cell>
          <cell r="B43" t="str">
            <v>표토제거</v>
          </cell>
          <cell r="C43" t="str">
            <v>불도쟈19Ton</v>
          </cell>
          <cell r="D43">
            <v>14765</v>
          </cell>
          <cell r="E43">
            <v>15910</v>
          </cell>
          <cell r="F43">
            <v>17398</v>
          </cell>
          <cell r="G43">
            <v>62.44</v>
          </cell>
          <cell r="H43" t="str">
            <v>㎥</v>
          </cell>
          <cell r="I43">
            <v>236</v>
          </cell>
          <cell r="J43">
            <v>254</v>
          </cell>
          <cell r="K43">
            <v>278</v>
          </cell>
          <cell r="L43">
            <v>768</v>
          </cell>
        </row>
        <row r="44">
          <cell r="A44">
            <v>31</v>
          </cell>
          <cell r="B44" t="str">
            <v>표토제거</v>
          </cell>
          <cell r="C44" t="str">
            <v>백호1.0㎥</v>
          </cell>
          <cell r="D44">
            <v>14765</v>
          </cell>
          <cell r="E44">
            <v>11646</v>
          </cell>
          <cell r="F44">
            <v>15948</v>
          </cell>
          <cell r="G44">
            <v>61.98</v>
          </cell>
          <cell r="H44" t="str">
            <v>㎥</v>
          </cell>
          <cell r="I44">
            <v>238</v>
          </cell>
          <cell r="J44">
            <v>187</v>
          </cell>
          <cell r="K44">
            <v>257</v>
          </cell>
          <cell r="L44">
            <v>682</v>
          </cell>
        </row>
        <row r="45">
          <cell r="A45">
            <v>32</v>
          </cell>
          <cell r="B45" t="str">
            <v>법면다짐</v>
          </cell>
          <cell r="C45" t="str">
            <v>백호0.7㎥</v>
          </cell>
          <cell r="D45">
            <v>14765</v>
          </cell>
          <cell r="E45">
            <v>6908</v>
          </cell>
          <cell r="F45">
            <v>13016</v>
          </cell>
          <cell r="G45">
            <v>1</v>
          </cell>
          <cell r="H45" t="str">
            <v>hr</v>
          </cell>
          <cell r="I45">
            <v>14765</v>
          </cell>
          <cell r="J45">
            <v>6908</v>
          </cell>
          <cell r="K45">
            <v>13016</v>
          </cell>
          <cell r="L45">
            <v>34689</v>
          </cell>
        </row>
        <row r="46">
          <cell r="A46">
            <v>33</v>
          </cell>
          <cell r="B46" t="str">
            <v>법면다짐</v>
          </cell>
          <cell r="C46" t="str">
            <v>유압식진동콤팩터</v>
          </cell>
          <cell r="D46">
            <v>0</v>
          </cell>
          <cell r="E46">
            <v>0</v>
          </cell>
          <cell r="F46">
            <v>4057</v>
          </cell>
          <cell r="G46">
            <v>1</v>
          </cell>
          <cell r="H46" t="str">
            <v>hr</v>
          </cell>
          <cell r="I46">
            <v>0</v>
          </cell>
          <cell r="J46">
            <v>0</v>
          </cell>
          <cell r="K46">
            <v>4057</v>
          </cell>
          <cell r="L46">
            <v>4057</v>
          </cell>
        </row>
        <row r="47">
          <cell r="A47">
            <v>34</v>
          </cell>
          <cell r="B47" t="str">
            <v>람마다짐</v>
          </cell>
          <cell r="C47" t="str">
            <v>점토</v>
          </cell>
          <cell r="D47">
            <v>9235</v>
          </cell>
          <cell r="E47">
            <v>716</v>
          </cell>
          <cell r="F47">
            <v>386</v>
          </cell>
          <cell r="G47">
            <v>2.92</v>
          </cell>
          <cell r="H47" t="str">
            <v>㎥</v>
          </cell>
          <cell r="I47">
            <v>3162</v>
          </cell>
          <cell r="J47">
            <v>245</v>
          </cell>
          <cell r="K47">
            <v>132</v>
          </cell>
          <cell r="L47">
            <v>3539</v>
          </cell>
        </row>
        <row r="48">
          <cell r="A48">
            <v>35</v>
          </cell>
          <cell r="B48" t="str">
            <v>순성토(도로)L=5.75</v>
          </cell>
          <cell r="C48" t="str">
            <v>백호1.0㎥</v>
          </cell>
          <cell r="D48">
            <v>14765</v>
          </cell>
          <cell r="E48">
            <v>11646</v>
          </cell>
          <cell r="F48">
            <v>15948</v>
          </cell>
          <cell r="G48">
            <v>109.76</v>
          </cell>
          <cell r="H48" t="str">
            <v>㎥</v>
          </cell>
          <cell r="I48">
            <v>134</v>
          </cell>
          <cell r="J48">
            <v>106</v>
          </cell>
          <cell r="K48">
            <v>145</v>
          </cell>
          <cell r="L48">
            <v>385</v>
          </cell>
        </row>
        <row r="49">
          <cell r="A49">
            <v>36</v>
          </cell>
          <cell r="B49" t="str">
            <v>순성토(도로)L=5.75</v>
          </cell>
          <cell r="C49" t="str">
            <v>덤프10.5Ton</v>
          </cell>
          <cell r="D49">
            <v>8683</v>
          </cell>
          <cell r="E49">
            <v>14250</v>
          </cell>
          <cell r="F49">
            <v>6853</v>
          </cell>
          <cell r="G49">
            <v>43.96</v>
          </cell>
          <cell r="H49" t="str">
            <v>㎥</v>
          </cell>
          <cell r="I49">
            <v>197</v>
          </cell>
          <cell r="J49">
            <v>324</v>
          </cell>
          <cell r="K49">
            <v>155</v>
          </cell>
          <cell r="L49">
            <v>676</v>
          </cell>
        </row>
      </sheetData>
      <sheetData sheetId="7" refreshError="1"/>
      <sheetData sheetId="8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갑지(2)"/>
      <sheetName val="8900+2500+200"/>
      <sheetName val="일위대가"/>
      <sheetName val="실행근거(2)"/>
      <sheetName val="신도전기갑지"/>
      <sheetName val="신도내역"/>
      <sheetName val="PNL일위대가"/>
      <sheetName val="동우전력갑지"/>
      <sheetName val="동우내역"/>
      <sheetName val="수량산출"/>
      <sheetName val="단가산출"/>
      <sheetName val="재료값"/>
      <sheetName val="일위"/>
      <sheetName val="노임단가"/>
      <sheetName val="대공종"/>
      <sheetName val="내역"/>
      <sheetName val="Sheet2"/>
      <sheetName val="사리부설"/>
      <sheetName val="내역(중앙)"/>
      <sheetName val="내역(창신)"/>
      <sheetName val="코드표"/>
      <sheetName val="총집계표"/>
      <sheetName val="내역서"/>
      <sheetName val="단가"/>
      <sheetName val="남평내역"/>
      <sheetName val="집계표"/>
      <sheetName val="Sheet1 (2)"/>
      <sheetName val="일위대가표"/>
      <sheetName val="식재가격"/>
      <sheetName val="식재총괄"/>
      <sheetName val="일위목록"/>
      <sheetName val="경상직원"/>
      <sheetName val="인건비"/>
      <sheetName val="노무비"/>
      <sheetName val="Sheet1"/>
      <sheetName val="단위수량"/>
      <sheetName val="99 조정금액"/>
      <sheetName val="수토공단위당"/>
      <sheetName val="시운전연료"/>
      <sheetName val="노임"/>
      <sheetName val="일반부표"/>
      <sheetName val="인천쌍자"/>
      <sheetName val="일위대가(가설)"/>
      <sheetName val="마산방향"/>
      <sheetName val="진주방향"/>
      <sheetName val="총괄"/>
      <sheetName val="본서하반기"/>
      <sheetName val="하반기(지구대)"/>
      <sheetName val="N賃率-職"/>
      <sheetName val="주요재료비(원본)"/>
      <sheetName val="사  업  비  수  지  예  산  서"/>
      <sheetName val="여과지동"/>
      <sheetName val="기초자료"/>
      <sheetName val="C-노임단가"/>
      <sheetName val="간지"/>
      <sheetName val="일위_파일"/>
      <sheetName val="2000년1차"/>
      <sheetName val="기계경비일람"/>
      <sheetName val="예총"/>
      <sheetName val="광주운남을"/>
      <sheetName val="내역서 (2)"/>
      <sheetName val="공문"/>
      <sheetName val="노무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단가산출"/>
      <sheetName val="수량산출"/>
      <sheetName val="인공산출"/>
      <sheetName val="노임"/>
      <sheetName val="자재"/>
      <sheetName val="철거산출근거"/>
    </sheetNames>
    <sheetDataSet>
      <sheetData sheetId="0"/>
      <sheetData sheetId="1"/>
      <sheetData sheetId="2" refreshError="1"/>
      <sheetData sheetId="3"/>
      <sheetData sheetId="4"/>
      <sheetData sheetId="5" refreshError="1">
        <row r="4">
          <cell r="A4" t="str">
            <v xml:space="preserve"> 강심알루미늄전선조정 H.ACSR-OC 95㎟</v>
          </cell>
          <cell r="B4" t="str">
            <v xml:space="preserve"> 강심알루미늄전선조정</v>
          </cell>
          <cell r="C4" t="str">
            <v xml:space="preserve"> H.ACSR-OC 95㎟</v>
          </cell>
          <cell r="D4" t="str">
            <v>m</v>
          </cell>
          <cell r="O4">
            <v>0</v>
          </cell>
          <cell r="P4">
            <v>0</v>
          </cell>
        </row>
        <row r="5">
          <cell r="A5" t="str">
            <v xml:space="preserve"> 강심알루미늄전선 H.ACSR-AW/OC 95㎟</v>
          </cell>
          <cell r="B5" t="str">
            <v xml:space="preserve"> 강심알루미늄전선</v>
          </cell>
          <cell r="C5" t="str">
            <v xml:space="preserve"> H.ACSR-AW/OC 95㎟</v>
          </cell>
          <cell r="D5" t="str">
            <v>m</v>
          </cell>
          <cell r="E5">
            <v>834</v>
          </cell>
          <cell r="F5">
            <v>1906</v>
          </cell>
          <cell r="G5">
            <v>883</v>
          </cell>
          <cell r="H5">
            <v>1726</v>
          </cell>
          <cell r="O5">
            <v>1726</v>
          </cell>
          <cell r="P5">
            <v>1726</v>
          </cell>
        </row>
        <row r="6">
          <cell r="A6" t="str">
            <v xml:space="preserve"> 라인포스트애자 폴리머 23KV용</v>
          </cell>
          <cell r="B6" t="str">
            <v xml:space="preserve"> 라인포스트애자</v>
          </cell>
          <cell r="C6" t="str">
            <v xml:space="preserve"> 폴리머 23KV용</v>
          </cell>
          <cell r="D6" t="str">
            <v>개</v>
          </cell>
          <cell r="K6" t="str">
            <v>평일</v>
          </cell>
          <cell r="L6">
            <v>35000</v>
          </cell>
          <cell r="O6">
            <v>35000</v>
          </cell>
          <cell r="P6">
            <v>35000</v>
          </cell>
        </row>
        <row r="7">
          <cell r="A7" t="str">
            <v xml:space="preserve"> 현수애자 폴리머 B형</v>
          </cell>
          <cell r="B7" t="str">
            <v xml:space="preserve"> 현수애자</v>
          </cell>
          <cell r="C7" t="str">
            <v xml:space="preserve"> 폴리머 B형</v>
          </cell>
          <cell r="D7" t="str">
            <v>개</v>
          </cell>
          <cell r="K7" t="str">
            <v>평일</v>
          </cell>
          <cell r="L7">
            <v>25000</v>
          </cell>
          <cell r="O7">
            <v>25000</v>
          </cell>
          <cell r="P7">
            <v>25000</v>
          </cell>
        </row>
        <row r="8">
          <cell r="A8" t="str">
            <v xml:space="preserve"> 완철(ㄱ형) 75x75x9tx390</v>
          </cell>
          <cell r="B8" t="str">
            <v xml:space="preserve"> 완철(ㄱ형)</v>
          </cell>
          <cell r="C8" t="str">
            <v xml:space="preserve"> 75x75x9tx390</v>
          </cell>
          <cell r="D8" t="str">
            <v>kg</v>
          </cell>
          <cell r="E8">
            <v>941</v>
          </cell>
          <cell r="F8">
            <v>365</v>
          </cell>
          <cell r="G8">
            <v>987</v>
          </cell>
          <cell r="H8">
            <v>390</v>
          </cell>
          <cell r="O8">
            <v>365</v>
          </cell>
          <cell r="P8">
            <v>365</v>
          </cell>
        </row>
        <row r="9">
          <cell r="A9" t="str">
            <v xml:space="preserve"> 완철(ㄱ형강) 75x75x9tx2260 (4선용)</v>
          </cell>
          <cell r="B9" t="str">
            <v xml:space="preserve"> 완철(ㄱ형강)</v>
          </cell>
          <cell r="C9" t="str">
            <v xml:space="preserve"> 75x75x9tx2260 (4선용)</v>
          </cell>
          <cell r="D9" t="str">
            <v>kg</v>
          </cell>
          <cell r="E9">
            <v>941</v>
          </cell>
          <cell r="F9">
            <v>365</v>
          </cell>
          <cell r="G9">
            <v>987</v>
          </cell>
          <cell r="H9">
            <v>390</v>
          </cell>
          <cell r="O9">
            <v>365</v>
          </cell>
          <cell r="P9">
            <v>365</v>
          </cell>
        </row>
        <row r="10">
          <cell r="A10" t="str">
            <v xml:space="preserve"> 피뢰기 ESB153-261 7.5KV용</v>
          </cell>
          <cell r="B10" t="str">
            <v xml:space="preserve"> 피뢰기</v>
          </cell>
          <cell r="C10" t="str">
            <v xml:space="preserve"> ESB153-261 7.5KV용</v>
          </cell>
          <cell r="D10" t="str">
            <v>개</v>
          </cell>
          <cell r="E10">
            <v>919</v>
          </cell>
          <cell r="F10">
            <v>88000</v>
          </cell>
          <cell r="G10">
            <v>937</v>
          </cell>
          <cell r="H10">
            <v>67300</v>
          </cell>
          <cell r="O10">
            <v>67300</v>
          </cell>
          <cell r="P10">
            <v>67300</v>
          </cell>
        </row>
        <row r="11">
          <cell r="A11" t="str">
            <v xml:space="preserve"> 600V 가교PE케이블 CV 38㎟/1C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830</v>
          </cell>
          <cell r="F11">
            <v>1652</v>
          </cell>
          <cell r="G11">
            <v>881</v>
          </cell>
          <cell r="H11">
            <v>1330</v>
          </cell>
          <cell r="O11">
            <v>1330</v>
          </cell>
          <cell r="P11">
            <v>1330</v>
          </cell>
        </row>
        <row r="12">
          <cell r="A12" t="str">
            <v xml:space="preserve"> 600V 가교PE케이블 CV 60㎟/1C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815</v>
          </cell>
          <cell r="F12">
            <v>5299</v>
          </cell>
          <cell r="G12">
            <v>866</v>
          </cell>
          <cell r="H12">
            <v>4578</v>
          </cell>
          <cell r="O12">
            <v>4578</v>
          </cell>
          <cell r="P12">
            <v>4578</v>
          </cell>
        </row>
        <row r="13">
          <cell r="A13" t="str">
            <v xml:space="preserve"> 6.9KV 가교PE케이블 6.9KV CV 60㎟/1C</v>
          </cell>
          <cell r="B13" t="str">
            <v xml:space="preserve"> 6.9KV 가교PE케이블</v>
          </cell>
          <cell r="C13" t="str">
            <v xml:space="preserve"> 6.9KV CV 60㎟/1C</v>
          </cell>
          <cell r="D13" t="str">
            <v>m</v>
          </cell>
          <cell r="E13">
            <v>831</v>
          </cell>
          <cell r="F13">
            <v>5299</v>
          </cell>
          <cell r="G13">
            <v>882</v>
          </cell>
          <cell r="H13">
            <v>4266</v>
          </cell>
          <cell r="O13">
            <v>4266</v>
          </cell>
          <cell r="P13">
            <v>4266</v>
          </cell>
        </row>
        <row r="14">
          <cell r="A14" t="str">
            <v xml:space="preserve"> 6.9KV 가교PE케이블 6.9KV CV 38㎟/1C</v>
          </cell>
          <cell r="B14" t="str">
            <v xml:space="preserve"> 6.9KV 가교PE케이블</v>
          </cell>
          <cell r="C14" t="str">
            <v xml:space="preserve"> 6.9KV CV 38㎟/1C</v>
          </cell>
          <cell r="D14" t="str">
            <v>m</v>
          </cell>
          <cell r="E14">
            <v>830</v>
          </cell>
          <cell r="F14">
            <v>1652</v>
          </cell>
          <cell r="G14">
            <v>881</v>
          </cell>
          <cell r="H14">
            <v>1330</v>
          </cell>
          <cell r="O14">
            <v>1330</v>
          </cell>
          <cell r="P14">
            <v>1330</v>
          </cell>
        </row>
        <row r="15">
          <cell r="A15" t="str">
            <v xml:space="preserve"> 6.9KV 가교PE케이블 H·6.9KV CV 38㎟/1C</v>
          </cell>
          <cell r="B15" t="str">
            <v xml:space="preserve"> 6.9KV 가교PE케이블</v>
          </cell>
          <cell r="C15" t="str">
            <v xml:space="preserve"> H·6.9KV CV 38㎟/1C</v>
          </cell>
          <cell r="D15" t="str">
            <v>m</v>
          </cell>
          <cell r="E15">
            <v>830</v>
          </cell>
          <cell r="F15">
            <v>1652</v>
          </cell>
          <cell r="G15">
            <v>881</v>
          </cell>
          <cell r="H15">
            <v>1330</v>
          </cell>
          <cell r="O15">
            <v>1330</v>
          </cell>
          <cell r="P15">
            <v>1330</v>
          </cell>
        </row>
        <row r="16">
          <cell r="A16" t="str">
            <v xml:space="preserve"> 경질비닐전선관 HI 16C</v>
          </cell>
          <cell r="B16" t="str">
            <v xml:space="preserve"> 경질비닐전선관</v>
          </cell>
          <cell r="C16" t="str">
            <v xml:space="preserve"> HI 16C</v>
          </cell>
          <cell r="D16" t="str">
            <v>m</v>
          </cell>
          <cell r="E16">
            <v>855</v>
          </cell>
          <cell r="F16">
            <v>297</v>
          </cell>
          <cell r="G16">
            <v>898</v>
          </cell>
          <cell r="H16">
            <v>288</v>
          </cell>
          <cell r="O16">
            <v>288</v>
          </cell>
          <cell r="P16">
            <v>288</v>
          </cell>
        </row>
        <row r="17">
          <cell r="A17" t="str">
            <v xml:space="preserve"> 경질비닐전선관 HI 42C</v>
          </cell>
          <cell r="B17" t="str">
            <v xml:space="preserve"> 경질비닐전선관</v>
          </cell>
          <cell r="C17" t="str">
            <v xml:space="preserve"> HI 42C</v>
          </cell>
          <cell r="D17" t="str">
            <v>m</v>
          </cell>
          <cell r="E17">
            <v>855</v>
          </cell>
          <cell r="F17">
            <v>1484</v>
          </cell>
          <cell r="G17">
            <v>878</v>
          </cell>
          <cell r="H17">
            <v>1265</v>
          </cell>
          <cell r="O17">
            <v>1265</v>
          </cell>
          <cell r="P17">
            <v>1265</v>
          </cell>
        </row>
        <row r="18">
          <cell r="A18" t="str">
            <v xml:space="preserve"> 경질비닐전선관 HI 54C</v>
          </cell>
          <cell r="B18" t="str">
            <v xml:space="preserve"> 경질비닐전선관</v>
          </cell>
          <cell r="C18" t="str">
            <v xml:space="preserve"> HI 54C</v>
          </cell>
          <cell r="D18" t="str">
            <v>m</v>
          </cell>
          <cell r="E18">
            <v>839</v>
          </cell>
          <cell r="F18">
            <v>2106</v>
          </cell>
          <cell r="G18">
            <v>882</v>
          </cell>
          <cell r="H18">
            <v>1795</v>
          </cell>
          <cell r="O18">
            <v>1795</v>
          </cell>
          <cell r="P18">
            <v>1795</v>
          </cell>
        </row>
        <row r="19">
          <cell r="A19" t="str">
            <v xml:space="preserve"> 경질비닐전선관 HI 70C</v>
          </cell>
          <cell r="B19" t="str">
            <v xml:space="preserve"> 경질비닐전선관</v>
          </cell>
          <cell r="C19" t="str">
            <v xml:space="preserve"> HI 70C</v>
          </cell>
          <cell r="D19" t="str">
            <v>m</v>
          </cell>
          <cell r="E19">
            <v>855</v>
          </cell>
          <cell r="F19">
            <v>2713</v>
          </cell>
          <cell r="G19">
            <v>989</v>
          </cell>
          <cell r="H19">
            <v>2312</v>
          </cell>
          <cell r="O19">
            <v>2312</v>
          </cell>
          <cell r="P19">
            <v>2312</v>
          </cell>
        </row>
        <row r="20">
          <cell r="A20" t="str">
            <v xml:space="preserve"> 가공지선 ST 45㎟</v>
          </cell>
          <cell r="B20" t="str">
            <v xml:space="preserve"> 가공지선</v>
          </cell>
          <cell r="C20" t="str">
            <v xml:space="preserve"> ST 45㎟</v>
          </cell>
          <cell r="D20" t="str">
            <v>본</v>
          </cell>
          <cell r="O20">
            <v>0</v>
          </cell>
          <cell r="P20">
            <v>0</v>
          </cell>
        </row>
        <row r="21">
          <cell r="A21" t="str">
            <v xml:space="preserve"> 해드지지대 상하부용</v>
          </cell>
          <cell r="B21" t="str">
            <v xml:space="preserve"> 해드지지대</v>
          </cell>
          <cell r="C21" t="str">
            <v xml:space="preserve"> 상하부용</v>
          </cell>
          <cell r="D21" t="str">
            <v>조</v>
          </cell>
          <cell r="G21">
            <v>972</v>
          </cell>
          <cell r="H21">
            <v>52000</v>
          </cell>
          <cell r="O21">
            <v>52000</v>
          </cell>
          <cell r="P21">
            <v>52000</v>
          </cell>
        </row>
        <row r="22">
          <cell r="A22" t="str">
            <v xml:space="preserve"> 케이블크리트 300㎟</v>
          </cell>
          <cell r="B22" t="str">
            <v xml:space="preserve"> 케이블크리트</v>
          </cell>
          <cell r="C22" t="str">
            <v xml:space="preserve"> 300㎟</v>
          </cell>
          <cell r="D22" t="str">
            <v>개</v>
          </cell>
          <cell r="G22">
            <v>972</v>
          </cell>
          <cell r="H22">
            <v>6000</v>
          </cell>
          <cell r="O22">
            <v>6000</v>
          </cell>
          <cell r="P22">
            <v>6000</v>
          </cell>
        </row>
        <row r="23">
          <cell r="A23" t="str">
            <v xml:space="preserve"> 동스리브 CU 22㎟</v>
          </cell>
          <cell r="B23" t="str">
            <v xml:space="preserve"> 동스리브</v>
          </cell>
          <cell r="C23" t="str">
            <v xml:space="preserve"> CU 22㎟</v>
          </cell>
          <cell r="D23" t="str">
            <v>개</v>
          </cell>
          <cell r="G23">
            <v>877</v>
          </cell>
          <cell r="H23">
            <v>325</v>
          </cell>
          <cell r="O23">
            <v>325</v>
          </cell>
          <cell r="P23">
            <v>325</v>
          </cell>
        </row>
        <row r="24">
          <cell r="A24" t="str">
            <v xml:space="preserve"> 동스리브 60㎟</v>
          </cell>
          <cell r="B24" t="str">
            <v xml:space="preserve"> 동스리브</v>
          </cell>
          <cell r="C24" t="str">
            <v xml:space="preserve"> 60㎟</v>
          </cell>
          <cell r="D24" t="str">
            <v>개</v>
          </cell>
          <cell r="E24">
            <v>830</v>
          </cell>
          <cell r="F24">
            <v>960</v>
          </cell>
          <cell r="G24">
            <v>877</v>
          </cell>
          <cell r="H24">
            <v>760</v>
          </cell>
          <cell r="O24">
            <v>760</v>
          </cell>
          <cell r="P24">
            <v>760</v>
          </cell>
        </row>
        <row r="25">
          <cell r="A25" t="str">
            <v xml:space="preserve"> 동볼트,너트 M8x20</v>
          </cell>
          <cell r="B25" t="str">
            <v xml:space="preserve"> 동볼트,너트</v>
          </cell>
          <cell r="C25" t="str">
            <v xml:space="preserve"> M8x20</v>
          </cell>
          <cell r="D25" t="str">
            <v>개</v>
          </cell>
          <cell r="G25">
            <v>877</v>
          </cell>
          <cell r="H25">
            <v>107</v>
          </cell>
          <cell r="O25">
            <v>107</v>
          </cell>
          <cell r="P25">
            <v>107</v>
          </cell>
        </row>
        <row r="26">
          <cell r="A26" t="str">
            <v xml:space="preserve"> 알루미늄파라텍트램프 ACSR95-58 CU100-60볼트수2개</v>
          </cell>
          <cell r="B26" t="str">
            <v xml:space="preserve"> 알루미늄파라텍트램프</v>
          </cell>
          <cell r="C26" t="str">
            <v xml:space="preserve"> ACSR95-58 CU100-60볼트수2개</v>
          </cell>
          <cell r="D26" t="str">
            <v>개</v>
          </cell>
          <cell r="G26">
            <v>877</v>
          </cell>
          <cell r="H26">
            <v>3400</v>
          </cell>
          <cell r="O26">
            <v>3400</v>
          </cell>
          <cell r="P26">
            <v>3400</v>
          </cell>
        </row>
        <row r="27">
          <cell r="A27" t="str">
            <v xml:space="preserve"> 케이블표지시트 0.23x300</v>
          </cell>
          <cell r="B27" t="str">
            <v xml:space="preserve"> 케이블표지시트</v>
          </cell>
          <cell r="C27" t="str">
            <v xml:space="preserve"> 0.23x300</v>
          </cell>
          <cell r="D27" t="str">
            <v>m</v>
          </cell>
          <cell r="E27">
            <v>924</v>
          </cell>
          <cell r="F27">
            <v>250</v>
          </cell>
          <cell r="G27">
            <v>973</v>
          </cell>
          <cell r="H27">
            <v>250</v>
          </cell>
          <cell r="O27">
            <v>250</v>
          </cell>
          <cell r="P27">
            <v>250</v>
          </cell>
        </row>
        <row r="28">
          <cell r="A28" t="str">
            <v xml:space="preserve"> 파상형경질PE전선관 ELP50mm</v>
          </cell>
          <cell r="B28" t="str">
            <v xml:space="preserve"> 파상형경질PE전선관</v>
          </cell>
          <cell r="C28" t="str">
            <v xml:space="preserve"> ELP50mm</v>
          </cell>
          <cell r="D28" t="str">
            <v>m</v>
          </cell>
          <cell r="E28">
            <v>840</v>
          </cell>
          <cell r="F28">
            <v>860</v>
          </cell>
          <cell r="G28">
            <v>883</v>
          </cell>
          <cell r="H28">
            <v>670</v>
          </cell>
          <cell r="O28">
            <v>670</v>
          </cell>
          <cell r="P28">
            <v>670</v>
          </cell>
        </row>
        <row r="29">
          <cell r="A29" t="str">
            <v xml:space="preserve"> 파상형경질PE전선관 ELP80mm</v>
          </cell>
          <cell r="B29" t="str">
            <v xml:space="preserve"> 파상형경질PE전선관</v>
          </cell>
          <cell r="C29" t="str">
            <v xml:space="preserve"> ELP80mm</v>
          </cell>
          <cell r="D29" t="str">
            <v>m</v>
          </cell>
          <cell r="E29">
            <v>840</v>
          </cell>
          <cell r="F29">
            <v>1860</v>
          </cell>
          <cell r="G29">
            <v>883</v>
          </cell>
          <cell r="H29">
            <v>1250</v>
          </cell>
          <cell r="O29">
            <v>1250</v>
          </cell>
          <cell r="P29">
            <v>1250</v>
          </cell>
        </row>
        <row r="30">
          <cell r="A30" t="str">
            <v xml:space="preserve"> 파상형경질PE전선관 ELP100mm</v>
          </cell>
          <cell r="B30" t="str">
            <v xml:space="preserve"> 파상형경질PE전선관</v>
          </cell>
          <cell r="C30" t="str">
            <v xml:space="preserve"> ELP100mm</v>
          </cell>
          <cell r="D30" t="str">
            <v>m</v>
          </cell>
          <cell r="E30">
            <v>840</v>
          </cell>
          <cell r="F30">
            <v>2570</v>
          </cell>
          <cell r="G30">
            <v>883</v>
          </cell>
          <cell r="H30">
            <v>1890</v>
          </cell>
          <cell r="O30">
            <v>1890</v>
          </cell>
          <cell r="P30">
            <v>1890</v>
          </cell>
        </row>
        <row r="31">
          <cell r="A31" t="str">
            <v xml:space="preserve"> 파상형경질PE전선관 ELP125mm</v>
          </cell>
          <cell r="B31" t="str">
            <v xml:space="preserve"> 파상형경질PE전선관</v>
          </cell>
          <cell r="C31" t="str">
            <v xml:space="preserve"> ELP125mm</v>
          </cell>
          <cell r="D31" t="str">
            <v>m</v>
          </cell>
          <cell r="E31">
            <v>840</v>
          </cell>
          <cell r="F31">
            <v>3860</v>
          </cell>
          <cell r="G31">
            <v>883</v>
          </cell>
          <cell r="H31">
            <v>2700</v>
          </cell>
          <cell r="O31">
            <v>2700</v>
          </cell>
          <cell r="P31">
            <v>2700</v>
          </cell>
        </row>
        <row r="32">
          <cell r="A32" t="str">
            <v xml:space="preserve"> 접지용전선 GV 22㎟</v>
          </cell>
          <cell r="B32" t="str">
            <v xml:space="preserve"> 접지용전선</v>
          </cell>
          <cell r="C32" t="str">
            <v xml:space="preserve"> GV 22㎟</v>
          </cell>
          <cell r="D32" t="str">
            <v>m</v>
          </cell>
          <cell r="E32">
            <v>827</v>
          </cell>
          <cell r="F32">
            <v>1313</v>
          </cell>
          <cell r="G32">
            <v>874</v>
          </cell>
          <cell r="H32">
            <v>1223</v>
          </cell>
          <cell r="O32">
            <v>1223</v>
          </cell>
          <cell r="P32">
            <v>1223</v>
          </cell>
        </row>
        <row r="33">
          <cell r="A33" t="str">
            <v xml:space="preserve"> 경동연선 HS 22㎟</v>
          </cell>
          <cell r="B33" t="str">
            <v xml:space="preserve"> 경동연선</v>
          </cell>
          <cell r="C33" t="str">
            <v xml:space="preserve"> HS 22㎟</v>
          </cell>
          <cell r="D33" t="str">
            <v>m</v>
          </cell>
          <cell r="E33">
            <v>841</v>
          </cell>
          <cell r="F33">
            <v>1081</v>
          </cell>
          <cell r="O33">
            <v>1081</v>
          </cell>
          <cell r="P33">
            <v>1081</v>
          </cell>
        </row>
        <row r="34">
          <cell r="A34" t="str">
            <v xml:space="preserve"> 압착터미널 22㎟</v>
          </cell>
          <cell r="B34" t="str">
            <v xml:space="preserve"> 압착터미널</v>
          </cell>
          <cell r="C34" t="str">
            <v xml:space="preserve"> 22㎟</v>
          </cell>
          <cell r="D34" t="str">
            <v>개</v>
          </cell>
          <cell r="E34">
            <v>846</v>
          </cell>
          <cell r="F34">
            <v>137</v>
          </cell>
          <cell r="G34">
            <v>893</v>
          </cell>
          <cell r="H34">
            <v>117</v>
          </cell>
          <cell r="O34">
            <v>117</v>
          </cell>
          <cell r="P34">
            <v>117</v>
          </cell>
        </row>
        <row r="35">
          <cell r="A35" t="str">
            <v xml:space="preserve"> 압착터미널 60㎟</v>
          </cell>
          <cell r="B35" t="str">
            <v xml:space="preserve"> 압착터미널</v>
          </cell>
          <cell r="C35" t="str">
            <v xml:space="preserve"> 60㎟</v>
          </cell>
          <cell r="D35" t="str">
            <v>개</v>
          </cell>
          <cell r="F35">
            <v>350</v>
          </cell>
          <cell r="O35">
            <v>350</v>
          </cell>
          <cell r="P35">
            <v>350</v>
          </cell>
        </row>
        <row r="36">
          <cell r="A36" t="str">
            <v xml:space="preserve"> 케이블표지시트 0.23x300</v>
          </cell>
          <cell r="B36" t="str">
            <v xml:space="preserve"> 케이블표지시트</v>
          </cell>
          <cell r="C36" t="str">
            <v xml:space="preserve"> 0.23x300</v>
          </cell>
          <cell r="D36" t="str">
            <v>m</v>
          </cell>
          <cell r="E36">
            <v>924</v>
          </cell>
          <cell r="F36">
            <v>250</v>
          </cell>
          <cell r="G36">
            <v>973</v>
          </cell>
          <cell r="H36">
            <v>250</v>
          </cell>
          <cell r="O36">
            <v>250</v>
          </cell>
          <cell r="P36">
            <v>250</v>
          </cell>
        </row>
        <row r="37">
          <cell r="A37" t="str">
            <v xml:space="preserve"> 기중개폐기 AS 7.2KV 200A</v>
          </cell>
          <cell r="B37" t="str">
            <v xml:space="preserve"> 기중개폐기</v>
          </cell>
          <cell r="C37" t="str">
            <v xml:space="preserve"> AS 7.2KV 200A</v>
          </cell>
          <cell r="D37" t="str">
            <v>대</v>
          </cell>
          <cell r="G37">
            <v>938</v>
          </cell>
          <cell r="H37">
            <v>1200000</v>
          </cell>
          <cell r="O37">
            <v>1200000</v>
          </cell>
          <cell r="P37">
            <v>1200000</v>
          </cell>
        </row>
        <row r="38">
          <cell r="A38" t="str">
            <v xml:space="preserve"> 접지선 콘넥타 소형 CU 22-60㎟</v>
          </cell>
          <cell r="B38" t="str">
            <v xml:space="preserve"> 접지선 콘넥타</v>
          </cell>
          <cell r="C38" t="str">
            <v xml:space="preserve"> 소형 CU 22-60㎟</v>
          </cell>
          <cell r="D38" t="str">
            <v>개</v>
          </cell>
          <cell r="E38">
            <v>919</v>
          </cell>
          <cell r="F38">
            <v>4500</v>
          </cell>
          <cell r="G38">
            <v>962</v>
          </cell>
          <cell r="H38">
            <v>4500</v>
          </cell>
          <cell r="O38">
            <v>4500</v>
          </cell>
          <cell r="P38">
            <v>4500</v>
          </cell>
        </row>
        <row r="39">
          <cell r="A39" t="str">
            <v xml:space="preserve"> 접지동봉 14Dx 1000</v>
          </cell>
          <cell r="B39" t="str">
            <v xml:space="preserve"> 접지동봉</v>
          </cell>
          <cell r="C39" t="str">
            <v xml:space="preserve"> 14Dx 1000</v>
          </cell>
          <cell r="D39" t="str">
            <v>본</v>
          </cell>
          <cell r="E39">
            <v>919</v>
          </cell>
          <cell r="F39">
            <v>3000</v>
          </cell>
          <cell r="G39">
            <v>962</v>
          </cell>
          <cell r="H39">
            <v>2750</v>
          </cell>
          <cell r="O39">
            <v>2750</v>
          </cell>
          <cell r="P39">
            <v>2750</v>
          </cell>
        </row>
        <row r="40">
          <cell r="A40" t="str">
            <v xml:space="preserve"> 크램프 동합금제 CU22㎟-ACSR 95㎟</v>
          </cell>
          <cell r="B40" t="str">
            <v xml:space="preserve"> 크램프</v>
          </cell>
          <cell r="C40" t="str">
            <v xml:space="preserve"> 동합금제 CU22㎟-ACSR 95㎟</v>
          </cell>
          <cell r="D40" t="str">
            <v>개</v>
          </cell>
          <cell r="L40">
            <v>10000</v>
          </cell>
          <cell r="O40">
            <v>10000</v>
          </cell>
          <cell r="P40">
            <v>10000</v>
          </cell>
        </row>
        <row r="41">
          <cell r="A41" t="str">
            <v xml:space="preserve"> 조작손잡이 절입자기제</v>
          </cell>
          <cell r="B41" t="str">
            <v xml:space="preserve"> 조작손잡이</v>
          </cell>
          <cell r="C41" t="str">
            <v xml:space="preserve"> 절입자기제</v>
          </cell>
          <cell r="D41" t="str">
            <v>개</v>
          </cell>
          <cell r="L41">
            <v>600</v>
          </cell>
          <cell r="O41">
            <v>600</v>
          </cell>
          <cell r="P41">
            <v>600</v>
          </cell>
        </row>
        <row r="42">
          <cell r="A42" t="str">
            <v xml:space="preserve"> 조작끈 마닐라로프 1/2"</v>
          </cell>
          <cell r="B42" t="str">
            <v xml:space="preserve"> 조작끈</v>
          </cell>
          <cell r="C42" t="str">
            <v xml:space="preserve"> 마닐라로프 1/2"</v>
          </cell>
          <cell r="D42" t="str">
            <v>m</v>
          </cell>
          <cell r="L42">
            <v>731</v>
          </cell>
          <cell r="O42">
            <v>731</v>
          </cell>
          <cell r="P42">
            <v>731</v>
          </cell>
        </row>
        <row r="43">
          <cell r="A43" t="str">
            <v xml:space="preserve"> 크램프 동합금제</v>
          </cell>
          <cell r="B43" t="str">
            <v xml:space="preserve"> 크램프</v>
          </cell>
          <cell r="C43" t="str">
            <v xml:space="preserve"> 동합금제</v>
          </cell>
          <cell r="D43" t="str">
            <v>개</v>
          </cell>
          <cell r="L43">
            <v>3450</v>
          </cell>
          <cell r="O43">
            <v>3450</v>
          </cell>
          <cell r="P43">
            <v>3450</v>
          </cell>
        </row>
        <row r="44">
          <cell r="A44" t="str">
            <v xml:space="preserve"> 고압인하용절연전선 PDC 50mm</v>
          </cell>
          <cell r="B44" t="str">
            <v xml:space="preserve"> 고압인하용절연전선</v>
          </cell>
          <cell r="C44" t="str">
            <v xml:space="preserve"> PDC 50mm</v>
          </cell>
          <cell r="D44" t="str">
            <v>m</v>
          </cell>
          <cell r="L44">
            <v>1354</v>
          </cell>
          <cell r="O44">
            <v>1354</v>
          </cell>
          <cell r="P44">
            <v>1354</v>
          </cell>
        </row>
        <row r="45">
          <cell r="A45" t="str">
            <v xml:space="preserve"> 자기융착 테이프</v>
          </cell>
          <cell r="B45" t="str">
            <v xml:space="preserve"> 자기융착 테이프</v>
          </cell>
          <cell r="D45" t="str">
            <v>m</v>
          </cell>
          <cell r="L45">
            <v>7130</v>
          </cell>
          <cell r="O45">
            <v>7130</v>
          </cell>
          <cell r="P45">
            <v>7130</v>
          </cell>
        </row>
        <row r="46">
          <cell r="A46" t="str">
            <v xml:space="preserve"> 머쉰볼트,너트,와샤부 M16x400</v>
          </cell>
          <cell r="B46" t="str">
            <v xml:space="preserve"> 머쉰볼트,너트,와샤부</v>
          </cell>
          <cell r="C46" t="str">
            <v xml:space="preserve"> M16x400</v>
          </cell>
          <cell r="D46" t="str">
            <v>개</v>
          </cell>
          <cell r="F46">
            <v>1100</v>
          </cell>
          <cell r="O46">
            <v>1100</v>
          </cell>
          <cell r="P46">
            <v>1100</v>
          </cell>
        </row>
        <row r="47">
          <cell r="A47" t="str">
            <v xml:space="preserve"> 도그형볼트,너트,와샤부 M20x180</v>
          </cell>
          <cell r="B47" t="str">
            <v xml:space="preserve"> 도그형볼트,너트,와샤부</v>
          </cell>
          <cell r="C47" t="str">
            <v xml:space="preserve"> M20x180</v>
          </cell>
          <cell r="D47" t="str">
            <v>개</v>
          </cell>
          <cell r="F47">
            <v>1500</v>
          </cell>
          <cell r="O47">
            <v>1500</v>
          </cell>
          <cell r="P47">
            <v>1500</v>
          </cell>
        </row>
        <row r="48">
          <cell r="A48" t="str">
            <v xml:space="preserve"> 앙카쇄클 AS-8</v>
          </cell>
          <cell r="B48" t="str">
            <v xml:space="preserve"> 앙카쇄클</v>
          </cell>
          <cell r="C48" t="str">
            <v xml:space="preserve"> AS-8</v>
          </cell>
          <cell r="D48" t="str">
            <v>개</v>
          </cell>
          <cell r="F48">
            <v>2400</v>
          </cell>
          <cell r="H48">
            <v>2400</v>
          </cell>
          <cell r="O48">
            <v>2400</v>
          </cell>
          <cell r="P48">
            <v>2400</v>
          </cell>
        </row>
        <row r="49">
          <cell r="A49" t="str">
            <v xml:space="preserve"> 소켓아이 SE-8</v>
          </cell>
          <cell r="B49" t="str">
            <v xml:space="preserve"> 소켓아이</v>
          </cell>
          <cell r="C49" t="str">
            <v xml:space="preserve"> SE-8</v>
          </cell>
          <cell r="D49" t="str">
            <v>개</v>
          </cell>
          <cell r="F49">
            <v>2500</v>
          </cell>
          <cell r="H49">
            <v>2730</v>
          </cell>
          <cell r="O49">
            <v>2500</v>
          </cell>
          <cell r="P49">
            <v>2500</v>
          </cell>
        </row>
        <row r="50">
          <cell r="A50" t="str">
            <v xml:space="preserve"> 핀볼크레비스 BC-8</v>
          </cell>
          <cell r="B50" t="str">
            <v xml:space="preserve"> 핀볼크레비스</v>
          </cell>
          <cell r="C50" t="str">
            <v xml:space="preserve"> BC-8</v>
          </cell>
          <cell r="D50" t="str">
            <v>개</v>
          </cell>
          <cell r="F50">
            <v>2600</v>
          </cell>
          <cell r="H50">
            <v>3300</v>
          </cell>
          <cell r="O50">
            <v>2600</v>
          </cell>
          <cell r="P50">
            <v>2600</v>
          </cell>
        </row>
        <row r="51">
          <cell r="A51" t="str">
            <v xml:space="preserve"> 데드앤드크램프 ACSR-OC 95㎟용</v>
          </cell>
          <cell r="B51" t="str">
            <v xml:space="preserve"> 데드앤드크램프</v>
          </cell>
          <cell r="C51" t="str">
            <v xml:space="preserve"> ACSR-OC 95㎟용</v>
          </cell>
          <cell r="D51" t="str">
            <v>개</v>
          </cell>
          <cell r="E51">
            <v>942</v>
          </cell>
          <cell r="F51">
            <v>4500</v>
          </cell>
          <cell r="O51">
            <v>4500</v>
          </cell>
          <cell r="P51">
            <v>4500</v>
          </cell>
        </row>
        <row r="52">
          <cell r="A52" t="str">
            <v xml:space="preserve"> 절연카바 고압용</v>
          </cell>
          <cell r="B52" t="str">
            <v xml:space="preserve"> 절연카바</v>
          </cell>
          <cell r="C52" t="str">
            <v xml:space="preserve"> 고압용</v>
          </cell>
          <cell r="D52" t="str">
            <v>개</v>
          </cell>
          <cell r="F52">
            <v>4640</v>
          </cell>
          <cell r="O52">
            <v>4640</v>
          </cell>
          <cell r="P52">
            <v>4640</v>
          </cell>
        </row>
        <row r="53">
          <cell r="A53" t="str">
            <v xml:space="preserve"> 바인드선 AL 4.0㎟</v>
          </cell>
          <cell r="B53" t="str">
            <v xml:space="preserve"> 바인드선</v>
          </cell>
          <cell r="C53" t="str">
            <v xml:space="preserve"> AL 4.0㎟</v>
          </cell>
          <cell r="D53" t="str">
            <v>m</v>
          </cell>
          <cell r="F53">
            <v>150</v>
          </cell>
          <cell r="O53">
            <v>150</v>
          </cell>
          <cell r="P53">
            <v>150</v>
          </cell>
        </row>
        <row r="54">
          <cell r="A54" t="str">
            <v xml:space="preserve"> 노말밴드 PVC 70C</v>
          </cell>
          <cell r="B54" t="str">
            <v xml:space="preserve"> 노말밴드</v>
          </cell>
          <cell r="C54" t="str">
            <v xml:space="preserve"> PVC 70C</v>
          </cell>
          <cell r="D54" t="str">
            <v>개</v>
          </cell>
          <cell r="E54">
            <v>855</v>
          </cell>
          <cell r="F54">
            <v>4151</v>
          </cell>
          <cell r="G54">
            <v>898</v>
          </cell>
          <cell r="H54">
            <v>4932</v>
          </cell>
          <cell r="O54">
            <v>4151</v>
          </cell>
          <cell r="P54">
            <v>4151</v>
          </cell>
        </row>
        <row r="55">
          <cell r="A55" t="str">
            <v xml:space="preserve"> 노말밴드 PVC 54C</v>
          </cell>
          <cell r="B55" t="str">
            <v xml:space="preserve"> 노말밴드</v>
          </cell>
          <cell r="C55" t="str">
            <v xml:space="preserve"> PVC 54C</v>
          </cell>
          <cell r="D55" t="str">
            <v>개</v>
          </cell>
          <cell r="F55">
            <v>1795</v>
          </cell>
          <cell r="O55">
            <v>1795</v>
          </cell>
          <cell r="P55">
            <v>1795</v>
          </cell>
        </row>
        <row r="56">
          <cell r="A56" t="str">
            <v xml:space="preserve"> 노말밴드 PVC 42C</v>
          </cell>
          <cell r="B56" t="str">
            <v xml:space="preserve"> 노말밴드</v>
          </cell>
          <cell r="C56" t="str">
            <v xml:space="preserve"> PVC 42C</v>
          </cell>
          <cell r="D56" t="str">
            <v>개</v>
          </cell>
          <cell r="E56">
            <v>855</v>
          </cell>
          <cell r="F56">
            <v>1468</v>
          </cell>
          <cell r="G56">
            <v>898</v>
          </cell>
          <cell r="H56">
            <v>1815</v>
          </cell>
          <cell r="O56">
            <v>1468</v>
          </cell>
          <cell r="P56">
            <v>1468</v>
          </cell>
        </row>
        <row r="57">
          <cell r="A57" t="str">
            <v xml:space="preserve"> 케이블헷드지지대 상하부용</v>
          </cell>
          <cell r="B57" t="str">
            <v xml:space="preserve"> 케이블헷드지지대</v>
          </cell>
          <cell r="C57" t="str">
            <v xml:space="preserve"> 상하부용</v>
          </cell>
          <cell r="D57" t="str">
            <v>조</v>
          </cell>
          <cell r="F57">
            <v>41800</v>
          </cell>
          <cell r="O57">
            <v>41800</v>
          </cell>
          <cell r="P57">
            <v>41800</v>
          </cell>
        </row>
        <row r="58">
          <cell r="A58" t="str">
            <v xml:space="preserve"> 노출배관지지대</v>
          </cell>
          <cell r="B58" t="str">
            <v xml:space="preserve"> 노출배관지지대</v>
          </cell>
          <cell r="D58" t="str">
            <v>개소</v>
          </cell>
          <cell r="F58">
            <v>4500</v>
          </cell>
          <cell r="O58">
            <v>4500</v>
          </cell>
          <cell r="P58">
            <v>4500</v>
          </cell>
        </row>
        <row r="59">
          <cell r="A59" t="str">
            <v xml:space="preserve"> 필립밴드 전선관 지지용스텐</v>
          </cell>
          <cell r="B59" t="str">
            <v xml:space="preserve"> 필립밴드</v>
          </cell>
          <cell r="C59" t="str">
            <v xml:space="preserve"> 전선관 지지용스텐</v>
          </cell>
          <cell r="D59" t="str">
            <v>개</v>
          </cell>
          <cell r="F59">
            <v>4400</v>
          </cell>
          <cell r="O59">
            <v>4400</v>
          </cell>
          <cell r="P59">
            <v>4400</v>
          </cell>
        </row>
        <row r="60">
          <cell r="A60" t="str">
            <v xml:space="preserve"> 웨샤캡 70mm</v>
          </cell>
          <cell r="B60" t="str">
            <v xml:space="preserve"> 웨샤캡</v>
          </cell>
          <cell r="C60" t="str">
            <v xml:space="preserve"> 70mm</v>
          </cell>
          <cell r="D60" t="str">
            <v>개</v>
          </cell>
          <cell r="F60">
            <v>4500</v>
          </cell>
          <cell r="O60">
            <v>4500</v>
          </cell>
          <cell r="P60">
            <v>4500</v>
          </cell>
        </row>
        <row r="61">
          <cell r="A61" t="str">
            <v xml:space="preserve"> 밴드 스텐진소자 지지용</v>
          </cell>
          <cell r="B61" t="str">
            <v xml:space="preserve"> 밴드</v>
          </cell>
          <cell r="C61" t="str">
            <v xml:space="preserve"> 스텐진소자 지지용</v>
          </cell>
          <cell r="D61" t="str">
            <v>개</v>
          </cell>
          <cell r="E61">
            <v>940</v>
          </cell>
          <cell r="F61">
            <v>1100</v>
          </cell>
          <cell r="O61">
            <v>1100</v>
          </cell>
          <cell r="P61">
            <v>1100</v>
          </cell>
        </row>
        <row r="62">
          <cell r="A62" t="str">
            <v xml:space="preserve"> 강재가공비</v>
          </cell>
          <cell r="B62" t="str">
            <v xml:space="preserve"> 강재가공비</v>
          </cell>
          <cell r="D62" t="str">
            <v>kg</v>
          </cell>
          <cell r="L62">
            <v>1045</v>
          </cell>
          <cell r="O62">
            <v>1045</v>
          </cell>
          <cell r="P62">
            <v>1045</v>
          </cell>
        </row>
        <row r="63">
          <cell r="A63" t="str">
            <v xml:space="preserve"> 강재도금비</v>
          </cell>
          <cell r="B63" t="str">
            <v xml:space="preserve"> 강재도금비</v>
          </cell>
          <cell r="D63" t="str">
            <v>kg</v>
          </cell>
          <cell r="L63">
            <v>663</v>
          </cell>
          <cell r="O63">
            <v>663</v>
          </cell>
          <cell r="P63">
            <v>663</v>
          </cell>
        </row>
        <row r="64">
          <cell r="A64" t="str">
            <v xml:space="preserve"> 강재스크랩</v>
          </cell>
          <cell r="B64" t="str">
            <v xml:space="preserve"> 강재스크랩</v>
          </cell>
          <cell r="D64" t="str">
            <v>kg</v>
          </cell>
          <cell r="L64">
            <v>82</v>
          </cell>
          <cell r="O64">
            <v>82</v>
          </cell>
          <cell r="P64">
            <v>82</v>
          </cell>
        </row>
        <row r="65">
          <cell r="A65" t="str">
            <v xml:space="preserve"> 아연도강연선 7/2.6mm</v>
          </cell>
          <cell r="B65" t="str">
            <v xml:space="preserve"> 아연도강연선</v>
          </cell>
          <cell r="C65" t="str">
            <v xml:space="preserve"> 7/2.6mm</v>
          </cell>
          <cell r="D65" t="str">
            <v>kg</v>
          </cell>
          <cell r="G65">
            <v>71</v>
          </cell>
          <cell r="H65">
            <v>1240</v>
          </cell>
          <cell r="O65">
            <v>1240</v>
          </cell>
          <cell r="P65">
            <v>1240</v>
          </cell>
        </row>
        <row r="66">
          <cell r="A66" t="str">
            <v xml:space="preserve"> 아연도철선 7/2.6mm</v>
          </cell>
          <cell r="B66" t="str">
            <v xml:space="preserve"> 아연도철선</v>
          </cell>
          <cell r="C66" t="str">
            <v xml:space="preserve"> 7/2.6mm</v>
          </cell>
          <cell r="D66" t="str">
            <v>kg</v>
          </cell>
          <cell r="G66">
            <v>71</v>
          </cell>
          <cell r="H66">
            <v>1240</v>
          </cell>
          <cell r="O66">
            <v>1240</v>
          </cell>
          <cell r="P66">
            <v>1240</v>
          </cell>
        </row>
        <row r="67">
          <cell r="A67" t="str">
            <v xml:space="preserve"> 지선관 (중)</v>
          </cell>
          <cell r="B67" t="str">
            <v xml:space="preserve"> 지선관</v>
          </cell>
          <cell r="C67" t="str">
            <v xml:space="preserve"> (중)</v>
          </cell>
          <cell r="D67" t="str">
            <v>개</v>
          </cell>
          <cell r="G67">
            <v>987</v>
          </cell>
          <cell r="H67">
            <v>500</v>
          </cell>
          <cell r="O67">
            <v>500</v>
          </cell>
          <cell r="P67">
            <v>500</v>
          </cell>
        </row>
        <row r="68">
          <cell r="A68" t="str">
            <v xml:space="preserve"> 지선밴드 2방 200-250</v>
          </cell>
          <cell r="B68" t="str">
            <v xml:space="preserve"> 지선밴드</v>
          </cell>
          <cell r="C68" t="str">
            <v xml:space="preserve"> 2방 200-250</v>
          </cell>
          <cell r="D68" t="str">
            <v>개</v>
          </cell>
          <cell r="G68">
            <v>987</v>
          </cell>
          <cell r="H68">
            <v>4400</v>
          </cell>
          <cell r="O68">
            <v>4400</v>
          </cell>
          <cell r="P68">
            <v>4400</v>
          </cell>
        </row>
        <row r="69">
          <cell r="A69" t="str">
            <v xml:space="preserve"> 지선롯드 1Φx2300</v>
          </cell>
          <cell r="B69" t="str">
            <v xml:space="preserve"> 지선롯드</v>
          </cell>
          <cell r="C69" t="str">
            <v xml:space="preserve"> 1Φx2300</v>
          </cell>
          <cell r="D69" t="str">
            <v>개</v>
          </cell>
          <cell r="G69">
            <v>987</v>
          </cell>
          <cell r="H69">
            <v>5900</v>
          </cell>
          <cell r="O69">
            <v>5900</v>
          </cell>
          <cell r="P69">
            <v>5900</v>
          </cell>
        </row>
        <row r="70">
          <cell r="A70" t="str">
            <v xml:space="preserve"> 콘크리트근가 0.7m</v>
          </cell>
          <cell r="B70" t="str">
            <v xml:space="preserve"> 콘크리트근가</v>
          </cell>
          <cell r="C70" t="str">
            <v xml:space="preserve"> 0.7m</v>
          </cell>
          <cell r="D70" t="str">
            <v>개</v>
          </cell>
          <cell r="G70">
            <v>984</v>
          </cell>
          <cell r="H70">
            <v>3500</v>
          </cell>
          <cell r="O70">
            <v>3500</v>
          </cell>
          <cell r="P70">
            <v>3500</v>
          </cell>
        </row>
        <row r="71">
          <cell r="A71" t="str">
            <v xml:space="preserve"> 와이어크램프 WC-8</v>
          </cell>
          <cell r="B71" t="str">
            <v xml:space="preserve"> 와이어크램프</v>
          </cell>
          <cell r="C71" t="str">
            <v xml:space="preserve"> WC-8</v>
          </cell>
          <cell r="D71" t="str">
            <v>개</v>
          </cell>
          <cell r="G71">
            <v>884</v>
          </cell>
          <cell r="H71">
            <v>1000</v>
          </cell>
          <cell r="O71">
            <v>1000</v>
          </cell>
          <cell r="P71">
            <v>1000</v>
          </cell>
        </row>
        <row r="72">
          <cell r="A72" t="str">
            <v xml:space="preserve"> 전선관 콘넥타 HI-PVC 54C</v>
          </cell>
          <cell r="B72" t="str">
            <v xml:space="preserve"> 전선관 콘넥타</v>
          </cell>
          <cell r="C72" t="str">
            <v xml:space="preserve"> HI-PVC 54C</v>
          </cell>
          <cell r="D72" t="str">
            <v>개</v>
          </cell>
          <cell r="E72">
            <v>839</v>
          </cell>
          <cell r="F72">
            <v>1050</v>
          </cell>
          <cell r="O72">
            <v>1050</v>
          </cell>
          <cell r="P72">
            <v>1050</v>
          </cell>
        </row>
        <row r="73">
          <cell r="A73" t="str">
            <v xml:space="preserve"> 전선관 콘넥타 HI-PVC 70C</v>
          </cell>
          <cell r="B73" t="str">
            <v xml:space="preserve"> 전선관 콘넥타</v>
          </cell>
          <cell r="C73" t="str">
            <v xml:space="preserve"> HI-PVC 70C</v>
          </cell>
          <cell r="D73" t="str">
            <v>개</v>
          </cell>
          <cell r="E73">
            <v>855</v>
          </cell>
          <cell r="F73">
            <v>1477</v>
          </cell>
          <cell r="G73">
            <v>898</v>
          </cell>
          <cell r="H73">
            <v>1204</v>
          </cell>
          <cell r="O73">
            <v>1204</v>
          </cell>
          <cell r="P73">
            <v>1204</v>
          </cell>
        </row>
        <row r="74">
          <cell r="A74" t="str">
            <v xml:space="preserve"> 파이프크램프 54C</v>
          </cell>
          <cell r="B74" t="str">
            <v xml:space="preserve"> 파이프크램프</v>
          </cell>
          <cell r="C74" t="str">
            <v xml:space="preserve"> 54C</v>
          </cell>
          <cell r="D74" t="str">
            <v>개</v>
          </cell>
          <cell r="F74">
            <v>550</v>
          </cell>
          <cell r="O74">
            <v>550</v>
          </cell>
          <cell r="P74">
            <v>550</v>
          </cell>
        </row>
        <row r="75">
          <cell r="A75" t="str">
            <v xml:space="preserve"> 파이프크램프 70C</v>
          </cell>
          <cell r="B75" t="str">
            <v xml:space="preserve"> 파이프크램프</v>
          </cell>
          <cell r="C75" t="str">
            <v xml:space="preserve"> 70C</v>
          </cell>
          <cell r="D75" t="str">
            <v>개</v>
          </cell>
          <cell r="F75">
            <v>999</v>
          </cell>
          <cell r="O75">
            <v>999</v>
          </cell>
          <cell r="P75">
            <v>999</v>
          </cell>
        </row>
        <row r="76">
          <cell r="A76" t="str">
            <v xml:space="preserve"> 접지 콘넥타 압축접속 8㎟</v>
          </cell>
          <cell r="B76" t="str">
            <v xml:space="preserve"> 접지 콘넥타</v>
          </cell>
          <cell r="C76" t="str">
            <v xml:space="preserve"> 압축접속 8㎟</v>
          </cell>
          <cell r="D76" t="str">
            <v>개</v>
          </cell>
          <cell r="E76">
            <v>903</v>
          </cell>
          <cell r="F76">
            <v>1800</v>
          </cell>
          <cell r="O76">
            <v>1800</v>
          </cell>
          <cell r="P76">
            <v>1800</v>
          </cell>
        </row>
        <row r="77">
          <cell r="A77" t="str">
            <v xml:space="preserve"> 고압인하용절연전선 PDC 50mm</v>
          </cell>
          <cell r="B77" t="str">
            <v xml:space="preserve"> 고압인하용절연전선</v>
          </cell>
          <cell r="C77" t="str">
            <v xml:space="preserve"> PDC 50mm</v>
          </cell>
          <cell r="D77" t="str">
            <v>m</v>
          </cell>
          <cell r="L77">
            <v>1354</v>
          </cell>
          <cell r="O77">
            <v>1354</v>
          </cell>
          <cell r="P77">
            <v>1354</v>
          </cell>
        </row>
        <row r="78">
          <cell r="A78" t="str">
            <v xml:space="preserve"> 등기구 4m 1등용(175W)</v>
          </cell>
          <cell r="B78" t="str">
            <v xml:space="preserve"> 등기구</v>
          </cell>
          <cell r="C78" t="str">
            <v xml:space="preserve"> 4m 1등용(175W)</v>
          </cell>
          <cell r="D78" t="str">
            <v>개</v>
          </cell>
          <cell r="L78">
            <v>350000</v>
          </cell>
          <cell r="O78">
            <v>350000</v>
          </cell>
          <cell r="P78">
            <v>350000</v>
          </cell>
        </row>
        <row r="79">
          <cell r="A79" t="str">
            <v xml:space="preserve"> 등기구 6m 2등용(175W)</v>
          </cell>
          <cell r="B79" t="str">
            <v xml:space="preserve"> 등기구</v>
          </cell>
          <cell r="C79" t="str">
            <v xml:space="preserve"> 6m 2등용(175W)</v>
          </cell>
          <cell r="D79" t="str">
            <v>개</v>
          </cell>
          <cell r="L79">
            <v>700000</v>
          </cell>
          <cell r="O79">
            <v>700000</v>
          </cell>
          <cell r="P79">
            <v>700000</v>
          </cell>
        </row>
        <row r="80">
          <cell r="A80" t="str">
            <v xml:space="preserve"> 메탈할라이드램프 175W ㉿</v>
          </cell>
          <cell r="B80" t="str">
            <v xml:space="preserve"> 메탈할라이드램프</v>
          </cell>
          <cell r="C80" t="str">
            <v xml:space="preserve"> 175W ㉿</v>
          </cell>
          <cell r="D80" t="str">
            <v>개</v>
          </cell>
          <cell r="E80">
            <v>913</v>
          </cell>
          <cell r="F80">
            <v>16500</v>
          </cell>
          <cell r="O80">
            <v>16500</v>
          </cell>
          <cell r="P80">
            <v>16500</v>
          </cell>
        </row>
        <row r="81">
          <cell r="A81" t="str">
            <v xml:space="preserve"> 메탈할라이드안정기 220V/175W ㉿</v>
          </cell>
          <cell r="B81" t="str">
            <v xml:space="preserve"> 메탈할라이드안정기</v>
          </cell>
          <cell r="C81" t="str">
            <v xml:space="preserve"> 220V/175W ㉿</v>
          </cell>
          <cell r="D81" t="str">
            <v>개</v>
          </cell>
          <cell r="E81">
            <v>913</v>
          </cell>
          <cell r="F81">
            <v>31500</v>
          </cell>
          <cell r="O81">
            <v>31500</v>
          </cell>
          <cell r="P81">
            <v>31500</v>
          </cell>
        </row>
        <row r="82">
          <cell r="A82" t="str">
            <v xml:space="preserve"> 기초볼트 M20x500mm</v>
          </cell>
          <cell r="B82" t="str">
            <v xml:space="preserve"> 기초볼트</v>
          </cell>
          <cell r="C82" t="str">
            <v xml:space="preserve"> M20x500mm</v>
          </cell>
          <cell r="D82" t="str">
            <v>개</v>
          </cell>
          <cell r="G82">
            <v>76</v>
          </cell>
          <cell r="H82">
            <v>250</v>
          </cell>
          <cell r="O82">
            <v>250</v>
          </cell>
          <cell r="P82">
            <v>250</v>
          </cell>
        </row>
        <row r="83">
          <cell r="A83" t="str">
            <v xml:space="preserve"> 홀뚜껑 1120x620x132</v>
          </cell>
          <cell r="B83" t="str">
            <v xml:space="preserve"> 홀뚜껑</v>
          </cell>
          <cell r="C83" t="str">
            <v xml:space="preserve"> 1120x620x132</v>
          </cell>
          <cell r="D83" t="str">
            <v>조</v>
          </cell>
          <cell r="L83">
            <v>218240</v>
          </cell>
          <cell r="O83">
            <v>218240</v>
          </cell>
          <cell r="P83">
            <v>218240</v>
          </cell>
        </row>
        <row r="84">
          <cell r="A84" t="str">
            <v xml:space="preserve"> 배전용 완금 75x75x9t</v>
          </cell>
          <cell r="B84" t="str">
            <v xml:space="preserve"> 배전용 완금</v>
          </cell>
          <cell r="C84" t="str">
            <v xml:space="preserve"> 75x75x9t</v>
          </cell>
          <cell r="D84" t="str">
            <v>kg</v>
          </cell>
          <cell r="L84">
            <v>325</v>
          </cell>
          <cell r="O84">
            <v>325</v>
          </cell>
          <cell r="P84">
            <v>325</v>
          </cell>
        </row>
        <row r="85">
          <cell r="A85" t="str">
            <v xml:space="preserve"> 이형철근 D-13</v>
          </cell>
          <cell r="B85" t="str">
            <v xml:space="preserve"> 이형철근</v>
          </cell>
          <cell r="C85" t="str">
            <v xml:space="preserve"> D-13</v>
          </cell>
          <cell r="D85" t="str">
            <v>kg</v>
          </cell>
          <cell r="L85">
            <v>315</v>
          </cell>
          <cell r="O85">
            <v>315</v>
          </cell>
          <cell r="P85">
            <v>315</v>
          </cell>
        </row>
        <row r="86">
          <cell r="A86" t="str">
            <v xml:space="preserve"> 앙카볼트 16Cx120</v>
          </cell>
          <cell r="B86" t="str">
            <v xml:space="preserve"> 앙카볼트</v>
          </cell>
          <cell r="C86" t="str">
            <v xml:space="preserve"> 16Cx120</v>
          </cell>
          <cell r="D86" t="str">
            <v>개</v>
          </cell>
          <cell r="L86">
            <v>170</v>
          </cell>
          <cell r="O86">
            <v>170</v>
          </cell>
          <cell r="P86">
            <v>170</v>
          </cell>
        </row>
        <row r="87">
          <cell r="A87" t="str">
            <v xml:space="preserve"> 체인 8Cx1000</v>
          </cell>
          <cell r="B87" t="str">
            <v xml:space="preserve"> 체인</v>
          </cell>
          <cell r="C87" t="str">
            <v xml:space="preserve"> 8Cx1000</v>
          </cell>
          <cell r="D87" t="str">
            <v>개</v>
          </cell>
          <cell r="L87">
            <v>2000</v>
          </cell>
          <cell r="O87">
            <v>2000</v>
          </cell>
          <cell r="P87">
            <v>2000</v>
          </cell>
        </row>
        <row r="88">
          <cell r="A88" t="str">
            <v xml:space="preserve"> 셋트앵커(5/16") M8 L60</v>
          </cell>
          <cell r="B88" t="str">
            <v xml:space="preserve"> 셋트앵커(5/16")</v>
          </cell>
          <cell r="C88" t="str">
            <v xml:space="preserve"> M8 L60</v>
          </cell>
          <cell r="D88" t="str">
            <v>개</v>
          </cell>
          <cell r="E88">
            <v>171</v>
          </cell>
          <cell r="F88">
            <v>68</v>
          </cell>
          <cell r="O88">
            <v>68</v>
          </cell>
          <cell r="P88">
            <v>68</v>
          </cell>
        </row>
        <row r="89">
          <cell r="A89" t="str">
            <v xml:space="preserve"> 스트롱앵커 13Φ</v>
          </cell>
          <cell r="B89" t="str">
            <v xml:space="preserve"> 스트롱앵커</v>
          </cell>
          <cell r="C89" t="str">
            <v xml:space="preserve"> 13Φ</v>
          </cell>
          <cell r="D89" t="str">
            <v>개</v>
          </cell>
          <cell r="F89">
            <v>115</v>
          </cell>
          <cell r="O89">
            <v>115</v>
          </cell>
          <cell r="P89">
            <v>115</v>
          </cell>
        </row>
        <row r="90">
          <cell r="A90" t="str">
            <v xml:space="preserve"> 비닐테이프 0.2x19x10m</v>
          </cell>
          <cell r="B90" t="str">
            <v xml:space="preserve"> 비닐테이프</v>
          </cell>
          <cell r="C90" t="str">
            <v xml:space="preserve"> 0.2x19x10m</v>
          </cell>
          <cell r="D90" t="str">
            <v>m</v>
          </cell>
          <cell r="E90">
            <v>934</v>
          </cell>
          <cell r="F90">
            <v>1800</v>
          </cell>
          <cell r="O90">
            <v>1800</v>
          </cell>
          <cell r="P90">
            <v>1800</v>
          </cell>
        </row>
        <row r="91">
          <cell r="A91" t="str">
            <v xml:space="preserve"> 실리콘고무테이프 0.3x25x9m</v>
          </cell>
          <cell r="B91" t="str">
            <v xml:space="preserve"> 실리콘고무테이프</v>
          </cell>
          <cell r="C91" t="str">
            <v xml:space="preserve"> 0.3x25x9m</v>
          </cell>
          <cell r="D91" t="str">
            <v>m</v>
          </cell>
          <cell r="E91">
            <v>934</v>
          </cell>
          <cell r="F91">
            <v>26700</v>
          </cell>
          <cell r="O91">
            <v>26700</v>
          </cell>
          <cell r="P91">
            <v>26700</v>
          </cell>
        </row>
        <row r="92">
          <cell r="A92" t="str">
            <v xml:space="preserve"> 새들 SUS 70C</v>
          </cell>
          <cell r="B92" t="str">
            <v xml:space="preserve"> 새들</v>
          </cell>
          <cell r="C92" t="str">
            <v xml:space="preserve"> SUS 70C</v>
          </cell>
          <cell r="D92" t="str">
            <v>개</v>
          </cell>
          <cell r="E92">
            <v>835</v>
          </cell>
          <cell r="F92">
            <v>1415</v>
          </cell>
          <cell r="O92">
            <v>1415</v>
          </cell>
          <cell r="P92">
            <v>1415</v>
          </cell>
        </row>
        <row r="93">
          <cell r="A93" t="str">
            <v xml:space="preserve"> 새들 SUS 82C</v>
          </cell>
          <cell r="B93" t="str">
            <v xml:space="preserve"> 새들</v>
          </cell>
          <cell r="C93" t="str">
            <v xml:space="preserve"> SUS 82C</v>
          </cell>
          <cell r="D93" t="str">
            <v>개</v>
          </cell>
          <cell r="E93">
            <v>835</v>
          </cell>
          <cell r="F93">
            <v>1768</v>
          </cell>
          <cell r="G93">
            <v>888</v>
          </cell>
          <cell r="H93">
            <v>2337</v>
          </cell>
          <cell r="O93">
            <v>1768</v>
          </cell>
          <cell r="P93">
            <v>1768</v>
          </cell>
        </row>
        <row r="94">
          <cell r="A94" t="str">
            <v xml:space="preserve"> 콘크리트치기 1:3:6</v>
          </cell>
          <cell r="B94" t="str">
            <v xml:space="preserve"> 콘크리트치기</v>
          </cell>
          <cell r="C94" t="str">
            <v xml:space="preserve"> 1:3:6</v>
          </cell>
          <cell r="D94" t="str">
            <v>㎥</v>
          </cell>
          <cell r="O94">
            <v>0</v>
          </cell>
          <cell r="P94">
            <v>0</v>
          </cell>
        </row>
        <row r="95">
          <cell r="A95" t="str">
            <v xml:space="preserve"> 기초콘크리트 1:3:6</v>
          </cell>
          <cell r="B95" t="str">
            <v xml:space="preserve"> 기초콘크리트</v>
          </cell>
          <cell r="C95" t="str">
            <v xml:space="preserve"> 1:3:6</v>
          </cell>
          <cell r="D95" t="str">
            <v>㎥</v>
          </cell>
          <cell r="O95">
            <v>0</v>
          </cell>
          <cell r="P95">
            <v>0</v>
          </cell>
        </row>
        <row r="96">
          <cell r="A96" t="str">
            <v xml:space="preserve"> 콘크리트타설 40-180-8</v>
          </cell>
          <cell r="B96" t="str">
            <v xml:space="preserve"> 콘크리트타설</v>
          </cell>
          <cell r="C96" t="str">
            <v xml:space="preserve"> 40-180-8</v>
          </cell>
          <cell r="D96" t="str">
            <v>㎥</v>
          </cell>
          <cell r="F96">
            <v>38525</v>
          </cell>
          <cell r="O96">
            <v>38525</v>
          </cell>
          <cell r="P96">
            <v>38525</v>
          </cell>
        </row>
        <row r="97">
          <cell r="A97" t="str">
            <v xml:space="preserve"> 거푸집 합판 4회</v>
          </cell>
          <cell r="B97" t="str">
            <v xml:space="preserve"> 거푸집</v>
          </cell>
          <cell r="C97" t="str">
            <v xml:space="preserve"> 합판 4회</v>
          </cell>
          <cell r="D97" t="str">
            <v>㎡</v>
          </cell>
          <cell r="F97">
            <v>4315</v>
          </cell>
          <cell r="O97">
            <v>4315</v>
          </cell>
          <cell r="P97">
            <v>4315</v>
          </cell>
        </row>
        <row r="98">
          <cell r="A98" t="str">
            <v xml:space="preserve"> WIRE MESH #8x100x100</v>
          </cell>
          <cell r="B98" t="str">
            <v xml:space="preserve"> WIRE MESH</v>
          </cell>
          <cell r="C98" t="str">
            <v xml:space="preserve"> #8x100x100</v>
          </cell>
          <cell r="D98" t="str">
            <v>㎡</v>
          </cell>
          <cell r="F98">
            <v>1050</v>
          </cell>
          <cell r="O98">
            <v>1050</v>
          </cell>
          <cell r="P98">
            <v>1050</v>
          </cell>
        </row>
        <row r="99">
          <cell r="A99" t="str">
            <v xml:space="preserve"> 터파기 접지용(고사자갈점토)(0.3+0.45)/2</v>
          </cell>
          <cell r="B99" t="str">
            <v xml:space="preserve"> 터파기</v>
          </cell>
          <cell r="C99" t="str">
            <v xml:space="preserve"> 접지용(고사자갈점토)(0.3+0.45)/2</v>
          </cell>
          <cell r="D99" t="str">
            <v>㎥</v>
          </cell>
          <cell r="O99">
            <v>0</v>
          </cell>
          <cell r="P99">
            <v>0</v>
          </cell>
        </row>
        <row r="100">
          <cell r="A100" t="str">
            <v xml:space="preserve"> 터파기 인력</v>
          </cell>
          <cell r="B100" t="str">
            <v xml:space="preserve"> 터파기</v>
          </cell>
          <cell r="C100" t="str">
            <v xml:space="preserve"> 인력</v>
          </cell>
          <cell r="D100" t="str">
            <v>㎥</v>
          </cell>
          <cell r="O100">
            <v>0</v>
          </cell>
          <cell r="P100">
            <v>0</v>
          </cell>
        </row>
        <row r="101">
          <cell r="A101" t="str">
            <v xml:space="preserve"> 터파기 인력(0-1m)</v>
          </cell>
          <cell r="B101" t="str">
            <v xml:space="preserve"> 터파기</v>
          </cell>
          <cell r="C101" t="str">
            <v xml:space="preserve"> 인력(0-1m)</v>
          </cell>
          <cell r="D101" t="str">
            <v>㎥</v>
          </cell>
          <cell r="O101">
            <v>0</v>
          </cell>
          <cell r="P101">
            <v>0</v>
          </cell>
        </row>
        <row r="102">
          <cell r="A102" t="str">
            <v xml:space="preserve"> 터파기 인력(1-2m)</v>
          </cell>
          <cell r="B102" t="str">
            <v xml:space="preserve"> 터파기</v>
          </cell>
          <cell r="C102" t="str">
            <v xml:space="preserve"> 인력(1-2m)</v>
          </cell>
          <cell r="D102" t="str">
            <v>㎥</v>
          </cell>
          <cell r="O102">
            <v>0</v>
          </cell>
          <cell r="P102">
            <v>0</v>
          </cell>
        </row>
        <row r="103">
          <cell r="A103" t="str">
            <v xml:space="preserve"> 되메우기 인력</v>
          </cell>
          <cell r="B103" t="str">
            <v xml:space="preserve"> 되메우기</v>
          </cell>
          <cell r="C103" t="str">
            <v xml:space="preserve"> 인력</v>
          </cell>
          <cell r="D103" t="str">
            <v>㎥</v>
          </cell>
          <cell r="O103">
            <v>0</v>
          </cell>
          <cell r="P103">
            <v>0</v>
          </cell>
        </row>
        <row r="104">
          <cell r="A104" t="str">
            <v xml:space="preserve"> 잔토처리 현장내,인력</v>
          </cell>
          <cell r="B104" t="str">
            <v xml:space="preserve"> 잔토처리</v>
          </cell>
          <cell r="C104" t="str">
            <v xml:space="preserve"> 현장내,인력</v>
          </cell>
          <cell r="D104" t="str">
            <v>㎥</v>
          </cell>
          <cell r="O104">
            <v>0</v>
          </cell>
          <cell r="P104">
            <v>0</v>
          </cell>
        </row>
        <row r="105">
          <cell r="A105" t="str">
            <v xml:space="preserve"> 막돌 250mm이하</v>
          </cell>
          <cell r="B105" t="str">
            <v xml:space="preserve"> 막돌</v>
          </cell>
          <cell r="C105" t="str">
            <v xml:space="preserve"> 250mm이하</v>
          </cell>
          <cell r="D105" t="str">
            <v>㎥</v>
          </cell>
          <cell r="E105">
            <v>95</v>
          </cell>
          <cell r="F105">
            <v>5500</v>
          </cell>
          <cell r="O105">
            <v>5500</v>
          </cell>
          <cell r="P105">
            <v>5500</v>
          </cell>
        </row>
        <row r="106">
          <cell r="A106" t="str">
            <v xml:space="preserve"> 잡석 250mm이하</v>
          </cell>
          <cell r="B106" t="str">
            <v xml:space="preserve"> 잡석</v>
          </cell>
          <cell r="C106" t="str">
            <v xml:space="preserve"> 250mm이하</v>
          </cell>
          <cell r="D106" t="str">
            <v>㎥</v>
          </cell>
          <cell r="E106">
            <v>110</v>
          </cell>
          <cell r="F106">
            <v>11000</v>
          </cell>
          <cell r="G106">
            <v>95</v>
          </cell>
          <cell r="H106">
            <v>6000</v>
          </cell>
          <cell r="O106">
            <v>6000</v>
          </cell>
          <cell r="P106">
            <v>6000</v>
          </cell>
        </row>
        <row r="107">
          <cell r="A107" t="str">
            <v xml:space="preserve"> 모래 세사</v>
          </cell>
          <cell r="B107" t="str">
            <v xml:space="preserve"> 모래</v>
          </cell>
          <cell r="C107" t="str">
            <v xml:space="preserve"> 세사</v>
          </cell>
          <cell r="D107" t="str">
            <v>㎥</v>
          </cell>
          <cell r="E107">
            <v>110</v>
          </cell>
          <cell r="F107">
            <v>16000</v>
          </cell>
          <cell r="G107">
            <v>95</v>
          </cell>
          <cell r="H107">
            <v>10000</v>
          </cell>
          <cell r="O107">
            <v>10000</v>
          </cell>
          <cell r="P107">
            <v>10000</v>
          </cell>
        </row>
        <row r="108">
          <cell r="A108" t="str">
            <v xml:space="preserve"> 자갈 25mm이하</v>
          </cell>
          <cell r="B108" t="str">
            <v xml:space="preserve"> 자갈</v>
          </cell>
          <cell r="C108" t="str">
            <v xml:space="preserve"> 25mm이하</v>
          </cell>
          <cell r="D108" t="str">
            <v>㎥</v>
          </cell>
          <cell r="E108">
            <v>110</v>
          </cell>
          <cell r="F108">
            <v>8500</v>
          </cell>
          <cell r="G108">
            <v>95</v>
          </cell>
          <cell r="H108">
            <v>9000</v>
          </cell>
          <cell r="O108">
            <v>8500</v>
          </cell>
          <cell r="P108">
            <v>8500</v>
          </cell>
        </row>
        <row r="109">
          <cell r="A109" t="str">
            <v xml:space="preserve"> 자갈 #467 ∮40</v>
          </cell>
          <cell r="B109" t="str">
            <v xml:space="preserve"> 자갈</v>
          </cell>
          <cell r="C109" t="str">
            <v xml:space="preserve"> #467 ∮40</v>
          </cell>
          <cell r="D109" t="str">
            <v>㎥</v>
          </cell>
          <cell r="E109">
            <v>110</v>
          </cell>
          <cell r="F109">
            <v>18000</v>
          </cell>
          <cell r="G109">
            <v>95</v>
          </cell>
          <cell r="H109">
            <v>10000</v>
          </cell>
          <cell r="O109">
            <v>10000</v>
          </cell>
          <cell r="P109">
            <v>10000</v>
          </cell>
        </row>
        <row r="110">
          <cell r="A110" t="str">
            <v xml:space="preserve"> 시멘트 포틀랜드 40kg</v>
          </cell>
          <cell r="B110" t="str">
            <v xml:space="preserve"> 시멘트</v>
          </cell>
          <cell r="C110" t="str">
            <v xml:space="preserve"> 포틀랜드 40kg</v>
          </cell>
          <cell r="D110" t="str">
            <v>포</v>
          </cell>
          <cell r="H110">
            <v>2663</v>
          </cell>
          <cell r="O110">
            <v>2663</v>
          </cell>
          <cell r="P110">
            <v>2663</v>
          </cell>
        </row>
        <row r="111">
          <cell r="A111" t="str">
            <v xml:space="preserve"> 변압기함 신설 MOLD 6.6KV3Φ20KVA</v>
          </cell>
          <cell r="B111" t="str">
            <v xml:space="preserve"> 변압기함 신설</v>
          </cell>
          <cell r="C111" t="str">
            <v xml:space="preserve"> MOLD 6.6KV3Φ20KVA</v>
          </cell>
          <cell r="D111" t="str">
            <v>면</v>
          </cell>
          <cell r="L111">
            <v>4000000</v>
          </cell>
          <cell r="N111">
            <v>3500000</v>
          </cell>
          <cell r="O111">
            <v>3500000</v>
          </cell>
          <cell r="P111">
            <v>3500000</v>
          </cell>
        </row>
        <row r="112">
          <cell r="A112" t="str">
            <v xml:space="preserve"> 단말처리재 6.9KV 60㎟/1C</v>
          </cell>
          <cell r="B112" t="str">
            <v xml:space="preserve"> 단말처리재</v>
          </cell>
          <cell r="C112" t="str">
            <v xml:space="preserve"> 6.9KV 60㎟/1C</v>
          </cell>
          <cell r="D112" t="str">
            <v>kit</v>
          </cell>
          <cell r="E112">
            <v>832</v>
          </cell>
          <cell r="F112">
            <v>103800</v>
          </cell>
          <cell r="G112">
            <v>879</v>
          </cell>
          <cell r="H112">
            <v>103800</v>
          </cell>
          <cell r="O112">
            <v>103800</v>
          </cell>
          <cell r="P112">
            <v>103800</v>
          </cell>
        </row>
      </sheetData>
      <sheetData sheetId="6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"/>
      <sheetName val="D일위"/>
      <sheetName val="설계개요"/>
      <sheetName val="총괄"/>
      <sheetName val="수문 "/>
      <sheetName val="물량산출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내역"/>
      <sheetName val="설계개요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공사비99-10"/>
      <sheetName val="내역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/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/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/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/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/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/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/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/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/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/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/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1">
          <cell r="B81" t="str">
            <v>'98 년도  소 모 자 재  단 가 표</v>
          </cell>
        </row>
        <row r="82">
          <cell r="E82" t="str">
            <v/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/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/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/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/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/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/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/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/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/>
          </cell>
        </row>
        <row r="317">
          <cell r="A317" t="str">
            <v/>
          </cell>
          <cell r="B317" t="str">
            <v>⊙ 제작 가공비</v>
          </cell>
        </row>
        <row r="318">
          <cell r="A318" t="str">
            <v/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/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/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/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/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/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/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 t="str">
            <v/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/>
          </cell>
          <cell r="B328" t="str">
            <v>⊙ 설  치  비</v>
          </cell>
        </row>
        <row r="329">
          <cell r="A329" t="str">
            <v/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/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/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/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/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/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/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/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/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/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/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/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/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/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 t="str">
            <v/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/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/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/>
          </cell>
          <cell r="B374" t="str">
            <v>⊙ 제작 가공비</v>
          </cell>
        </row>
        <row r="376">
          <cell r="A376" t="str">
            <v/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/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/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/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/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/>
          </cell>
          <cell r="B382" t="str">
            <v/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/>
          </cell>
          <cell r="B383" t="str">
            <v/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 t="str">
            <v/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/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/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/>
          </cell>
        </row>
        <row r="402">
          <cell r="A402" t="str">
            <v/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/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/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/>
          </cell>
          <cell r="L404">
            <v>636344</v>
          </cell>
        </row>
        <row r="405">
          <cell r="A405" t="str">
            <v/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/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/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 t="str">
            <v/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/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/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 t="str">
            <v/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/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 t="str">
            <v/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 t="str">
            <v/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/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/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/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 t="str">
            <v/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/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/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/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/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/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/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/>
          </cell>
          <cell r="J503" t="str">
            <v/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/>
          </cell>
          <cell r="J504" t="str">
            <v/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/>
          </cell>
          <cell r="J505" t="str">
            <v/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/>
          </cell>
          <cell r="J506" t="str">
            <v/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/>
          </cell>
          <cell r="J507" t="str">
            <v/>
          </cell>
          <cell r="K507">
            <v>155</v>
          </cell>
          <cell r="L507">
            <v>1264</v>
          </cell>
        </row>
        <row r="508">
          <cell r="E508" t="str">
            <v/>
          </cell>
          <cell r="I508" t="str">
            <v/>
          </cell>
          <cell r="J508" t="str">
            <v/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/>
          </cell>
          <cell r="J509" t="str">
            <v/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/>
          </cell>
          <cell r="J510" t="str">
            <v/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/>
          </cell>
          <cell r="J511" t="str">
            <v/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/>
          </cell>
          <cell r="J512" t="str">
            <v/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/>
          </cell>
          <cell r="J513" t="str">
            <v/>
          </cell>
          <cell r="K513">
            <v>4123</v>
          </cell>
          <cell r="L513">
            <v>5232</v>
          </cell>
        </row>
        <row r="514">
          <cell r="E514" t="str">
            <v/>
          </cell>
          <cell r="I514" t="str">
            <v/>
          </cell>
          <cell r="J514" t="str">
            <v/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/>
          </cell>
          <cell r="J515" t="str">
            <v/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/>
          </cell>
          <cell r="J516" t="str">
            <v/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/>
          </cell>
          <cell r="J517" t="str">
            <v/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/>
          </cell>
          <cell r="J518" t="str">
            <v/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/>
          </cell>
          <cell r="J519" t="str">
            <v/>
          </cell>
          <cell r="K519">
            <v>1720</v>
          </cell>
          <cell r="L519">
            <v>1403</v>
          </cell>
        </row>
        <row r="520">
          <cell r="E520" t="str">
            <v/>
          </cell>
          <cell r="I520" t="str">
            <v/>
          </cell>
          <cell r="J520" t="str">
            <v/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/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/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/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/>
          </cell>
          <cell r="K537">
            <v>61.6</v>
          </cell>
          <cell r="L537">
            <v>19096</v>
          </cell>
        </row>
        <row r="538">
          <cell r="E538" t="str">
            <v/>
          </cell>
          <cell r="I538" t="str">
            <v/>
          </cell>
          <cell r="K538" t="str">
            <v/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/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/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/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/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/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/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/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/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/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/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/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/>
          </cell>
          <cell r="J628" t="str">
            <v/>
          </cell>
          <cell r="L628" t="str">
            <v/>
          </cell>
        </row>
        <row r="629">
          <cell r="F629" t="str">
            <v/>
          </cell>
          <cell r="J629" t="str">
            <v/>
          </cell>
          <cell r="L629" t="str">
            <v/>
          </cell>
        </row>
        <row r="630">
          <cell r="F630" t="str">
            <v/>
          </cell>
          <cell r="J630" t="str">
            <v/>
          </cell>
          <cell r="L630" t="str">
            <v/>
          </cell>
        </row>
        <row r="631">
          <cell r="F631" t="str">
            <v/>
          </cell>
          <cell r="J631" t="str">
            <v/>
          </cell>
          <cell r="L631" t="str">
            <v/>
          </cell>
        </row>
        <row r="632">
          <cell r="F632" t="str">
            <v/>
          </cell>
          <cell r="J632" t="str">
            <v/>
          </cell>
          <cell r="L632" t="str">
            <v/>
          </cell>
        </row>
        <row r="633">
          <cell r="F633" t="str">
            <v/>
          </cell>
          <cell r="J633" t="str">
            <v/>
          </cell>
          <cell r="L633" t="str">
            <v/>
          </cell>
        </row>
        <row r="634">
          <cell r="F634" t="str">
            <v/>
          </cell>
          <cell r="J634" t="str">
            <v/>
          </cell>
          <cell r="L634" t="str">
            <v/>
          </cell>
        </row>
        <row r="635">
          <cell r="F635" t="str">
            <v/>
          </cell>
          <cell r="J635" t="str">
            <v/>
          </cell>
          <cell r="L635" t="str">
            <v/>
          </cell>
        </row>
        <row r="636">
          <cell r="F636" t="str">
            <v/>
          </cell>
          <cell r="J636" t="str">
            <v/>
          </cell>
          <cell r="L636" t="str">
            <v/>
          </cell>
        </row>
        <row r="637">
          <cell r="F637" t="str">
            <v/>
          </cell>
          <cell r="J637" t="str">
            <v/>
          </cell>
          <cell r="L637" t="str">
            <v/>
          </cell>
        </row>
        <row r="638">
          <cell r="F638" t="str">
            <v/>
          </cell>
          <cell r="J638" t="str">
            <v/>
          </cell>
          <cell r="L638" t="str">
            <v/>
          </cell>
        </row>
        <row r="639">
          <cell r="F639" t="str">
            <v/>
          </cell>
          <cell r="J639" t="str">
            <v/>
          </cell>
          <cell r="L639" t="str">
            <v/>
          </cell>
        </row>
        <row r="640">
          <cell r="F640" t="str">
            <v/>
          </cell>
          <cell r="J640" t="str">
            <v/>
          </cell>
          <cell r="L640" t="str">
            <v/>
          </cell>
        </row>
        <row r="641">
          <cell r="F641" t="str">
            <v/>
          </cell>
          <cell r="J641" t="str">
            <v/>
          </cell>
          <cell r="L641" t="str">
            <v/>
          </cell>
        </row>
        <row r="642">
          <cell r="F642" t="str">
            <v/>
          </cell>
          <cell r="J642" t="str">
            <v/>
          </cell>
          <cell r="L642" t="str">
            <v/>
          </cell>
        </row>
        <row r="643">
          <cell r="F643" t="str">
            <v/>
          </cell>
          <cell r="J643" t="str">
            <v/>
          </cell>
          <cell r="L643" t="str">
            <v/>
          </cell>
        </row>
        <row r="644">
          <cell r="A644" t="str">
            <v>ROLLER GATE 설치 인건비</v>
          </cell>
        </row>
        <row r="645">
          <cell r="E645" t="str">
            <v/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/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/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/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/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/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/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/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/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A702" t="str">
            <v>ROLLER GATE LEAF 설치 소모 자재비</v>
          </cell>
        </row>
        <row r="703">
          <cell r="E703" t="str">
            <v/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/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/>
          </cell>
        </row>
        <row r="713">
          <cell r="L713" t="str">
            <v/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>ROLLER GATE GUIDE FRAME 설치 인건비</v>
          </cell>
        </row>
        <row r="732">
          <cell r="E732" t="str">
            <v/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/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/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/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/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/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/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/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/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/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A818" t="str">
            <v>ROLLER GATE GUIDE FRAME 설치 소모 자재비</v>
          </cell>
        </row>
        <row r="819">
          <cell r="E819" t="str">
            <v/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/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/>
          </cell>
          <cell r="D825" t="str">
            <v/>
          </cell>
          <cell r="E825" t="str">
            <v/>
          </cell>
        </row>
        <row r="828">
          <cell r="A828" t="str">
            <v/>
          </cell>
        </row>
        <row r="829">
          <cell r="L829" t="str">
            <v/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/>
          </cell>
        </row>
        <row r="831">
          <cell r="F831" t="str">
            <v/>
          </cell>
          <cell r="L831" t="str">
            <v/>
          </cell>
        </row>
        <row r="832">
          <cell r="F832" t="str">
            <v/>
          </cell>
          <cell r="J832" t="str">
            <v/>
          </cell>
          <cell r="L832" t="str">
            <v/>
          </cell>
        </row>
        <row r="833">
          <cell r="F833" t="str">
            <v/>
          </cell>
          <cell r="J833" t="str">
            <v/>
          </cell>
          <cell r="L833" t="str">
            <v/>
          </cell>
        </row>
        <row r="834">
          <cell r="F834" t="str">
            <v/>
          </cell>
          <cell r="J834" t="str">
            <v/>
          </cell>
          <cell r="L834" t="str">
            <v/>
          </cell>
        </row>
        <row r="835">
          <cell r="F835" t="str">
            <v/>
          </cell>
          <cell r="J835" t="str">
            <v/>
          </cell>
          <cell r="L835" t="str">
            <v/>
          </cell>
        </row>
        <row r="836">
          <cell r="F836" t="str">
            <v/>
          </cell>
          <cell r="J836" t="str">
            <v/>
          </cell>
          <cell r="L836" t="str">
            <v/>
          </cell>
        </row>
        <row r="837">
          <cell r="F837" t="str">
            <v/>
          </cell>
          <cell r="J837" t="str">
            <v/>
          </cell>
          <cell r="L837" t="str">
            <v/>
          </cell>
        </row>
        <row r="838">
          <cell r="F838" t="str">
            <v/>
          </cell>
          <cell r="J838" t="str">
            <v/>
          </cell>
          <cell r="L838" t="str">
            <v/>
          </cell>
        </row>
        <row r="839">
          <cell r="F839" t="str">
            <v/>
          </cell>
          <cell r="J839" t="str">
            <v/>
          </cell>
          <cell r="L839" t="str">
            <v/>
          </cell>
        </row>
        <row r="840">
          <cell r="F840" t="str">
            <v/>
          </cell>
          <cell r="J840" t="str">
            <v/>
          </cell>
          <cell r="L840" t="str">
            <v/>
          </cell>
        </row>
        <row r="841">
          <cell r="F841" t="str">
            <v/>
          </cell>
          <cell r="J841" t="str">
            <v/>
          </cell>
          <cell r="L841" t="str">
            <v/>
          </cell>
        </row>
        <row r="842">
          <cell r="F842" t="str">
            <v/>
          </cell>
          <cell r="J842" t="str">
            <v/>
          </cell>
          <cell r="L842" t="str">
            <v/>
          </cell>
        </row>
        <row r="843">
          <cell r="F843" t="str">
            <v/>
          </cell>
          <cell r="J843" t="str">
            <v/>
          </cell>
          <cell r="L843" t="str">
            <v/>
          </cell>
        </row>
        <row r="844">
          <cell r="F844" t="str">
            <v/>
          </cell>
          <cell r="J844" t="str">
            <v/>
          </cell>
          <cell r="L844" t="str">
            <v/>
          </cell>
        </row>
        <row r="845">
          <cell r="F845" t="str">
            <v/>
          </cell>
          <cell r="J845" t="str">
            <v/>
          </cell>
          <cell r="L845" t="str">
            <v/>
          </cell>
        </row>
        <row r="846">
          <cell r="F846" t="str">
            <v/>
          </cell>
          <cell r="J846" t="str">
            <v/>
          </cell>
          <cell r="L846" t="str">
            <v/>
          </cell>
        </row>
        <row r="847">
          <cell r="A847" t="str">
            <v>HOIST 설치 인건비</v>
          </cell>
        </row>
        <row r="848">
          <cell r="E848" t="str">
            <v/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/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/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/>
          </cell>
          <cell r="B859" t="str">
            <v/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/>
          </cell>
        </row>
        <row r="863">
          <cell r="A863" t="str">
            <v/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/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/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/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/>
          </cell>
        </row>
        <row r="916">
          <cell r="L916" t="str">
            <v/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>STOP LOG LEAF 제작 인건비</v>
          </cell>
        </row>
        <row r="935">
          <cell r="E935" t="str">
            <v/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/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/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/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/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/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/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/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/>
          </cell>
          <cell r="D1000" t="str">
            <v/>
          </cell>
          <cell r="E1000" t="str">
            <v/>
          </cell>
        </row>
        <row r="1001">
          <cell r="E1001" t="str">
            <v/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/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/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/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/>
          </cell>
          <cell r="J1034" t="str">
            <v/>
          </cell>
        </row>
        <row r="1035">
          <cell r="A1035" t="str">
            <v/>
          </cell>
          <cell r="C1035" t="str">
            <v/>
          </cell>
          <cell r="D1035" t="str">
            <v/>
          </cell>
          <cell r="E1035" t="str">
            <v/>
          </cell>
          <cell r="G1035" t="str">
            <v/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/>
          </cell>
          <cell r="F1050" t="str">
            <v>STOP LOG LEAF 설치 사용장비 경비</v>
          </cell>
        </row>
        <row r="1051">
          <cell r="E1051" t="str">
            <v/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/>
          </cell>
          <cell r="F1079" t="str">
            <v>STOP LOG LEAF 설치 소모 자재비</v>
          </cell>
        </row>
        <row r="1080">
          <cell r="E1080" t="str">
            <v/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/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/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E1108" t="str">
            <v/>
          </cell>
          <cell r="F1108" t="str">
            <v>RADIAL GATE LEAF 제작 인건비</v>
          </cell>
        </row>
        <row r="1109">
          <cell r="E1109" t="str">
            <v/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/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/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/>
          </cell>
          <cell r="F1137" t="str">
            <v>RADIAL GATE LEAF 제작 사용장비 경비</v>
          </cell>
        </row>
        <row r="1138">
          <cell r="E1138" t="str">
            <v/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/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/>
          </cell>
          <cell r="L1170">
            <v>136510</v>
          </cell>
        </row>
        <row r="1195">
          <cell r="E1195" t="str">
            <v/>
          </cell>
          <cell r="F1195" t="str">
            <v>RADIAL GATE LEAF 제작 소모 자재비</v>
          </cell>
        </row>
        <row r="1196">
          <cell r="E1196" t="str">
            <v/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/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/>
          </cell>
          <cell r="K1204" t="str">
            <v/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/>
          </cell>
          <cell r="F1224" t="str">
            <v>RADIAL GATE GUIDE FRAME 제작 인건비</v>
          </cell>
        </row>
        <row r="1225">
          <cell r="E1225" t="str">
            <v/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/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/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/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/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/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/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/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/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/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/>
          </cell>
          <cell r="F1282" t="str">
            <v>RADIAL GATE GUIDE FRAME 제작 소모 자재비</v>
          </cell>
        </row>
        <row r="1283">
          <cell r="E1283" t="str">
            <v/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/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/>
          </cell>
          <cell r="K1290">
            <v>61.6</v>
          </cell>
          <cell r="L1290">
            <v>36652</v>
          </cell>
        </row>
        <row r="1291">
          <cell r="A1291" t="str">
            <v/>
          </cell>
          <cell r="C1291" t="str">
            <v/>
          </cell>
          <cell r="D1291" t="str">
            <v/>
          </cell>
          <cell r="E1291" t="str">
            <v/>
          </cell>
          <cell r="I1291" t="str">
            <v/>
          </cell>
          <cell r="K1291" t="str">
            <v/>
          </cell>
        </row>
        <row r="1293">
          <cell r="L1293" t="str">
            <v/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/>
          </cell>
          <cell r="J1295" t="str">
            <v/>
          </cell>
          <cell r="L1295" t="str">
            <v/>
          </cell>
        </row>
        <row r="1296">
          <cell r="F1296" t="str">
            <v/>
          </cell>
          <cell r="J1296" t="str">
            <v/>
          </cell>
          <cell r="L1296" t="str">
            <v/>
          </cell>
        </row>
        <row r="1297">
          <cell r="F1297" t="str">
            <v/>
          </cell>
          <cell r="J1297" t="str">
            <v/>
          </cell>
          <cell r="L1297" t="str">
            <v/>
          </cell>
        </row>
        <row r="1298">
          <cell r="F1298" t="str">
            <v/>
          </cell>
          <cell r="J1298" t="str">
            <v/>
          </cell>
          <cell r="L1298" t="str">
            <v/>
          </cell>
        </row>
        <row r="1299">
          <cell r="F1299" t="str">
            <v/>
          </cell>
          <cell r="J1299" t="str">
            <v/>
          </cell>
          <cell r="L1299" t="str">
            <v/>
          </cell>
        </row>
        <row r="1300">
          <cell r="F1300" t="str">
            <v/>
          </cell>
          <cell r="J1300" t="str">
            <v/>
          </cell>
          <cell r="L1300" t="str">
            <v/>
          </cell>
        </row>
        <row r="1301">
          <cell r="F1301" t="str">
            <v/>
          </cell>
          <cell r="J1301" t="str">
            <v/>
          </cell>
          <cell r="L1301" t="str">
            <v/>
          </cell>
        </row>
        <row r="1302">
          <cell r="F1302" t="str">
            <v/>
          </cell>
          <cell r="J1302" t="str">
            <v/>
          </cell>
          <cell r="L1302" t="str">
            <v/>
          </cell>
        </row>
        <row r="1303">
          <cell r="F1303" t="str">
            <v/>
          </cell>
          <cell r="J1303" t="str">
            <v/>
          </cell>
          <cell r="L1303" t="str">
            <v/>
          </cell>
        </row>
        <row r="1304">
          <cell r="F1304" t="str">
            <v/>
          </cell>
          <cell r="J1304" t="str">
            <v/>
          </cell>
          <cell r="L1304" t="str">
            <v/>
          </cell>
        </row>
        <row r="1305">
          <cell r="F1305" t="str">
            <v/>
          </cell>
          <cell r="J1305" t="str">
            <v/>
          </cell>
          <cell r="L1305" t="str">
            <v/>
          </cell>
        </row>
        <row r="1306">
          <cell r="F1306" t="str">
            <v/>
          </cell>
          <cell r="J1306" t="str">
            <v/>
          </cell>
          <cell r="L1306" t="str">
            <v/>
          </cell>
        </row>
        <row r="1307">
          <cell r="F1307" t="str">
            <v/>
          </cell>
          <cell r="J1307" t="str">
            <v/>
          </cell>
          <cell r="L1307" t="str">
            <v/>
          </cell>
        </row>
        <row r="1308">
          <cell r="F1308" t="str">
            <v/>
          </cell>
          <cell r="J1308" t="str">
            <v/>
          </cell>
          <cell r="L1308" t="str">
            <v/>
          </cell>
        </row>
        <row r="1309">
          <cell r="F1309" t="str">
            <v/>
          </cell>
          <cell r="J1309" t="str">
            <v/>
          </cell>
          <cell r="L1309" t="str">
            <v/>
          </cell>
        </row>
        <row r="1310">
          <cell r="F1310" t="str">
            <v/>
          </cell>
          <cell r="J1310" t="str">
            <v/>
          </cell>
          <cell r="L1310" t="str">
            <v/>
          </cell>
        </row>
        <row r="1311">
          <cell r="E1311" t="str">
            <v/>
          </cell>
          <cell r="F1311" t="str">
            <v>RADIAL GATE ANCHORAGE 제작 인건비</v>
          </cell>
        </row>
        <row r="1312">
          <cell r="E1312" t="str">
            <v/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/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/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/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/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/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/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/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/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/>
          </cell>
          <cell r="F1369" t="str">
            <v>RADIAL GATE ANCHORAGE 제작 소모 자재비</v>
          </cell>
        </row>
        <row r="1370">
          <cell r="E1370" t="str">
            <v/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/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/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/>
          </cell>
          <cell r="F1398" t="str">
            <v>RADIAL GATE LEAF 설치 인건비</v>
          </cell>
        </row>
        <row r="1399">
          <cell r="E1399" t="str">
            <v/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/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/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/>
          </cell>
          <cell r="F1427" t="str">
            <v>RADIAL GATE 설치 사용장비 경비</v>
          </cell>
        </row>
        <row r="1428">
          <cell r="E1428" t="str">
            <v/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/>
          </cell>
          <cell r="F1456" t="str">
            <v>RADIAL GATE LEAF 설치 소모 자재비</v>
          </cell>
        </row>
        <row r="1457">
          <cell r="E1457" t="str">
            <v/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/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/>
          </cell>
          <cell r="D1463" t="str">
            <v/>
          </cell>
          <cell r="E1463" t="str">
            <v/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/>
          </cell>
          <cell r="F1485" t="str">
            <v>RADIAL GATE GUIDE FRAME 설치 인건비</v>
          </cell>
        </row>
        <row r="1486">
          <cell r="E1486" t="str">
            <v/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/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/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/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/>
          </cell>
          <cell r="F1543" t="str">
            <v>RADIAL GATE GUIDE FRAME 설치 사용장비 경비</v>
          </cell>
        </row>
        <row r="1544">
          <cell r="E1544" t="str">
            <v/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/>
          </cell>
          <cell r="F1572" t="str">
            <v>RADIAL GATE GUIDE FRAME 설치 소모 자재비</v>
          </cell>
        </row>
        <row r="1573">
          <cell r="E1573" t="str">
            <v/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/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/>
          </cell>
          <cell r="D1579" t="str">
            <v/>
          </cell>
          <cell r="E1579" t="str">
            <v/>
          </cell>
          <cell r="I1579" t="str">
            <v/>
          </cell>
          <cell r="J1579" t="str">
            <v/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/>
          </cell>
        </row>
        <row r="1601">
          <cell r="E1601" t="str">
            <v/>
          </cell>
          <cell r="F1601" t="str">
            <v>RADIAL GATE HOIST 설치 사용장비 경비</v>
          </cell>
        </row>
        <row r="1602">
          <cell r="E1602" t="str">
            <v/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/>
          </cell>
          <cell r="G1612" t="str">
            <v/>
          </cell>
          <cell r="I1612" t="str">
            <v/>
          </cell>
          <cell r="J1612" t="str">
            <v/>
          </cell>
          <cell r="K1612" t="str">
            <v/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/>
          </cell>
          <cell r="J1613" t="str">
            <v/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/>
          </cell>
          <cell r="F1630" t="str">
            <v>TRASH RACK 제작 인건비</v>
          </cell>
        </row>
        <row r="1631">
          <cell r="E1631" t="str">
            <v/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/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/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/>
          </cell>
          <cell r="F1659" t="str">
            <v>TRASH RACK 제작 소모 자재비</v>
          </cell>
        </row>
        <row r="1660">
          <cell r="E1660" t="str">
            <v/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/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/>
          </cell>
          <cell r="D1667" t="str">
            <v/>
          </cell>
          <cell r="E1667" t="str">
            <v/>
          </cell>
          <cell r="K1667" t="str">
            <v/>
          </cell>
          <cell r="L1667" t="str">
            <v/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/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/>
          </cell>
        </row>
        <row r="1672">
          <cell r="M1672" t="str">
            <v/>
          </cell>
        </row>
        <row r="1673">
          <cell r="M1673" t="str">
            <v/>
          </cell>
        </row>
        <row r="1674">
          <cell r="M1674" t="str">
            <v/>
          </cell>
        </row>
        <row r="1675">
          <cell r="M1675" t="str">
            <v/>
          </cell>
        </row>
        <row r="1676">
          <cell r="M1676" t="str">
            <v/>
          </cell>
        </row>
        <row r="1677">
          <cell r="M1677" t="str">
            <v/>
          </cell>
        </row>
        <row r="1678">
          <cell r="M1678" t="str">
            <v/>
          </cell>
        </row>
        <row r="1679">
          <cell r="M1679" t="str">
            <v/>
          </cell>
        </row>
        <row r="1680">
          <cell r="M1680" t="str">
            <v/>
          </cell>
        </row>
        <row r="1681">
          <cell r="M1681" t="str">
            <v/>
          </cell>
        </row>
        <row r="1682">
          <cell r="M1682" t="str">
            <v/>
          </cell>
        </row>
        <row r="1683">
          <cell r="M1683" t="str">
            <v/>
          </cell>
        </row>
        <row r="1684">
          <cell r="M1684" t="str">
            <v/>
          </cell>
        </row>
        <row r="1685">
          <cell r="M1685" t="str">
            <v/>
          </cell>
        </row>
        <row r="1686">
          <cell r="M1686" t="str">
            <v/>
          </cell>
        </row>
        <row r="1687">
          <cell r="M1687" t="str">
            <v/>
          </cell>
        </row>
        <row r="1688">
          <cell r="E1688" t="str">
            <v/>
          </cell>
          <cell r="F1688" t="str">
            <v>TRASH RACK 설치 인건비</v>
          </cell>
        </row>
        <row r="1689">
          <cell r="E1689" t="str">
            <v/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/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/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/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/>
          </cell>
          <cell r="B1709" t="str">
            <v/>
          </cell>
        </row>
        <row r="1710">
          <cell r="A1710" t="str">
            <v/>
          </cell>
          <cell r="B1710" t="str">
            <v/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/>
          </cell>
          <cell r="B1711" t="str">
            <v/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/>
          </cell>
          <cell r="B1713" t="str">
            <v/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/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/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/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/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/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/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/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/>
          </cell>
          <cell r="F1746" t="str">
            <v>TRASH RACK 설치 소모 자재비</v>
          </cell>
        </row>
        <row r="1747">
          <cell r="E1747" t="str">
            <v/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/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/>
          </cell>
          <cell r="D1754" t="str">
            <v/>
          </cell>
          <cell r="E1754" t="str">
            <v/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/>
          </cell>
          <cell r="D1757" t="str">
            <v/>
          </cell>
          <cell r="E1757" t="str">
            <v/>
          </cell>
        </row>
        <row r="1758">
          <cell r="A1758" t="str">
            <v/>
          </cell>
          <cell r="D1758" t="str">
            <v/>
          </cell>
          <cell r="E1758" t="str">
            <v/>
          </cell>
        </row>
        <row r="1759">
          <cell r="A1759" t="str">
            <v/>
          </cell>
          <cell r="D1759" t="str">
            <v/>
          </cell>
          <cell r="E1759" t="str">
            <v/>
          </cell>
        </row>
        <row r="1760">
          <cell r="A1760" t="str">
            <v/>
          </cell>
          <cell r="D1760" t="str">
            <v/>
          </cell>
          <cell r="E1760" t="str">
            <v/>
          </cell>
        </row>
        <row r="1761">
          <cell r="A1761" t="str">
            <v/>
          </cell>
          <cell r="D1761" t="str">
            <v/>
          </cell>
          <cell r="E1761" t="str">
            <v/>
          </cell>
        </row>
        <row r="1762">
          <cell r="A1762" t="str">
            <v/>
          </cell>
          <cell r="D1762" t="str">
            <v/>
          </cell>
          <cell r="E1762" t="str">
            <v/>
          </cell>
        </row>
        <row r="1763">
          <cell r="A1763" t="str">
            <v/>
          </cell>
          <cell r="D1763" t="str">
            <v/>
          </cell>
          <cell r="E1763" t="str">
            <v/>
          </cell>
        </row>
        <row r="1764">
          <cell r="A1764" t="str">
            <v/>
          </cell>
          <cell r="D1764" t="str">
            <v/>
          </cell>
          <cell r="E1764" t="str">
            <v/>
          </cell>
        </row>
        <row r="1765">
          <cell r="A1765" t="str">
            <v/>
          </cell>
          <cell r="D1765" t="str">
            <v/>
          </cell>
          <cell r="E1765" t="str">
            <v/>
          </cell>
        </row>
        <row r="1766">
          <cell r="A1766" t="str">
            <v/>
          </cell>
          <cell r="D1766" t="str">
            <v/>
          </cell>
          <cell r="E1766" t="str">
            <v/>
          </cell>
        </row>
        <row r="1767">
          <cell r="A1767" t="str">
            <v/>
          </cell>
          <cell r="D1767" t="str">
            <v/>
          </cell>
          <cell r="E1767" t="str">
            <v/>
          </cell>
        </row>
        <row r="1768">
          <cell r="A1768" t="str">
            <v/>
          </cell>
          <cell r="D1768" t="str">
            <v/>
          </cell>
          <cell r="E1768" t="str">
            <v/>
          </cell>
        </row>
        <row r="1769">
          <cell r="A1769" t="str">
            <v/>
          </cell>
          <cell r="D1769" t="str">
            <v/>
          </cell>
          <cell r="E1769" t="str">
            <v/>
          </cell>
        </row>
        <row r="1770">
          <cell r="A1770" t="str">
            <v/>
          </cell>
          <cell r="D1770" t="str">
            <v/>
          </cell>
          <cell r="E1770" t="str">
            <v/>
          </cell>
        </row>
        <row r="1771">
          <cell r="A1771" t="str">
            <v/>
          </cell>
          <cell r="D1771" t="str">
            <v/>
          </cell>
          <cell r="E1771" t="str">
            <v/>
          </cell>
        </row>
        <row r="1772">
          <cell r="A1772" t="str">
            <v/>
          </cell>
          <cell r="D1772" t="str">
            <v/>
          </cell>
          <cell r="E1772" t="str">
            <v/>
          </cell>
        </row>
        <row r="1773">
          <cell r="A1773" t="str">
            <v/>
          </cell>
          <cell r="D1773" t="str">
            <v/>
          </cell>
          <cell r="E1773" t="str">
            <v/>
          </cell>
        </row>
        <row r="1774">
          <cell r="A1774" t="str">
            <v/>
          </cell>
          <cell r="D1774" t="str">
            <v/>
          </cell>
          <cell r="E1774" t="str">
            <v/>
          </cell>
        </row>
        <row r="1775">
          <cell r="A1775" t="str">
            <v>잡철물 제작,설치(SCREEN등)</v>
          </cell>
        </row>
        <row r="1776">
          <cell r="E1776" t="str">
            <v/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/>
          </cell>
        </row>
        <row r="1800">
          <cell r="F1800" t="str">
            <v/>
          </cell>
        </row>
        <row r="1801">
          <cell r="F1801" t="str">
            <v/>
          </cell>
        </row>
        <row r="1802">
          <cell r="F1802" t="str">
            <v/>
          </cell>
        </row>
        <row r="1803">
          <cell r="B1803" t="str">
            <v>기존도장 방식을 채택할 경우</v>
          </cell>
          <cell r="E1803" t="str">
            <v/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/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/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/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/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/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/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/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/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/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/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/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/>
          </cell>
        </row>
        <row r="1909">
          <cell r="A1909" t="str">
            <v>공사비 산출</v>
          </cell>
          <cell r="F1909" t="str">
            <v/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/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/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/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/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/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/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/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/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/>
          </cell>
        </row>
        <row r="1925">
          <cell r="A1925" t="str">
            <v>공사비 산출</v>
          </cell>
          <cell r="F1925" t="str">
            <v/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/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/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/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/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/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/>
          </cell>
        </row>
        <row r="1976">
          <cell r="E1976" t="str">
            <v/>
          </cell>
          <cell r="F1976" t="str">
            <v>S.T.S 잡철물 제작,설치(SCREEN등)</v>
          </cell>
        </row>
        <row r="1977">
          <cell r="E1977" t="str">
            <v/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/>
          </cell>
        </row>
        <row r="2001">
          <cell r="F2001" t="str">
            <v/>
          </cell>
        </row>
        <row r="2002">
          <cell r="F2002" t="str">
            <v/>
          </cell>
        </row>
        <row r="2004">
          <cell r="F2004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laroux"/>
      <sheetName val="토목데이타"/>
      <sheetName val="설계자료"/>
      <sheetName val="기계공사비"/>
      <sheetName val="부안일위"/>
      <sheetName val="수토공단위당"/>
    </sheetNames>
    <sheetDataSet>
      <sheetData sheetId="0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F66">
            <v>20</v>
          </cell>
          <cell r="G66">
            <v>7740</v>
          </cell>
        </row>
        <row r="67">
          <cell r="F67">
            <v>30</v>
          </cell>
          <cell r="G67">
            <v>9532</v>
          </cell>
        </row>
        <row r="68">
          <cell r="F68">
            <v>40</v>
          </cell>
          <cell r="G68">
            <v>11251</v>
          </cell>
        </row>
        <row r="69">
          <cell r="F69">
            <v>50</v>
          </cell>
          <cell r="G69">
            <v>12422</v>
          </cell>
        </row>
        <row r="70">
          <cell r="F70">
            <v>60</v>
          </cell>
          <cell r="G70">
            <v>13288</v>
          </cell>
        </row>
        <row r="71">
          <cell r="F71">
            <v>70</v>
          </cell>
          <cell r="G71">
            <v>14212</v>
          </cell>
        </row>
        <row r="72">
          <cell r="F72">
            <v>80</v>
          </cell>
          <cell r="G72">
            <v>15095</v>
          </cell>
        </row>
        <row r="73">
          <cell r="F73">
            <v>90</v>
          </cell>
          <cell r="G73">
            <v>15931</v>
          </cell>
        </row>
        <row r="74">
          <cell r="F74">
            <v>100</v>
          </cell>
          <cell r="G74">
            <v>16588</v>
          </cell>
        </row>
        <row r="75">
          <cell r="F75">
            <v>120</v>
          </cell>
          <cell r="G75">
            <v>17098</v>
          </cell>
        </row>
        <row r="76">
          <cell r="F76">
            <v>140</v>
          </cell>
          <cell r="G76">
            <v>18510</v>
          </cell>
        </row>
        <row r="77">
          <cell r="F77">
            <v>160</v>
          </cell>
          <cell r="G77">
            <v>19472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</sheetNames>
    <sheetDataSet>
      <sheetData sheetId="0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간당중기산출내역"/>
      <sheetName val="중기사용료집계"/>
      <sheetName val="자재운반거리"/>
      <sheetName val="자재운반단가일람표"/>
      <sheetName val="기초단가,단위당중기"/>
      <sheetName val="기초단가"/>
      <sheetName val="단가내역"/>
      <sheetName val="Sheet13"/>
      <sheetName val="Sheet14"/>
      <sheetName val="Sheet15"/>
      <sheetName val="Sheet16"/>
      <sheetName val="최초계약내역서"/>
      <sheetName val="표지"/>
      <sheetName val="옆표지"/>
      <sheetName val="간지"/>
      <sheetName val="목차"/>
      <sheetName val="표지 (2)"/>
      <sheetName val="사업계획평면도"/>
      <sheetName val="공정계획표 "/>
      <sheetName val="조사자 명단 "/>
      <sheetName val="승인조건해제"/>
      <sheetName val="보완사유서"/>
      <sheetName val="사업계획개요"/>
      <sheetName val="사업수지예산서"/>
      <sheetName val="관리비"/>
      <sheetName val="계획보완공사비증감"/>
      <sheetName val="년도별공사비내역"/>
      <sheetName val="수량이동조서"/>
      <sheetName val="공사비총괄표"/>
      <sheetName val="내역서"/>
      <sheetName val="자재집계"/>
      <sheetName val="수량총집계"/>
      <sheetName val="수량집계"/>
      <sheetName val="자재산출"/>
      <sheetName val="공종수량"/>
      <sheetName val="단가산출_목록"/>
      <sheetName val="단가산출"/>
      <sheetName val="일위대가_목록"/>
      <sheetName val="일위대가"/>
      <sheetName val="건설기계_목록"/>
      <sheetName val="건설기계"/>
      <sheetName val="98NS-N"/>
      <sheetName val="중동공구"/>
      <sheetName val="경비산출"/>
      <sheetName val="내역"/>
      <sheetName val="기계경비일람"/>
      <sheetName val="일반수량"/>
      <sheetName val="맨홀수량산출(A-LINE)"/>
      <sheetName val="측량요율"/>
      <sheetName val="자재대"/>
      <sheetName val="여과지동"/>
      <sheetName val="기초자료"/>
      <sheetName val="산출내역서집계표"/>
      <sheetName val="산출근거"/>
      <sheetName val="건설기계가격표"/>
      <sheetName val="선급금신청서"/>
      <sheetName val="일위"/>
      <sheetName val="적용수량"/>
      <sheetName val="도로경계석수량"/>
      <sheetName val="도로경계석"/>
      <sheetName val="보차도경계석수량"/>
      <sheetName val="보차도경계석"/>
      <sheetName val="화강석수량집계"/>
      <sheetName val="보도블럭수량"/>
      <sheetName val="보도블럭"/>
      <sheetName val="수목보호덮개"/>
      <sheetName val="수량산출"/>
      <sheetName val="노임"/>
      <sheetName val="단면 (2)"/>
      <sheetName val="교각1"/>
      <sheetName val="일반수량총괄집계"/>
      <sheetName val="T13(P68~72,78)"/>
      <sheetName val="내역서 "/>
      <sheetName val="구조물터파기수량집계"/>
      <sheetName val="측구터파기공수량집계"/>
      <sheetName val="배수공 시멘트 및 골재량 산출"/>
      <sheetName val="청천내"/>
      <sheetName val="단가"/>
      <sheetName val="설계예산서"/>
      <sheetName val="재료집계표"/>
      <sheetName val="차액보증"/>
      <sheetName val="총괄표"/>
      <sheetName val="봉의지구"/>
      <sheetName val="암거"/>
      <sheetName val="자재단가"/>
      <sheetName val="Sheet1 (2)"/>
      <sheetName val="구조물공1"/>
      <sheetName val="배수및구조물공1"/>
      <sheetName val="(A)내역서"/>
      <sheetName val="난간벽단위"/>
      <sheetName val="산출근거1"/>
    </sheetNames>
    <sheetDataSet>
      <sheetData sheetId="0" refreshError="1"/>
      <sheetData sheetId="1"/>
      <sheetData sheetId="2"/>
      <sheetData sheetId="3"/>
      <sheetData sheetId="4" refreshError="1">
        <row r="2">
          <cell r="R2">
            <v>34098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YES"/>
      <sheetName val="수량산출"/>
      <sheetName val="자재단가"/>
      <sheetName val="분전함신설"/>
      <sheetName val="접지1종"/>
      <sheetName val="원본(갑지)"/>
      <sheetName val="여과지동"/>
      <sheetName val="기초자료"/>
      <sheetName val="산출내역서집계표"/>
      <sheetName val="인건비"/>
      <sheetName val="자재"/>
      <sheetName val="전등부하"/>
      <sheetName val="노임"/>
      <sheetName val="예총"/>
      <sheetName val="플랜트 설치"/>
      <sheetName val="산출근거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일위대가"/>
      <sheetName val="대치판정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을"/>
      <sheetName val="FILE1"/>
      <sheetName val="0.집계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손익분석"/>
      <sheetName val="인건-측정"/>
      <sheetName val="보차도경계석"/>
      <sheetName val="부하계산서"/>
      <sheetName val="아산추가1220"/>
      <sheetName val="당초"/>
      <sheetName val="3-1.CB"/>
      <sheetName val="부대내역"/>
      <sheetName val="unit 4"/>
      <sheetName val="ITB COST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공통(20-91)"/>
      <sheetName val="C3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Between"/>
      <sheetName val="Overhung"/>
      <sheetName val="BalancingHole"/>
      <sheetName val="Balance"/>
      <sheetName val="Module3"/>
      <sheetName val="비속도"/>
      <sheetName val="설계계산서"/>
      <sheetName val="Br_Data"/>
      <sheetName val="Hes_Data"/>
      <sheetName val="Htm_Data"/>
      <sheetName val="Hdr_Data"/>
      <sheetName val="Etc_Data"/>
      <sheetName val="Chart3"/>
      <sheetName val="kso1"/>
      <sheetName val="Sheet1"/>
      <sheetName val="단가대비표(SYS)"/>
      <sheetName val="차액보증"/>
    </sheetNames>
    <sheetDataSet>
      <sheetData sheetId="0" refreshError="1">
        <row r="1">
          <cell r="D1">
            <v>40</v>
          </cell>
        </row>
        <row r="2">
          <cell r="D2">
            <v>30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오운전기총"/>
      <sheetName val="지급"/>
      <sheetName val="지급내역"/>
      <sheetName val="내역"/>
      <sheetName val="노임"/>
      <sheetName val="한전"/>
      <sheetName val="설계계산"/>
      <sheetName val="2002노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전기총"/>
      <sheetName val="자재대"/>
      <sheetName val="내역"/>
      <sheetName val="한전"/>
      <sheetName val="설계계산"/>
      <sheetName val="노임"/>
      <sheetName val="02하노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,재료"/>
      <sheetName val="단가"/>
      <sheetName val="Sheet3"/>
      <sheetName val="옥외등신설"/>
      <sheetName val="저케CV22신설"/>
      <sheetName val="저케CV38신설"/>
      <sheetName val="저케CV8신설"/>
      <sheetName val="접지3종"/>
    </sheetNames>
    <sheetDataSet>
      <sheetData sheetId="0">
        <row r="17">
          <cell r="E17">
            <v>980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순공사비"/>
      <sheetName val="연장조서"/>
      <sheetName val="자재"/>
      <sheetName val="공사비명세서"/>
      <sheetName val="수량집계"/>
      <sheetName val="유말공재료계산"/>
      <sheetName val="신천3호용수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A3" t="str">
            <v>측    점</v>
          </cell>
          <cell r="B3" t="str">
            <v>점간거리</v>
          </cell>
          <cell r="C3" t="str">
            <v>평균거리</v>
          </cell>
          <cell r="D3" t="str">
            <v>터  파  기</v>
          </cell>
          <cell r="F3" t="str">
            <v>되  메  움</v>
          </cell>
          <cell r="H3" t="str">
            <v>흙  쌓  기</v>
          </cell>
          <cell r="J3" t="str">
            <v>적 요</v>
          </cell>
          <cell r="L3" t="str">
            <v>비    고</v>
          </cell>
        </row>
        <row r="4">
          <cell r="D4" t="str">
            <v>단면(m2)</v>
          </cell>
          <cell r="E4" t="str">
            <v>부피(m3)</v>
          </cell>
          <cell r="F4" t="str">
            <v>단면(m2)</v>
          </cell>
          <cell r="G4" t="str">
            <v>부피(m3)</v>
          </cell>
          <cell r="H4" t="str">
            <v>단면(m2)</v>
          </cell>
          <cell r="I4" t="str">
            <v>부피(m3)</v>
          </cell>
        </row>
      </sheetData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성교간선"/>
      <sheetName val="우성교전등전열"/>
      <sheetName val="평소교간선"/>
      <sheetName val="평소교전등전열"/>
      <sheetName val="백룡교차로"/>
      <sheetName val="산정교차로"/>
      <sheetName val="신영교차로"/>
    </sheetNames>
    <sheetDataSet>
      <sheetData sheetId="0" refreshError="1">
        <row r="5">
          <cell r="B5" t="str">
            <v>IV 5.5㎟</v>
          </cell>
          <cell r="C5" t="str">
            <v>M</v>
          </cell>
          <cell r="D5">
            <v>80</v>
          </cell>
          <cell r="E5">
            <v>0.05</v>
          </cell>
          <cell r="F5">
            <v>84</v>
          </cell>
        </row>
        <row r="6">
          <cell r="B6" t="str">
            <v>GV 5.5㎟</v>
          </cell>
          <cell r="C6" t="str">
            <v>M</v>
          </cell>
          <cell r="D6">
            <v>10</v>
          </cell>
          <cell r="E6">
            <v>0.05</v>
          </cell>
          <cell r="F6">
            <v>10</v>
          </cell>
        </row>
        <row r="7">
          <cell r="B7" t="str">
            <v>CV 8㎟/1C</v>
          </cell>
          <cell r="C7" t="str">
            <v>M</v>
          </cell>
          <cell r="D7">
            <v>320</v>
          </cell>
          <cell r="E7">
            <v>0.03</v>
          </cell>
          <cell r="F7">
            <v>329</v>
          </cell>
        </row>
        <row r="8">
          <cell r="B8" t="str">
            <v>HI PVC 16mm</v>
          </cell>
          <cell r="C8" t="str">
            <v>M</v>
          </cell>
          <cell r="D8">
            <v>5</v>
          </cell>
          <cell r="E8">
            <v>0.1</v>
          </cell>
          <cell r="F8">
            <v>5</v>
          </cell>
        </row>
        <row r="9">
          <cell r="B9" t="str">
            <v>ELP 30mm</v>
          </cell>
          <cell r="C9" t="str">
            <v>M</v>
          </cell>
          <cell r="D9">
            <v>60</v>
          </cell>
          <cell r="E9">
            <v>0.03</v>
          </cell>
          <cell r="F9">
            <v>61</v>
          </cell>
        </row>
        <row r="10">
          <cell r="C10" t="str">
            <v>M</v>
          </cell>
          <cell r="D10">
            <v>60</v>
          </cell>
          <cell r="E10">
            <v>0</v>
          </cell>
          <cell r="F10">
            <v>60</v>
          </cell>
        </row>
        <row r="11">
          <cell r="B11" t="str">
            <v>200×200×100</v>
          </cell>
          <cell r="C11" t="str">
            <v>EA</v>
          </cell>
          <cell r="D11">
            <v>4</v>
          </cell>
          <cell r="E11">
            <v>0</v>
          </cell>
          <cell r="F11">
            <v>4</v>
          </cell>
        </row>
        <row r="12">
          <cell r="B12" t="str">
            <v>LP-1(SUS옥외형)</v>
          </cell>
          <cell r="C12" t="str">
            <v>면</v>
          </cell>
          <cell r="D12">
            <v>1</v>
          </cell>
          <cell r="E12">
            <v>0</v>
          </cell>
          <cell r="F12">
            <v>1</v>
          </cell>
        </row>
        <row r="13">
          <cell r="B13" t="str">
            <v>16Ø×1800×3본</v>
          </cell>
          <cell r="C13" t="str">
            <v>개소</v>
          </cell>
          <cell r="D13">
            <v>1</v>
          </cell>
          <cell r="E13">
            <v>0</v>
          </cell>
          <cell r="F13">
            <v>1</v>
          </cell>
        </row>
        <row r="14">
          <cell r="D14">
            <v>1</v>
          </cell>
          <cell r="E14">
            <v>0</v>
          </cell>
          <cell r="F14">
            <v>1</v>
          </cell>
        </row>
        <row r="15">
          <cell r="B15" t="str">
            <v>16Ø</v>
          </cell>
          <cell r="C15" t="str">
            <v>EA</v>
          </cell>
          <cell r="D15">
            <v>3</v>
          </cell>
          <cell r="E15">
            <v>0</v>
          </cell>
          <cell r="F15">
            <v>3</v>
          </cell>
        </row>
        <row r="16">
          <cell r="B16" t="str">
            <v>10KG</v>
          </cell>
          <cell r="C16" t="str">
            <v>포</v>
          </cell>
          <cell r="D16">
            <v>1</v>
          </cell>
          <cell r="E16">
            <v>0</v>
          </cell>
          <cell r="F16">
            <v>1</v>
          </cell>
        </row>
        <row r="17">
          <cell r="B17" t="str">
            <v>800×500×1200</v>
          </cell>
          <cell r="C17" t="str">
            <v>EA</v>
          </cell>
          <cell r="D17">
            <v>1</v>
          </cell>
          <cell r="E17">
            <v>0</v>
          </cell>
          <cell r="F17">
            <v>1</v>
          </cell>
        </row>
        <row r="18">
          <cell r="B18" t="str">
            <v>0.6M</v>
          </cell>
          <cell r="C18" t="str">
            <v>M</v>
          </cell>
          <cell r="D18">
            <v>30</v>
          </cell>
          <cell r="E18">
            <v>0</v>
          </cell>
          <cell r="F18">
            <v>30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산출"/>
      <sheetName val="점검총괄"/>
      <sheetName val="팔당"/>
      <sheetName val="성남"/>
      <sheetName val="과천"/>
      <sheetName val="일산"/>
      <sheetName val="태백"/>
      <sheetName val="울산"/>
      <sheetName val="포항"/>
      <sheetName val="창원"/>
      <sheetName val="거제"/>
      <sheetName val="구미"/>
      <sheetName val="사천"/>
      <sheetName val="운문댐"/>
      <sheetName val="여수"/>
      <sheetName val="청주"/>
      <sheetName val="부여"/>
      <sheetName val="섬진"/>
      <sheetName val="광주"/>
      <sheetName val="전주"/>
      <sheetName val="부안"/>
      <sheetName val="보령"/>
      <sheetName val="아산"/>
      <sheetName val="수도권5단계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시중노임단가"/>
      <sheetName val="자재단가"/>
      <sheetName val="일위대가"/>
      <sheetName val="감가상각"/>
      <sheetName val="단가"/>
      <sheetName val="기본단가표"/>
      <sheetName val="WORK"/>
      <sheetName val="김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당초명세(평)"/>
      <sheetName val="단가(평)"/>
      <sheetName val="단가(수)"/>
      <sheetName val="97명(수)"/>
      <sheetName val="97명(평)"/>
      <sheetName val="98명(수)"/>
      <sheetName val="공감비"/>
      <sheetName val="98명(평)"/>
      <sheetName val="(당수)자재"/>
      <sheetName val="(당평)자재"/>
      <sheetName val="97~98총괄"/>
      <sheetName val="98자재내역"/>
      <sheetName val="개요"/>
      <sheetName val="공정97"/>
      <sheetName val="공정98"/>
      <sheetName val="순공사증감"/>
      <sheetName val="수지예산97"/>
      <sheetName val="수지예산98"/>
      <sheetName val="지급품97"/>
      <sheetName val="지급품98"/>
      <sheetName val="용지매수"/>
      <sheetName val="관리비"/>
      <sheetName val="자재발주"/>
      <sheetName val="잡지출"/>
      <sheetName val="요율"/>
      <sheetName val="증감내역"/>
      <sheetName val="간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기계공사"/>
      <sheetName val="실행철강하도"/>
      <sheetName val="내역"/>
      <sheetName val="공사비"/>
      <sheetName val="1,2공구원가계산서"/>
      <sheetName val="2공구산출내역"/>
      <sheetName val="1공구산출내역서"/>
      <sheetName val="＃호안블록"/>
      <sheetName val="DANGA"/>
      <sheetName val="남평내역"/>
      <sheetName val="단가"/>
      <sheetName val="위치조서"/>
      <sheetName val="당초명세(평)"/>
      <sheetName val="공사비증감내역"/>
      <sheetName val="일위대가"/>
      <sheetName val="계화배수"/>
      <sheetName val="수곡내역"/>
      <sheetName val="노무단가"/>
      <sheetName val="수로교총재료집계"/>
      <sheetName val="원가계산서"/>
      <sheetName val="sheet1"/>
      <sheetName val="대운반(철재)"/>
      <sheetName val="관급"/>
      <sheetName val="98NS-N"/>
      <sheetName val="98수문일위"/>
      <sheetName val="헐기"/>
      <sheetName val="96보완계획7.12"/>
      <sheetName val="목차"/>
      <sheetName val="문학간접"/>
      <sheetName val="노임단가"/>
      <sheetName val="투찰내역"/>
      <sheetName val="토목"/>
      <sheetName val="2월분"/>
      <sheetName val="원가계산서(변경)"/>
      <sheetName val="1호구조물"/>
      <sheetName val="집계표"/>
      <sheetName val="2000웅포보완(물량보완-2)1"/>
      <sheetName val="1공구원가계산서"/>
      <sheetName val="내역원본"/>
      <sheetName val="노무,재료"/>
      <sheetName val="토적표"/>
      <sheetName val="Sheet2"/>
      <sheetName val="여과지동"/>
      <sheetName val="기초자료"/>
      <sheetName val="계화총괄"/>
      <sheetName val="날개벽"/>
      <sheetName val="공통"/>
      <sheetName val="배관배선 단가조사"/>
      <sheetName val="일위대가집계"/>
      <sheetName val="원가"/>
      <sheetName val="노임"/>
      <sheetName val="기"/>
      <sheetName val="전선(총)"/>
      <sheetName val="O실보"/>
      <sheetName val="샌딩 에폭시 도장"/>
      <sheetName val="시멘트산출"/>
      <sheetName val="총괄표"/>
      <sheetName val="xxxxxx"/>
      <sheetName val="배수내역"/>
      <sheetName val="공내역"/>
      <sheetName val="1단계"/>
      <sheetName val="원하대비"/>
      <sheetName val="원도급"/>
      <sheetName val="하도급"/>
      <sheetName val="ABUT수량-A1"/>
      <sheetName val="교각1"/>
      <sheetName val="날개벽수량표"/>
      <sheetName val="노무비"/>
      <sheetName val="부안일위"/>
      <sheetName val="DATA"/>
      <sheetName val="데이타"/>
      <sheetName val="구조물총"/>
      <sheetName val="청천내"/>
      <sheetName val="자재대"/>
      <sheetName val="2000년1차"/>
      <sheetName val="70%"/>
      <sheetName val="우성교간선"/>
      <sheetName val="자재일람"/>
      <sheetName val="sh1"/>
      <sheetName val="변압기 및 발전기 용량"/>
      <sheetName val="N賃率-職"/>
      <sheetName val="노단"/>
      <sheetName val="설비"/>
      <sheetName val="월명지여방"/>
      <sheetName val="철근량"/>
      <sheetName val="화재 탐지 설비"/>
      <sheetName val="내역서"/>
      <sheetName val="입찰안"/>
      <sheetName val="단가 및 재료비"/>
      <sheetName val="수량산출서"/>
      <sheetName val="Sheet1 (2)"/>
      <sheetName val="NOMUBI"/>
      <sheetName val="sw1"/>
      <sheetName val="일위대가(1)"/>
      <sheetName val="#REF"/>
      <sheetName val="Main"/>
      <sheetName val="비속도"/>
      <sheetName val="BID"/>
      <sheetName val="경율산정.XLS"/>
      <sheetName val="DATE"/>
      <sheetName val="토적계산"/>
      <sheetName val="오수관로(터파기)"/>
      <sheetName val="신고조서"/>
      <sheetName val="3지구단위"/>
      <sheetName val="공정집계_국별"/>
      <sheetName val="용수로조직"/>
      <sheetName val="지급자재"/>
      <sheetName val="설계"/>
      <sheetName val="사통"/>
      <sheetName val="총괄공사비"/>
      <sheetName val="총괄_(2)"/>
      <sheetName val="96보완계획7_12"/>
      <sheetName val="배관배선_단가조사"/>
      <sheetName val="샌딩_에폭시_도장"/>
      <sheetName val="기본단가표"/>
      <sheetName val="공정계획(배수개선)백만단위"/>
      <sheetName val="화재_탐지_설비"/>
      <sheetName val="밸브설치"/>
      <sheetName val="준검 내역서"/>
      <sheetName val="초곡1교(일반)"/>
      <sheetName val="원가계산(2)"/>
      <sheetName val=" 갑지"/>
      <sheetName val="인구"/>
      <sheetName val="변경내역"/>
      <sheetName val="가설공사비"/>
      <sheetName val="차수공개요"/>
      <sheetName val="Sheet3"/>
      <sheetName val="수량산출"/>
      <sheetName val="환경평가"/>
      <sheetName val="단가표"/>
      <sheetName val="수자재단위당"/>
      <sheetName val="수토공단위당"/>
      <sheetName val="단가산출내역(노임부분수정)"/>
      <sheetName val="C.배수관공"/>
      <sheetName val="토공(우물통,기타) "/>
      <sheetName val="000000"/>
      <sheetName val="수량이동조서총괄"/>
      <sheetName val="공사비총괄표"/>
      <sheetName val="터파기및재료"/>
      <sheetName val="수목표준대가"/>
      <sheetName val="수원공총"/>
      <sheetName val="신천3호용수로"/>
      <sheetName val="건축내역"/>
      <sheetName val="WORK"/>
      <sheetName val="옹벽재계"/>
      <sheetName val="당초내역서"/>
      <sheetName val="참조자료"/>
      <sheetName val="★도급내역"/>
      <sheetName val="신평리 권리자명부"/>
      <sheetName val="동일리 권리자명부"/>
      <sheetName val="단위수량"/>
      <sheetName val="총공사비"/>
      <sheetName val="단가조사"/>
      <sheetName val="입력창"/>
      <sheetName val="측량요율"/>
      <sheetName val="인건비"/>
    </sheetNames>
    <sheetDataSet>
      <sheetData sheetId="0" refreshError="1"/>
      <sheetData sheetId="1" refreshError="1"/>
      <sheetData sheetId="2" refreshError="1">
        <row r="4">
          <cell r="L4" t="str">
            <v>② '99까지 정산</v>
          </cell>
        </row>
        <row r="5">
          <cell r="L5" t="str">
            <v>③  2000 이  후</v>
          </cell>
        </row>
        <row r="8">
          <cell r="M8" t="str">
            <v>①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서"/>
      <sheetName val="자재단가비교표"/>
      <sheetName val="동광"/>
      <sheetName val="동화"/>
      <sheetName val="가락"/>
      <sheetName val="공정집계_국별"/>
      <sheetName val="노무비 근거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기계공사"/>
      <sheetName val="사통"/>
      <sheetName val="관급"/>
      <sheetName val="입상내역"/>
      <sheetName val="DANGA"/>
      <sheetName val="터널조도"/>
      <sheetName val="NOMUBI"/>
      <sheetName val="sw1"/>
      <sheetName val="내역서"/>
      <sheetName val="기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관급자재"/>
      <sheetName val="분전반원가계산"/>
      <sheetName val="분전반내역"/>
      <sheetName val="공원등공사(합)"/>
      <sheetName val="공원등일반공사"/>
      <sheetName val="공원등물량산출표"/>
      <sheetName val="한전납입금"/>
      <sheetName val="일위대가표지"/>
      <sheetName val="일위집계"/>
      <sheetName val="전선관및자재,케이블,접지"/>
      <sheetName val="접지자재,건축전기"/>
      <sheetName val="건축전기-1"/>
      <sheetName val="토목자재,배선차단"/>
      <sheetName val="배선차단기기,분전반"/>
      <sheetName val="분전반제작"/>
      <sheetName val="분전반외함"/>
      <sheetName val="단가"/>
      <sheetName val="설치품"/>
      <sheetName val="노무비"/>
      <sheetName val="노무비(제조)"/>
      <sheetName val="일위목록"/>
      <sheetName val="단가표"/>
      <sheetName val="일위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항목번호</v>
          </cell>
          <cell r="C1" t="str">
            <v>공종</v>
          </cell>
          <cell r="D1" t="str">
            <v>규격</v>
          </cell>
          <cell r="E1" t="str">
            <v>수량</v>
          </cell>
          <cell r="F1" t="str">
            <v>단가</v>
          </cell>
          <cell r="G1" t="str">
            <v>노무비</v>
          </cell>
          <cell r="I1" t="str">
            <v>재료비</v>
          </cell>
          <cell r="K1" t="str">
            <v>경비</v>
          </cell>
          <cell r="M1" t="str">
            <v>비고</v>
          </cell>
        </row>
        <row r="2"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  <row r="3">
          <cell r="A3" t="str">
            <v>PE 36㎜</v>
          </cell>
          <cell r="B3">
            <v>1</v>
          </cell>
          <cell r="C3" t="str">
            <v>PE 전 선 관</v>
          </cell>
          <cell r="D3" t="str">
            <v>PE 36㎜</v>
          </cell>
          <cell r="E3">
            <v>1</v>
          </cell>
          <cell r="F3" t="str">
            <v>m</v>
          </cell>
          <cell r="H3">
            <v>6516</v>
          </cell>
          <cell r="J3">
            <v>625</v>
          </cell>
          <cell r="L3">
            <v>195</v>
          </cell>
          <cell r="M3">
            <v>1</v>
          </cell>
        </row>
        <row r="4">
          <cell r="A4" t="str">
            <v>PVC 36㎜</v>
          </cell>
          <cell r="B4">
            <v>2</v>
          </cell>
          <cell r="C4" t="str">
            <v>노말 밴드(PVC)</v>
          </cell>
          <cell r="D4" t="str">
            <v>PVC 36㎜</v>
          </cell>
          <cell r="E4">
            <v>1</v>
          </cell>
          <cell r="F4" t="str">
            <v>개</v>
          </cell>
          <cell r="H4">
            <v>6516</v>
          </cell>
          <cell r="J4">
            <v>1425</v>
          </cell>
          <cell r="L4">
            <v>195</v>
          </cell>
          <cell r="M4">
            <v>2</v>
          </cell>
        </row>
        <row r="5">
          <cell r="A5" t="str">
            <v>ST 36㎜</v>
          </cell>
          <cell r="B5">
            <v>3</v>
          </cell>
          <cell r="C5" t="str">
            <v>워셔캡</v>
          </cell>
          <cell r="D5" t="str">
            <v>ST 36㎜</v>
          </cell>
          <cell r="E5">
            <v>1</v>
          </cell>
          <cell r="F5" t="str">
            <v>개</v>
          </cell>
          <cell r="H5">
            <v>2443</v>
          </cell>
          <cell r="J5">
            <v>3586</v>
          </cell>
          <cell r="L5">
            <v>73</v>
          </cell>
          <cell r="M5">
            <v>3</v>
          </cell>
        </row>
        <row r="6">
          <cell r="A6" t="str">
            <v>취부밴드</v>
          </cell>
          <cell r="B6">
            <v>4</v>
          </cell>
          <cell r="C6" t="str">
            <v>반경관취부밴드</v>
          </cell>
          <cell r="D6" t="str">
            <v>취부밴드</v>
          </cell>
          <cell r="E6">
            <v>1</v>
          </cell>
          <cell r="F6" t="str">
            <v>개</v>
          </cell>
          <cell r="H6">
            <v>0</v>
          </cell>
          <cell r="J6">
            <v>1800</v>
          </cell>
          <cell r="L6">
            <v>0</v>
          </cell>
          <cell r="M6">
            <v>4</v>
          </cell>
        </row>
        <row r="7">
          <cell r="A7" t="str">
            <v>Φ130 × 2m</v>
          </cell>
          <cell r="B7">
            <v>5</v>
          </cell>
          <cell r="C7" t="str">
            <v>반할강관</v>
          </cell>
          <cell r="D7" t="str">
            <v>Φ130 × 2m</v>
          </cell>
          <cell r="E7">
            <v>1</v>
          </cell>
          <cell r="F7" t="str">
            <v>개</v>
          </cell>
          <cell r="H7">
            <v>0</v>
          </cell>
          <cell r="J7">
            <v>28080</v>
          </cell>
          <cell r="L7">
            <v>0</v>
          </cell>
          <cell r="M7">
            <v>5</v>
          </cell>
        </row>
        <row r="8">
          <cell r="A8" t="str">
            <v>0.6/1kV CV 6㎟-2C</v>
          </cell>
          <cell r="B8">
            <v>6</v>
          </cell>
          <cell r="C8" t="str">
            <v>케   이   블</v>
          </cell>
          <cell r="D8" t="str">
            <v>0.6/1kV CV 6㎟-2C</v>
          </cell>
          <cell r="E8">
            <v>1</v>
          </cell>
          <cell r="F8" t="str">
            <v>m</v>
          </cell>
          <cell r="H8">
            <v>1764</v>
          </cell>
          <cell r="J8">
            <v>1256</v>
          </cell>
          <cell r="L8">
            <v>52</v>
          </cell>
          <cell r="M8">
            <v>6</v>
          </cell>
        </row>
        <row r="9">
          <cell r="A9" t="str">
            <v>0.6/1kV CV 16㎟-4C</v>
          </cell>
          <cell r="B9">
            <v>7</v>
          </cell>
          <cell r="C9" t="str">
            <v>케   이   블</v>
          </cell>
          <cell r="D9" t="str">
            <v>0.6/1kV CV 16㎟-4C</v>
          </cell>
          <cell r="E9">
            <v>1</v>
          </cell>
          <cell r="F9" t="str">
            <v>m</v>
          </cell>
          <cell r="H9">
            <v>5098</v>
          </cell>
          <cell r="J9">
            <v>4954</v>
          </cell>
          <cell r="L9">
            <v>152</v>
          </cell>
          <cell r="M9">
            <v>7</v>
          </cell>
        </row>
        <row r="10">
          <cell r="A10" t="str">
            <v>F-GV 6㎟(매설)</v>
          </cell>
          <cell r="B10">
            <v>8</v>
          </cell>
          <cell r="C10" t="str">
            <v>접   지   선</v>
          </cell>
          <cell r="D10" t="str">
            <v>F-GV 6㎟(매설)</v>
          </cell>
          <cell r="E10">
            <v>1</v>
          </cell>
          <cell r="F10" t="str">
            <v>m</v>
          </cell>
          <cell r="H10">
            <v>1221</v>
          </cell>
          <cell r="J10">
            <v>469</v>
          </cell>
          <cell r="L10">
            <v>36</v>
          </cell>
          <cell r="M10">
            <v>8</v>
          </cell>
        </row>
        <row r="11">
          <cell r="A11" t="str">
            <v>F-GV 25㎟(매설)</v>
          </cell>
          <cell r="B11">
            <v>9</v>
          </cell>
          <cell r="C11" t="str">
            <v>접   지   선</v>
          </cell>
          <cell r="D11" t="str">
            <v>F-GV 25㎟(매설)</v>
          </cell>
          <cell r="E11">
            <v>1</v>
          </cell>
          <cell r="F11" t="str">
            <v>m</v>
          </cell>
          <cell r="H11">
            <v>1466</v>
          </cell>
          <cell r="J11">
            <v>1672</v>
          </cell>
          <cell r="L11">
            <v>43</v>
          </cell>
          <cell r="M11">
            <v>9</v>
          </cell>
        </row>
        <row r="12">
          <cell r="A12" t="str">
            <v>Φ16X1800㎜</v>
          </cell>
          <cell r="B12">
            <v>10</v>
          </cell>
          <cell r="C12" t="str">
            <v>접  지  동  봉</v>
          </cell>
          <cell r="D12" t="str">
            <v>Φ16X1800㎜</v>
          </cell>
          <cell r="E12">
            <v>1</v>
          </cell>
          <cell r="F12" t="str">
            <v>면</v>
          </cell>
          <cell r="H12">
            <v>49359</v>
          </cell>
          <cell r="J12">
            <v>14700</v>
          </cell>
          <cell r="L12">
            <v>1480</v>
          </cell>
          <cell r="M12">
            <v>10</v>
          </cell>
        </row>
        <row r="13">
          <cell r="A13" t="str">
            <v>22 ㎟</v>
          </cell>
          <cell r="B13">
            <v>11</v>
          </cell>
          <cell r="C13" t="str">
            <v>접 지 콘 넥 타</v>
          </cell>
          <cell r="D13" t="str">
            <v>22 ㎟</v>
          </cell>
          <cell r="E13">
            <v>1</v>
          </cell>
          <cell r="F13" t="str">
            <v>면</v>
          </cell>
          <cell r="H13">
            <v>2443</v>
          </cell>
          <cell r="J13">
            <v>1800</v>
          </cell>
          <cell r="L13">
            <v>73</v>
          </cell>
          <cell r="M13">
            <v>11</v>
          </cell>
        </row>
        <row r="14">
          <cell r="A14" t="str">
            <v>700W×900H×300D</v>
          </cell>
          <cell r="B14">
            <v>12</v>
          </cell>
          <cell r="C14" t="str">
            <v>옥외용분전반설치</v>
          </cell>
          <cell r="D14" t="str">
            <v>700W×900H×300D</v>
          </cell>
          <cell r="E14">
            <v>1</v>
          </cell>
          <cell r="F14" t="str">
            <v>면</v>
          </cell>
          <cell r="H14">
            <v>195116</v>
          </cell>
          <cell r="J14">
            <v>0</v>
          </cell>
          <cell r="L14">
            <v>5853</v>
          </cell>
          <cell r="M14">
            <v>12</v>
          </cell>
        </row>
        <row r="15">
          <cell r="A15" t="str">
            <v>고효율 MH 150W</v>
          </cell>
          <cell r="B15">
            <v>13</v>
          </cell>
          <cell r="C15" t="str">
            <v>메탈할라이드램프</v>
          </cell>
          <cell r="D15" t="str">
            <v>고효율 MH 150W</v>
          </cell>
          <cell r="E15">
            <v>1</v>
          </cell>
          <cell r="F15" t="str">
            <v>개</v>
          </cell>
          <cell r="H15">
            <v>0</v>
          </cell>
          <cell r="J15">
            <v>32400</v>
          </cell>
          <cell r="L15">
            <v>0</v>
          </cell>
          <cell r="M15">
            <v>13</v>
          </cell>
        </row>
        <row r="16">
          <cell r="A16" t="str">
            <v>고효율 MH 150W 안정기</v>
          </cell>
          <cell r="B16">
            <v>14</v>
          </cell>
          <cell r="C16" t="str">
            <v>램프 안정기</v>
          </cell>
          <cell r="D16" t="str">
            <v>고효율 MH 150W 안정기</v>
          </cell>
          <cell r="E16">
            <v>1</v>
          </cell>
          <cell r="F16" t="str">
            <v>개</v>
          </cell>
          <cell r="H16">
            <v>0</v>
          </cell>
          <cell r="J16">
            <v>52000</v>
          </cell>
          <cell r="L16">
            <v>0</v>
          </cell>
          <cell r="M16">
            <v>14</v>
          </cell>
        </row>
        <row r="17">
          <cell r="A17" t="str">
            <v>등주부착형</v>
          </cell>
          <cell r="B17">
            <v>15</v>
          </cell>
          <cell r="C17" t="str">
            <v>감전보호기</v>
          </cell>
          <cell r="D17" t="str">
            <v>등주부착형</v>
          </cell>
          <cell r="E17">
            <v>1</v>
          </cell>
          <cell r="F17" t="str">
            <v>개</v>
          </cell>
          <cell r="H17">
            <v>11403</v>
          </cell>
          <cell r="J17">
            <v>23000</v>
          </cell>
          <cell r="L17">
            <v>342</v>
          </cell>
          <cell r="M17">
            <v>15</v>
          </cell>
        </row>
        <row r="18">
          <cell r="A18" t="str">
            <v>터파기(백호 0.7㎥)</v>
          </cell>
          <cell r="B18">
            <v>16</v>
          </cell>
          <cell r="C18" t="str">
            <v>토   공   사</v>
          </cell>
          <cell r="D18" t="str">
            <v>터파기(백호 0.7㎥)</v>
          </cell>
          <cell r="E18">
            <v>1</v>
          </cell>
          <cell r="F18" t="str">
            <v>㎥</v>
          </cell>
          <cell r="H18">
            <v>316</v>
          </cell>
          <cell r="J18">
            <v>158</v>
          </cell>
          <cell r="L18">
            <v>210</v>
          </cell>
          <cell r="M18">
            <v>16</v>
          </cell>
        </row>
        <row r="19">
          <cell r="A19" t="str">
            <v>되메우기(백호 0.7㎥)</v>
          </cell>
          <cell r="B19">
            <v>17</v>
          </cell>
          <cell r="C19" t="str">
            <v>토   공   사</v>
          </cell>
          <cell r="D19" t="str">
            <v>되메우기(백호 0.7㎥)</v>
          </cell>
          <cell r="E19">
            <v>1</v>
          </cell>
          <cell r="F19" t="str">
            <v>㎥</v>
          </cell>
          <cell r="H19">
            <v>240</v>
          </cell>
          <cell r="J19">
            <v>120</v>
          </cell>
          <cell r="L19">
            <v>159</v>
          </cell>
          <cell r="M19">
            <v>17</v>
          </cell>
        </row>
        <row r="20">
          <cell r="A20" t="str">
            <v>잔토처리(인력)</v>
          </cell>
          <cell r="B20">
            <v>18</v>
          </cell>
          <cell r="C20" t="str">
            <v>토   공   사</v>
          </cell>
          <cell r="D20" t="str">
            <v>잔토처리(인력)</v>
          </cell>
          <cell r="E20">
            <v>1</v>
          </cell>
          <cell r="F20" t="str">
            <v>㎥</v>
          </cell>
          <cell r="H20">
            <v>11050</v>
          </cell>
          <cell r="J20">
            <v>0</v>
          </cell>
          <cell r="L20">
            <v>331</v>
          </cell>
          <cell r="M20">
            <v>18</v>
          </cell>
        </row>
        <row r="21">
          <cell r="A21" t="str">
            <v>5m*2등*150W용</v>
          </cell>
          <cell r="B21">
            <v>19</v>
          </cell>
          <cell r="C21" t="str">
            <v>공원등설치</v>
          </cell>
          <cell r="D21" t="str">
            <v>5m*2등*150W용</v>
          </cell>
          <cell r="E21">
            <v>1</v>
          </cell>
          <cell r="F21" t="str">
            <v>개소</v>
          </cell>
          <cell r="H21">
            <v>103163</v>
          </cell>
          <cell r="J21">
            <v>4298</v>
          </cell>
          <cell r="L21">
            <v>9119.1996199999994</v>
          </cell>
          <cell r="M21">
            <v>19</v>
          </cell>
        </row>
        <row r="22">
          <cell r="A22" t="str">
            <v>M3/4''xL 20''</v>
          </cell>
          <cell r="B22">
            <v>20</v>
          </cell>
          <cell r="C22" t="str">
            <v>앙카볼트너트</v>
          </cell>
          <cell r="D22" t="str">
            <v>M3/4''xL 20''</v>
          </cell>
          <cell r="E22">
            <v>1</v>
          </cell>
          <cell r="F22" t="str">
            <v>개</v>
          </cell>
          <cell r="H22">
            <v>9774</v>
          </cell>
          <cell r="J22">
            <v>1056</v>
          </cell>
          <cell r="L22">
            <v>293</v>
          </cell>
          <cell r="M22">
            <v>20</v>
          </cell>
        </row>
        <row r="23">
          <cell r="A23" t="str">
            <v>200x250m</v>
          </cell>
          <cell r="B23">
            <v>21</v>
          </cell>
          <cell r="C23" t="str">
            <v>경고테이프</v>
          </cell>
          <cell r="D23" t="str">
            <v>200x250m</v>
          </cell>
          <cell r="E23">
            <v>1</v>
          </cell>
          <cell r="F23" t="str">
            <v>m</v>
          </cell>
          <cell r="H23">
            <v>115</v>
          </cell>
          <cell r="J23">
            <v>170</v>
          </cell>
          <cell r="L23">
            <v>3</v>
          </cell>
          <cell r="M23">
            <v>21</v>
          </cell>
        </row>
        <row r="24">
          <cell r="A24" t="str">
            <v>400x500x600</v>
          </cell>
          <cell r="B24">
            <v>22</v>
          </cell>
          <cell r="C24" t="str">
            <v>공원등기초</v>
          </cell>
          <cell r="D24" t="str">
            <v>400x500x600</v>
          </cell>
          <cell r="E24">
            <v>1</v>
          </cell>
          <cell r="F24" t="str">
            <v>개</v>
          </cell>
          <cell r="H24">
            <v>0</v>
          </cell>
          <cell r="J24">
            <v>43200</v>
          </cell>
          <cell r="L24">
            <v>0</v>
          </cell>
          <cell r="M24">
            <v>22</v>
          </cell>
        </row>
        <row r="25">
          <cell r="A25" t="str">
            <v>750x450x1000</v>
          </cell>
          <cell r="B25">
            <v>23</v>
          </cell>
          <cell r="C25" t="str">
            <v>옥외용분전반기초</v>
          </cell>
          <cell r="D25" t="str">
            <v>750x450x1000</v>
          </cell>
          <cell r="E25">
            <v>1</v>
          </cell>
          <cell r="F25" t="str">
            <v>개</v>
          </cell>
          <cell r="H25">
            <v>0</v>
          </cell>
          <cell r="J25">
            <v>180000</v>
          </cell>
          <cell r="L25">
            <v>0</v>
          </cell>
          <cell r="M25">
            <v>23</v>
          </cell>
        </row>
        <row r="26">
          <cell r="A26" t="str">
            <v>460V 4P 100AF/50AT</v>
          </cell>
          <cell r="B26">
            <v>24</v>
          </cell>
          <cell r="C26" t="str">
            <v>배선용차단기</v>
          </cell>
          <cell r="D26" t="str">
            <v>460V 4P 100AF/50AT</v>
          </cell>
          <cell r="E26">
            <v>1</v>
          </cell>
          <cell r="F26" t="str">
            <v>개</v>
          </cell>
          <cell r="H26">
            <v>37871</v>
          </cell>
          <cell r="J26">
            <v>50250</v>
          </cell>
          <cell r="L26">
            <v>1136</v>
          </cell>
          <cell r="M26">
            <v>24</v>
          </cell>
        </row>
        <row r="27">
          <cell r="A27" t="str">
            <v>460V 3P 50AF/50AT</v>
          </cell>
          <cell r="B27">
            <v>25</v>
          </cell>
          <cell r="C27" t="str">
            <v>배선용차단기</v>
          </cell>
          <cell r="D27" t="str">
            <v>460V 3P 50AF/50AT</v>
          </cell>
          <cell r="E27">
            <v>1</v>
          </cell>
          <cell r="F27" t="str">
            <v>개</v>
          </cell>
          <cell r="H27">
            <v>29131</v>
          </cell>
          <cell r="J27">
            <v>29500</v>
          </cell>
          <cell r="L27">
            <v>873</v>
          </cell>
          <cell r="M27">
            <v>25</v>
          </cell>
        </row>
        <row r="28">
          <cell r="A28" t="str">
            <v xml:space="preserve">460V 2P 30AF/30AT </v>
          </cell>
          <cell r="B28">
            <v>26</v>
          </cell>
          <cell r="C28" t="str">
            <v>누전차단기</v>
          </cell>
          <cell r="D28" t="str">
            <v xml:space="preserve">460V 2P 30AF/30AT </v>
          </cell>
          <cell r="E28">
            <v>1</v>
          </cell>
          <cell r="F28" t="str">
            <v>개</v>
          </cell>
          <cell r="H28">
            <v>16927</v>
          </cell>
          <cell r="J28">
            <v>8900</v>
          </cell>
          <cell r="L28">
            <v>507</v>
          </cell>
          <cell r="M28">
            <v>26</v>
          </cell>
        </row>
        <row r="29">
          <cell r="A29" t="str">
            <v xml:space="preserve">460V 2P 30AF/20AT </v>
          </cell>
          <cell r="B29">
            <v>27</v>
          </cell>
          <cell r="C29" t="str">
            <v>누전차단기</v>
          </cell>
          <cell r="D29" t="str">
            <v xml:space="preserve">460V 2P 30AF/20AT </v>
          </cell>
          <cell r="E29">
            <v>1</v>
          </cell>
          <cell r="F29" t="str">
            <v>개</v>
          </cell>
          <cell r="H29">
            <v>16927</v>
          </cell>
          <cell r="J29">
            <v>8900</v>
          </cell>
          <cell r="L29">
            <v>507</v>
          </cell>
          <cell r="M29">
            <v>27</v>
          </cell>
        </row>
        <row r="30">
          <cell r="A30" t="str">
            <v>220V/440 2.2/2.7KW</v>
          </cell>
          <cell r="B30">
            <v>28</v>
          </cell>
          <cell r="C30" t="str">
            <v>전자접촉기</v>
          </cell>
          <cell r="D30" t="str">
            <v>220V/440 2.2/2.7KW</v>
          </cell>
          <cell r="E30">
            <v>1</v>
          </cell>
          <cell r="F30" t="str">
            <v>개</v>
          </cell>
          <cell r="H30">
            <v>11259</v>
          </cell>
          <cell r="J30">
            <v>11880</v>
          </cell>
          <cell r="L30">
            <v>337</v>
          </cell>
          <cell r="M30">
            <v>28</v>
          </cell>
        </row>
        <row r="31">
          <cell r="A31" t="str">
            <v>220V/440 3.7/5.5KW</v>
          </cell>
          <cell r="B31">
            <v>29</v>
          </cell>
          <cell r="C31" t="str">
            <v>전자접촉기</v>
          </cell>
          <cell r="D31" t="str">
            <v>220V/440 3.7/5.5KW</v>
          </cell>
          <cell r="E31">
            <v>1</v>
          </cell>
          <cell r="F31" t="str">
            <v>개</v>
          </cell>
          <cell r="H31">
            <v>11259</v>
          </cell>
          <cell r="J31">
            <v>18150</v>
          </cell>
          <cell r="L31">
            <v>337</v>
          </cell>
          <cell r="M31">
            <v>29</v>
          </cell>
        </row>
        <row r="32">
          <cell r="A32" t="str">
            <v>W/KEY (L)</v>
          </cell>
          <cell r="B32">
            <v>30</v>
          </cell>
          <cell r="C32" t="str">
            <v>DOOR HANDLE</v>
          </cell>
          <cell r="D32" t="str">
            <v>W/KEY (L)</v>
          </cell>
          <cell r="E32">
            <v>1</v>
          </cell>
          <cell r="F32" t="str">
            <v>개</v>
          </cell>
          <cell r="H32">
            <v>0</v>
          </cell>
          <cell r="J32">
            <v>3500</v>
          </cell>
          <cell r="L32">
            <v>0</v>
          </cell>
          <cell r="M32">
            <v>30</v>
          </cell>
        </row>
        <row r="33">
          <cell r="A33" t="str">
            <v>아크릴 (L)</v>
          </cell>
          <cell r="B33">
            <v>31</v>
          </cell>
          <cell r="C33" t="str">
            <v>NAME PLATE</v>
          </cell>
          <cell r="D33" t="str">
            <v>아크릴 (L)</v>
          </cell>
          <cell r="E33">
            <v>1</v>
          </cell>
          <cell r="F33" t="str">
            <v>개</v>
          </cell>
          <cell r="H33">
            <v>0</v>
          </cell>
          <cell r="J33">
            <v>3712</v>
          </cell>
          <cell r="L33">
            <v>0</v>
          </cell>
          <cell r="M33">
            <v>31</v>
          </cell>
        </row>
        <row r="34">
          <cell r="A34" t="str">
            <v>25A 이하 W/HOLDER</v>
          </cell>
          <cell r="B34">
            <v>32</v>
          </cell>
          <cell r="C34" t="str">
            <v>DIAZED FUSE</v>
          </cell>
          <cell r="D34" t="str">
            <v>25A 이하 W/HOLDER</v>
          </cell>
          <cell r="E34">
            <v>1</v>
          </cell>
          <cell r="F34" t="str">
            <v>개</v>
          </cell>
          <cell r="H34">
            <v>0</v>
          </cell>
          <cell r="J34">
            <v>1350</v>
          </cell>
          <cell r="L34">
            <v>0</v>
          </cell>
          <cell r="M34">
            <v>32</v>
          </cell>
        </row>
        <row r="35">
          <cell r="A35" t="str">
            <v>AC 220V 20W</v>
          </cell>
          <cell r="B35">
            <v>33</v>
          </cell>
          <cell r="C35" t="str">
            <v>FL</v>
          </cell>
          <cell r="D35" t="str">
            <v>AC 220V 20W</v>
          </cell>
          <cell r="E35">
            <v>1</v>
          </cell>
          <cell r="F35" t="str">
            <v>개</v>
          </cell>
          <cell r="H35">
            <v>5314</v>
          </cell>
          <cell r="J35">
            <v>1720</v>
          </cell>
          <cell r="L35">
            <v>159</v>
          </cell>
          <cell r="M35">
            <v>33</v>
          </cell>
        </row>
        <row r="36">
          <cell r="A36" t="str">
            <v>450/750kV KIV 2.5㎟</v>
          </cell>
          <cell r="B36">
            <v>34</v>
          </cell>
          <cell r="C36" t="str">
            <v>이면배선</v>
          </cell>
          <cell r="D36" t="str">
            <v>450/750kV KIV 2.5㎟</v>
          </cell>
          <cell r="E36">
            <v>1</v>
          </cell>
          <cell r="F36" t="str">
            <v>m</v>
          </cell>
          <cell r="H36">
            <v>3257</v>
          </cell>
          <cell r="J36">
            <v>218</v>
          </cell>
          <cell r="L36">
            <v>97</v>
          </cell>
          <cell r="M36">
            <v>34</v>
          </cell>
        </row>
        <row r="37">
          <cell r="A37" t="str">
            <v>450/750kV KIV 6㎟</v>
          </cell>
          <cell r="B37">
            <v>35</v>
          </cell>
          <cell r="C37" t="str">
            <v>LOAD WIRE</v>
          </cell>
          <cell r="D37" t="str">
            <v>450/750kV KIV 6㎟</v>
          </cell>
          <cell r="E37">
            <v>1</v>
          </cell>
          <cell r="F37" t="str">
            <v>m</v>
          </cell>
          <cell r="H37">
            <v>3257</v>
          </cell>
          <cell r="J37">
            <v>503</v>
          </cell>
          <cell r="L37">
            <v>97</v>
          </cell>
          <cell r="M37">
            <v>35</v>
          </cell>
        </row>
        <row r="38">
          <cell r="A38" t="str">
            <v>450/750kV KIV 16㎟</v>
          </cell>
          <cell r="B38">
            <v>36</v>
          </cell>
          <cell r="C38" t="str">
            <v>LOAD WIRE</v>
          </cell>
          <cell r="D38" t="str">
            <v>450/750kV KIV 16㎟</v>
          </cell>
          <cell r="E38">
            <v>1</v>
          </cell>
          <cell r="F38" t="str">
            <v>m</v>
          </cell>
          <cell r="H38">
            <v>3257</v>
          </cell>
          <cell r="J38">
            <v>1332</v>
          </cell>
          <cell r="L38">
            <v>97</v>
          </cell>
          <cell r="M38">
            <v>36</v>
          </cell>
        </row>
        <row r="39">
          <cell r="A39" t="str">
            <v>AC 110/220V 25㎜</v>
          </cell>
          <cell r="B39">
            <v>37</v>
          </cell>
          <cell r="C39" t="str">
            <v>PBLS</v>
          </cell>
          <cell r="D39" t="str">
            <v>AC 110/220V 25㎜</v>
          </cell>
          <cell r="E39">
            <v>1</v>
          </cell>
          <cell r="F39" t="str">
            <v>개</v>
          </cell>
          <cell r="H39">
            <v>2558</v>
          </cell>
          <cell r="J39">
            <v>3465</v>
          </cell>
          <cell r="L39">
            <v>76</v>
          </cell>
          <cell r="M39">
            <v>37</v>
          </cell>
        </row>
        <row r="40">
          <cell r="A40" t="str">
            <v>300V 6A 1a 1b</v>
          </cell>
          <cell r="B40">
            <v>38</v>
          </cell>
          <cell r="C40" t="str">
            <v>SELLECTOR S/W</v>
          </cell>
          <cell r="D40" t="str">
            <v>300V 6A 1a 1b</v>
          </cell>
          <cell r="E40">
            <v>1</v>
          </cell>
          <cell r="F40" t="str">
            <v>개</v>
          </cell>
          <cell r="H40">
            <v>11810</v>
          </cell>
          <cell r="J40">
            <v>1265</v>
          </cell>
          <cell r="L40">
            <v>354</v>
          </cell>
          <cell r="M40">
            <v>38</v>
          </cell>
        </row>
        <row r="41">
          <cell r="A41" t="str">
            <v>15/5A</v>
          </cell>
          <cell r="B41">
            <v>39</v>
          </cell>
          <cell r="C41" t="str">
            <v>주CT</v>
          </cell>
          <cell r="D41" t="str">
            <v>15/5A</v>
          </cell>
          <cell r="E41">
            <v>1</v>
          </cell>
          <cell r="F41" t="str">
            <v>개</v>
          </cell>
          <cell r="H41">
            <v>77071</v>
          </cell>
          <cell r="J41">
            <v>5400</v>
          </cell>
          <cell r="L41">
            <v>2312</v>
          </cell>
          <cell r="M41">
            <v>39</v>
          </cell>
        </row>
        <row r="42">
          <cell r="A42" t="str">
            <v>(380.440V) 3P 20㎌</v>
          </cell>
          <cell r="B42">
            <v>40</v>
          </cell>
          <cell r="C42" t="str">
            <v>C0NDENSER</v>
          </cell>
          <cell r="D42" t="str">
            <v>(380.440V) 3P 20㎌</v>
          </cell>
          <cell r="E42">
            <v>1</v>
          </cell>
          <cell r="F42" t="str">
            <v>개</v>
          </cell>
          <cell r="H42">
            <v>4094</v>
          </cell>
          <cell r="J42">
            <v>12905</v>
          </cell>
          <cell r="L42">
            <v>122</v>
          </cell>
          <cell r="M42">
            <v>40</v>
          </cell>
        </row>
        <row r="43">
          <cell r="A43" t="str">
            <v>3P 30A</v>
          </cell>
          <cell r="B43">
            <v>41</v>
          </cell>
          <cell r="C43" t="str">
            <v>단자대(TB)</v>
          </cell>
          <cell r="D43" t="str">
            <v>3P 30A</v>
          </cell>
          <cell r="E43">
            <v>1</v>
          </cell>
          <cell r="F43" t="str">
            <v>개</v>
          </cell>
          <cell r="H43">
            <v>12063</v>
          </cell>
          <cell r="J43">
            <v>650</v>
          </cell>
          <cell r="L43">
            <v>361</v>
          </cell>
          <cell r="M43">
            <v>41</v>
          </cell>
        </row>
        <row r="44">
          <cell r="A44" t="str">
            <v>3P 60A</v>
          </cell>
          <cell r="B44">
            <v>42</v>
          </cell>
          <cell r="C44" t="str">
            <v>단자대(TB)</v>
          </cell>
          <cell r="D44" t="str">
            <v>3P 60A</v>
          </cell>
          <cell r="E44">
            <v>1</v>
          </cell>
          <cell r="F44" t="str">
            <v>개</v>
          </cell>
          <cell r="H44">
            <v>12063</v>
          </cell>
          <cell r="J44">
            <v>1350</v>
          </cell>
          <cell r="L44">
            <v>361</v>
          </cell>
          <cell r="M44">
            <v>42</v>
          </cell>
        </row>
        <row r="45">
          <cell r="A45" t="str">
            <v>3Φ 380V 80KA</v>
          </cell>
          <cell r="B45">
            <v>43</v>
          </cell>
          <cell r="C45" t="str">
            <v>써지보호기</v>
          </cell>
          <cell r="D45" t="str">
            <v>3Φ 380V 80KA</v>
          </cell>
          <cell r="E45">
            <v>1</v>
          </cell>
          <cell r="F45" t="str">
            <v>개</v>
          </cell>
          <cell r="H45">
            <v>65677</v>
          </cell>
          <cell r="J45">
            <v>450000</v>
          </cell>
          <cell r="L45">
            <v>1970</v>
          </cell>
          <cell r="M45">
            <v>43</v>
          </cell>
        </row>
        <row r="46">
          <cell r="A46" t="str">
            <v>표준</v>
          </cell>
          <cell r="B46">
            <v>44</v>
          </cell>
          <cell r="C46" t="str">
            <v>디지털 복합 계측기</v>
          </cell>
          <cell r="D46" t="str">
            <v>표준</v>
          </cell>
          <cell r="E46">
            <v>1</v>
          </cell>
          <cell r="F46" t="str">
            <v>개</v>
          </cell>
          <cell r="H46">
            <v>15683</v>
          </cell>
          <cell r="J46">
            <v>282000</v>
          </cell>
          <cell r="L46">
            <v>470</v>
          </cell>
          <cell r="M46">
            <v>44</v>
          </cell>
        </row>
        <row r="47">
          <cell r="A47" t="str">
            <v>직입 기동용</v>
          </cell>
          <cell r="B47">
            <v>45</v>
          </cell>
          <cell r="C47" t="str">
            <v>디지털 모터보호 및 제어장치</v>
          </cell>
          <cell r="D47" t="str">
            <v>직입 기동용</v>
          </cell>
          <cell r="E47">
            <v>1</v>
          </cell>
          <cell r="F47" t="str">
            <v>개</v>
          </cell>
          <cell r="H47">
            <v>15683</v>
          </cell>
          <cell r="J47">
            <v>264000</v>
          </cell>
          <cell r="L47">
            <v>470</v>
          </cell>
          <cell r="M47">
            <v>45</v>
          </cell>
        </row>
        <row r="48">
          <cell r="A48" t="str">
            <v>충전식(정전보상형)</v>
          </cell>
          <cell r="B48">
            <v>46</v>
          </cell>
          <cell r="C48" t="str">
            <v>공원등용 타이머</v>
          </cell>
          <cell r="D48" t="str">
            <v>충전식(정전보상형)</v>
          </cell>
          <cell r="E48">
            <v>1</v>
          </cell>
          <cell r="F48" t="str">
            <v>개</v>
          </cell>
          <cell r="H48">
            <v>12063</v>
          </cell>
          <cell r="J48">
            <v>25000</v>
          </cell>
          <cell r="L48">
            <v>361</v>
          </cell>
          <cell r="M48">
            <v>46</v>
          </cell>
        </row>
        <row r="49">
          <cell r="A49" t="str">
            <v>40km (할증 150% 적용)</v>
          </cell>
          <cell r="B49">
            <v>47</v>
          </cell>
          <cell r="C49" t="str">
            <v>운반비</v>
          </cell>
          <cell r="D49" t="str">
            <v>40km (할증 150% 적용)</v>
          </cell>
          <cell r="E49">
            <v>1</v>
          </cell>
          <cell r="F49" t="str">
            <v>ton</v>
          </cell>
          <cell r="H49">
            <v>0</v>
          </cell>
          <cell r="J49">
            <v>0</v>
          </cell>
          <cell r="L49">
            <v>28408</v>
          </cell>
          <cell r="M49">
            <v>47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0000"/>
      <sheetName val="산출"/>
      <sheetName val="점검총괄"/>
      <sheetName val="팔당"/>
      <sheetName val="성남"/>
      <sheetName val="과천"/>
      <sheetName val="일산"/>
      <sheetName val="태백"/>
      <sheetName val="울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공정"/>
      <sheetName val="A LINE"/>
      <sheetName val="관급자재"/>
      <sheetName val="총괄표"/>
      <sheetName val="일위목록"/>
      <sheetName val="요율"/>
      <sheetName val="수문일위1"/>
      <sheetName val="Sheet2"/>
      <sheetName val="노임단가"/>
      <sheetName val="Sheet1"/>
      <sheetName val="품셈"/>
      <sheetName val="실행철강하도"/>
      <sheetName val="(당평)자재"/>
      <sheetName val="전체"/>
      <sheetName val="내역"/>
      <sheetName val="당초명세(평)"/>
      <sheetName val="산수배수"/>
      <sheetName val="경율산정.XLS"/>
      <sheetName val="점검총괄"/>
      <sheetName val="DANGA"/>
      <sheetName val="자재대"/>
      <sheetName val="일위대가"/>
      <sheetName val="측량요율"/>
      <sheetName val="단가산출"/>
      <sheetName val="1공구산출내역서"/>
      <sheetName val="자재운반단가일람표"/>
      <sheetName val="용수지선토적"/>
      <sheetName val="도로토적"/>
      <sheetName val="남평내역"/>
      <sheetName val="가로등기초"/>
      <sheetName val="1,2공구원가계산서"/>
      <sheetName val="2공구산출내역"/>
      <sheetName val="지급자재"/>
      <sheetName val="T13(P68~72,78)"/>
      <sheetName val="집계표"/>
      <sheetName val="일  위  대  가  목  록"/>
      <sheetName val="건축공사"/>
      <sheetName val="중기사용료 (2)"/>
      <sheetName val="일위"/>
      <sheetName val="#REF"/>
      <sheetName val="단가산출내역(노임부분수정)"/>
      <sheetName val="산출내역서"/>
      <sheetName val="평야부총"/>
      <sheetName val="1공구원가계산서"/>
      <sheetName val="유입량"/>
      <sheetName val="조건표"/>
      <sheetName val="상세내역"/>
      <sheetName val="철거산출근거"/>
      <sheetName val="98NS-N"/>
      <sheetName val="DATE"/>
      <sheetName val="기본일위"/>
      <sheetName val="인력소운반"/>
      <sheetName val="수배전(갑)"/>
      <sheetName val="ABUT수량-A1"/>
      <sheetName val="맨홀수량산출(A-LINE)"/>
      <sheetName val="조명시설"/>
      <sheetName val="일위대가목록"/>
      <sheetName val="터파기및재료"/>
      <sheetName val="수로교총재료집계"/>
      <sheetName val="직노"/>
      <sheetName val="1"/>
      <sheetName val="물가"/>
      <sheetName val="구천"/>
      <sheetName val="노무비 근거"/>
      <sheetName val="내역서"/>
      <sheetName val="목차"/>
      <sheetName val="가스"/>
      <sheetName val="단가산출_목록"/>
      <sheetName val="일위대가_목록"/>
      <sheetName val="위치조서"/>
      <sheetName val="집계"/>
      <sheetName val="개거총"/>
      <sheetName val="국공유지및사유지"/>
      <sheetName val="Macro1"/>
      <sheetName val="근로자명단"/>
      <sheetName val="하남내역"/>
      <sheetName val="내역표지"/>
      <sheetName val="배수공"/>
      <sheetName val="산출내역서집계표"/>
      <sheetName val="2"/>
      <sheetName val="산출근거"/>
      <sheetName val="1공구원가叄㽏쇣"/>
      <sheetName val="조건표 (2)"/>
      <sheetName val="제수변수량"/>
      <sheetName val="lab"/>
      <sheetName val="간접비계산"/>
      <sheetName val="이티토공총"/>
      <sheetName val="A 견적"/>
      <sheetName val="설비"/>
      <sheetName val="일위합"/>
      <sheetName val="샌딩 에폭시 도장"/>
      <sheetName val="자재일위(경)"/>
      <sheetName val="내역원본"/>
      <sheetName val="원형1호맨홀토공수량"/>
      <sheetName val="문학간접"/>
      <sheetName val="xxxxxx"/>
      <sheetName val="바닥판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ATA"/>
      <sheetName val=" HIT-&gt;HMC 견적(3900)"/>
      <sheetName val="일위단가"/>
      <sheetName val=""/>
      <sheetName val="일위대가집계표"/>
      <sheetName val="남양주부대"/>
      <sheetName val="남대문빌딩"/>
      <sheetName val="일위1"/>
      <sheetName val="Sheet1 (2)"/>
      <sheetName val="코드"/>
      <sheetName val="노임조서"/>
      <sheetName val="수량산출"/>
      <sheetName val="일위대가 (PM)"/>
      <sheetName val="안산기계장치"/>
      <sheetName val="총재료집계"/>
      <sheetName val="날개벽수량표"/>
      <sheetName val="일위대가표48"/>
      <sheetName val="제경비"/>
      <sheetName val="1단계"/>
      <sheetName val="노임"/>
      <sheetName val="일위대가집계"/>
      <sheetName val="단가대비표"/>
      <sheetName val="부대내역"/>
      <sheetName val="자재단가"/>
      <sheetName val="일위대가표목록"/>
      <sheetName val="기계경비목록1"/>
      <sheetName val="코드표"/>
      <sheetName val="구조물터파기수량집계"/>
      <sheetName val="측구터파기공수량집계"/>
      <sheetName val="배수공 시멘트 및 골재량 산출"/>
      <sheetName val="2월분"/>
      <sheetName val="일위(시설)"/>
      <sheetName val="9.1지하2층하부보"/>
      <sheetName val="원가계산서"/>
      <sheetName val="일위대가단가표"/>
      <sheetName val="일용직"/>
      <sheetName val="주차구획선수량"/>
      <sheetName val="일집"/>
      <sheetName val="일위대가표"/>
      <sheetName val="BID"/>
      <sheetName val="97노임단가"/>
      <sheetName val="기초자료"/>
      <sheetName val="공사비예산서"/>
      <sheetName val="단위단가"/>
      <sheetName val="PAD TR보호대기초"/>
      <sheetName val="호표"/>
      <sheetName val="단가(기자재)"/>
      <sheetName val="재료비"/>
      <sheetName val="관급"/>
      <sheetName val="단가산출(T)"/>
      <sheetName val="단가표"/>
      <sheetName val="noyim"/>
      <sheetName val="일위대가모듈"/>
      <sheetName val="건              축"/>
      <sheetName val="수자재단위당"/>
      <sheetName val="합계"/>
      <sheetName val="청천내"/>
      <sheetName val="투찰내역"/>
      <sheetName val="포장단가산출"/>
      <sheetName val="5월건강보험(일용직)"/>
      <sheetName val="#2_일위대가목록"/>
      <sheetName val="예산서"/>
      <sheetName val="일일총괄"/>
      <sheetName val="N賃率-職"/>
    </sheetNames>
    <definedNames>
      <definedName name="입력완료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공통"/>
      <sheetName val="공내역"/>
      <sheetName val="중기"/>
      <sheetName val="산출"/>
      <sheetName val="일위"/>
      <sheetName val="일내역"/>
      <sheetName val="일위2"/>
      <sheetName val="산출2"/>
      <sheetName val="자운"/>
      <sheetName val="운내역"/>
      <sheetName val="자운2"/>
      <sheetName val="자운3"/>
      <sheetName val="산출3"/>
      <sheetName val="중손"/>
      <sheetName val="중손내역"/>
      <sheetName val="공사비"/>
      <sheetName val="수토공단위당"/>
      <sheetName val="노임단가"/>
      <sheetName val="변압기 및 발전기 용량"/>
      <sheetName val="T13(P68~72,78)"/>
      <sheetName val="공통단가"/>
      <sheetName val="단가목록"/>
      <sheetName val="DATE"/>
      <sheetName val="설계개요"/>
      <sheetName val="FA설치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공사원가계산서"/>
      <sheetName val="#REF"/>
      <sheetName val="일위대가"/>
      <sheetName val="1단계"/>
      <sheetName val="약품공급2"/>
      <sheetName val="집계표"/>
      <sheetName val="Sheet1"/>
      <sheetName val="견적집계표"/>
      <sheetName val="산출내역서"/>
      <sheetName val="노임단가"/>
      <sheetName val="퍼스트"/>
      <sheetName val="교통대책내역"/>
      <sheetName val="노임"/>
      <sheetName val="목차 "/>
      <sheetName val="SP-B1"/>
      <sheetName val="토 적 표"/>
      <sheetName val="자재단가"/>
      <sheetName val="일위CODE"/>
      <sheetName val="기본DATA"/>
      <sheetName val="INSTR"/>
      <sheetName val="내역표지"/>
      <sheetName val="원가계산서 "/>
      <sheetName val="WING3"/>
      <sheetName val="9GNG운반"/>
      <sheetName val="시운전연료비"/>
      <sheetName val="(양식)내역서, 동원인력, 자재단가"/>
      <sheetName val="#2_일위대가목록"/>
      <sheetName val="1공구산출내역서"/>
      <sheetName val="갑지"/>
      <sheetName val="원가계산서"/>
      <sheetName val="부하계산서"/>
      <sheetName val="guard(mac)"/>
      <sheetName val="3련 BOX"/>
      <sheetName val="#3_일위대가목록"/>
      <sheetName val="일위수량"/>
      <sheetName val="KMT물량"/>
      <sheetName val="직재"/>
      <sheetName val="내역서"/>
      <sheetName val="Sheet2"/>
      <sheetName val="제경비"/>
      <sheetName val="XXXXXX"/>
      <sheetName val="철근집계"/>
      <sheetName val="직노"/>
      <sheetName val="일위목록"/>
      <sheetName val="일위대가(가설)"/>
      <sheetName val="48일위"/>
      <sheetName val="1,2공구원가계산서"/>
      <sheetName val="2공구산출내역"/>
      <sheetName val="원형1호맨홀토공수량"/>
      <sheetName val="실행단가철(ems코드적용)"/>
      <sheetName val=" HIT-&gt;HMC 견적(3900)"/>
      <sheetName val="관급자재"/>
      <sheetName val="내역"/>
      <sheetName val="BID"/>
      <sheetName val="요율"/>
      <sheetName val="관개"/>
      <sheetName val="일위단가"/>
      <sheetName val="일위집계(기존)"/>
      <sheetName val="원안"/>
      <sheetName val="일위총괄"/>
      <sheetName val="일위목록데이타"/>
      <sheetName val="우배수"/>
      <sheetName val="ExcelObject"/>
      <sheetName val="DATE"/>
      <sheetName val="I一般比"/>
      <sheetName val="P1(좌,우)"/>
      <sheetName val="수입"/>
      <sheetName val="상수도토공집계표"/>
      <sheetName val="증감대비"/>
      <sheetName val="참조"/>
      <sheetName val="data"/>
      <sheetName val="1"/>
      <sheetName val="전압강하"/>
      <sheetName val="일위집계"/>
      <sheetName val="단가"/>
      <sheetName val="화재 탐지 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명세서"/>
      <sheetName val="자재대"/>
      <sheetName val="총괄표"/>
      <sheetName val="수지예산"/>
      <sheetName val="잡지출산출내역"/>
      <sheetName val="총괄표 (출력)"/>
      <sheetName val="경제분석"/>
      <sheetName val="표지"/>
      <sheetName val="시험비산출내역"/>
      <sheetName val="Module1"/>
      <sheetName val="집계표"/>
      <sheetName val="상수도토공집계표"/>
    </sheetNames>
    <sheetDataSet>
      <sheetData sheetId="0" refreshError="1"/>
      <sheetData sheetId="1" refreshError="1">
        <row r="20">
          <cell r="J20">
            <v>160723000</v>
          </cell>
          <cell r="AO20">
            <v>280162000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사업비수지"/>
      <sheetName val="수원공사업비수지"/>
      <sheetName val="평야부사업비수지"/>
      <sheetName val="계획보완증감"/>
      <sheetName val="년별공사비"/>
      <sheetName val="관리비"/>
      <sheetName val="예비비"/>
      <sheetName val="예비비02"/>
      <sheetName val="총용지"/>
      <sheetName val="평야부용지"/>
      <sheetName val="수원공용지"/>
      <sheetName val="수원공용지02"/>
      <sheetName val="측설비"/>
      <sheetName val="공사감독비"/>
      <sheetName val="측설공감관리"/>
      <sheetName val="총잡지출"/>
      <sheetName val="수원공잡지출"/>
      <sheetName val="평야부잡지출"/>
      <sheetName val="잡지출내역"/>
      <sheetName val="측량요율"/>
      <sheetName val="자재대"/>
      <sheetName val="지급품조서"/>
      <sheetName val="지급자재대"/>
      <sheetName val="자재집계표"/>
      <sheetName val="자재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자재단가"/>
      <sheetName val="인건비"/>
      <sheetName val="공률(옥내)"/>
      <sheetName val="공률(옥외)"/>
      <sheetName val="샨출근거"/>
      <sheetName val="일위대가"/>
      <sheetName val="일위대가(신호등)"/>
      <sheetName val="토목단가"/>
      <sheetName val="한전수탁비"/>
      <sheetName val="산수배수"/>
      <sheetName val="관급"/>
      <sheetName val="신풍우성data"/>
      <sheetName val="신호등일위대가"/>
      <sheetName val="철거산출근거"/>
    </sheetNames>
    <definedNames>
      <definedName name="자재단가" refersTo="='자재단가'!$B:$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A2" t="str">
            <v>품       명</v>
          </cell>
          <cell r="B2" t="str">
            <v>규     격</v>
          </cell>
          <cell r="C2" t="str">
            <v>단위</v>
          </cell>
          <cell r="D2" t="str">
            <v>수   량</v>
          </cell>
          <cell r="E2" t="str">
            <v>재       료       비</v>
          </cell>
          <cell r="G2" t="str">
            <v>노       무       비</v>
          </cell>
          <cell r="I2" t="str">
            <v>경               비</v>
          </cell>
          <cell r="K2" t="str">
            <v>합              계</v>
          </cell>
          <cell r="M2" t="str">
            <v>비  고</v>
          </cell>
        </row>
        <row r="3">
          <cell r="E3" t="str">
            <v>단   가</v>
          </cell>
          <cell r="F3" t="str">
            <v>금   액</v>
          </cell>
          <cell r="G3" t="str">
            <v>단   가</v>
          </cell>
          <cell r="H3" t="str">
            <v>금   액</v>
          </cell>
          <cell r="I3" t="str">
            <v>단   가</v>
          </cell>
          <cell r="J3" t="str">
            <v>금   액</v>
          </cell>
          <cell r="K3" t="str">
            <v>단   가</v>
          </cell>
          <cell r="L3" t="str">
            <v>금   액</v>
          </cell>
        </row>
        <row r="4">
          <cell r="A4" t="str">
            <v>터파기</v>
          </cell>
          <cell r="B4" t="str">
            <v>육상토사</v>
          </cell>
          <cell r="C4" t="str">
            <v>㎥</v>
          </cell>
          <cell r="D4">
            <v>1</v>
          </cell>
          <cell r="E4">
            <v>99</v>
          </cell>
          <cell r="F4">
            <v>99</v>
          </cell>
          <cell r="G4">
            <v>3085</v>
          </cell>
          <cell r="H4">
            <v>3085</v>
          </cell>
          <cell r="I4">
            <v>215</v>
          </cell>
          <cell r="J4">
            <v>215</v>
          </cell>
          <cell r="K4">
            <v>3399</v>
          </cell>
          <cell r="L4">
            <v>3399</v>
          </cell>
        </row>
        <row r="5">
          <cell r="A5" t="str">
            <v>터파기(0-1M)</v>
          </cell>
          <cell r="C5" t="str">
            <v>㎥</v>
          </cell>
          <cell r="D5">
            <v>1</v>
          </cell>
          <cell r="E5">
            <v>99</v>
          </cell>
          <cell r="F5">
            <v>99</v>
          </cell>
          <cell r="G5">
            <v>2661</v>
          </cell>
          <cell r="H5">
            <v>2661</v>
          </cell>
          <cell r="I5">
            <v>215</v>
          </cell>
          <cell r="J5">
            <v>215</v>
          </cell>
          <cell r="K5">
            <v>2975</v>
          </cell>
          <cell r="L5">
            <v>2975</v>
          </cell>
        </row>
        <row r="6">
          <cell r="A6" t="str">
            <v>터파기(1-2M)</v>
          </cell>
          <cell r="C6" t="str">
            <v>㎥</v>
          </cell>
          <cell r="D6">
            <v>1</v>
          </cell>
          <cell r="E6">
            <v>99</v>
          </cell>
          <cell r="F6">
            <v>99</v>
          </cell>
          <cell r="G6">
            <v>3508</v>
          </cell>
          <cell r="H6">
            <v>3508</v>
          </cell>
          <cell r="I6">
            <v>215</v>
          </cell>
          <cell r="J6">
            <v>215</v>
          </cell>
          <cell r="K6">
            <v>3822</v>
          </cell>
          <cell r="L6">
            <v>3822</v>
          </cell>
        </row>
        <row r="7">
          <cell r="A7" t="str">
            <v>합판거푸집</v>
          </cell>
          <cell r="B7" t="str">
            <v>1회</v>
          </cell>
          <cell r="C7" t="str">
            <v>㎡</v>
          </cell>
          <cell r="D7">
            <v>1</v>
          </cell>
          <cell r="E7">
            <v>11428</v>
          </cell>
          <cell r="F7">
            <v>11428</v>
          </cell>
          <cell r="G7">
            <v>28853</v>
          </cell>
          <cell r="H7">
            <v>28853</v>
          </cell>
          <cell r="I7">
            <v>0</v>
          </cell>
          <cell r="J7">
            <v>0</v>
          </cell>
          <cell r="K7">
            <v>40281</v>
          </cell>
          <cell r="L7">
            <v>40281</v>
          </cell>
        </row>
        <row r="8">
          <cell r="A8" t="str">
            <v>합판거푸집</v>
          </cell>
          <cell r="B8" t="str">
            <v>6회</v>
          </cell>
          <cell r="C8" t="str">
            <v>㎡</v>
          </cell>
          <cell r="D8">
            <v>1</v>
          </cell>
          <cell r="E8">
            <v>3965</v>
          </cell>
          <cell r="F8">
            <v>3965</v>
          </cell>
          <cell r="G8">
            <v>9233</v>
          </cell>
          <cell r="H8">
            <v>9233</v>
          </cell>
          <cell r="I8">
            <v>0</v>
          </cell>
          <cell r="J8">
            <v>0</v>
          </cell>
          <cell r="K8">
            <v>13198</v>
          </cell>
          <cell r="L8">
            <v>13198</v>
          </cell>
        </row>
        <row r="9">
          <cell r="A9" t="str">
            <v>철근</v>
          </cell>
          <cell r="B9" t="str">
            <v>D13</v>
          </cell>
          <cell r="C9" t="str">
            <v>TON</v>
          </cell>
          <cell r="D9">
            <v>1</v>
          </cell>
          <cell r="E9">
            <v>282163</v>
          </cell>
          <cell r="F9">
            <v>282163</v>
          </cell>
          <cell r="H9">
            <v>0</v>
          </cell>
          <cell r="J9">
            <v>0</v>
          </cell>
          <cell r="K9">
            <v>282163</v>
          </cell>
          <cell r="L9">
            <v>282163</v>
          </cell>
        </row>
        <row r="10">
          <cell r="A10" t="str">
            <v>콘크리트</v>
          </cell>
          <cell r="B10" t="str">
            <v>25-160-8</v>
          </cell>
          <cell r="C10" t="str">
            <v>㎥</v>
          </cell>
          <cell r="D10">
            <v>1</v>
          </cell>
          <cell r="E10">
            <v>36472</v>
          </cell>
          <cell r="F10">
            <v>36472</v>
          </cell>
          <cell r="H10">
            <v>0</v>
          </cell>
          <cell r="J10">
            <v>0</v>
          </cell>
          <cell r="K10">
            <v>36472</v>
          </cell>
          <cell r="L10">
            <v>36472</v>
          </cell>
        </row>
        <row r="11">
          <cell r="A11" t="str">
            <v>콘크리트 타설</v>
          </cell>
          <cell r="B11" t="str">
            <v>소형구조물</v>
          </cell>
          <cell r="C11" t="str">
            <v>㎥</v>
          </cell>
          <cell r="D11">
            <v>1</v>
          </cell>
          <cell r="E11">
            <v>0</v>
          </cell>
          <cell r="F11">
            <v>0</v>
          </cell>
          <cell r="G11">
            <v>30948</v>
          </cell>
          <cell r="H11">
            <v>30948</v>
          </cell>
          <cell r="I11">
            <v>0</v>
          </cell>
          <cell r="J11">
            <v>0</v>
          </cell>
          <cell r="K11">
            <v>30948</v>
          </cell>
          <cell r="L11">
            <v>30948</v>
          </cell>
        </row>
        <row r="12">
          <cell r="A12" t="str">
            <v>도색</v>
          </cell>
          <cell r="B12" t="str">
            <v>조합페인트2회</v>
          </cell>
          <cell r="C12" t="str">
            <v>㎡</v>
          </cell>
          <cell r="D12">
            <v>1</v>
          </cell>
          <cell r="E12">
            <v>941</v>
          </cell>
          <cell r="F12">
            <v>941</v>
          </cell>
          <cell r="G12">
            <v>3852</v>
          </cell>
          <cell r="H12">
            <v>3852</v>
          </cell>
          <cell r="I12">
            <v>63</v>
          </cell>
          <cell r="J12">
            <v>63</v>
          </cell>
          <cell r="K12">
            <v>4856</v>
          </cell>
          <cell r="L12">
            <v>4856</v>
          </cell>
        </row>
        <row r="13">
          <cell r="A13" t="str">
            <v>잡석깔기</v>
          </cell>
          <cell r="B13" t="str">
            <v>운반비포함</v>
          </cell>
          <cell r="C13" t="str">
            <v>㎥</v>
          </cell>
          <cell r="D13">
            <v>1</v>
          </cell>
          <cell r="E13">
            <v>7285</v>
          </cell>
          <cell r="F13">
            <v>7285</v>
          </cell>
          <cell r="G13">
            <v>41354</v>
          </cell>
          <cell r="H13">
            <v>41354</v>
          </cell>
          <cell r="I13">
            <v>9114</v>
          </cell>
          <cell r="J13">
            <v>9114</v>
          </cell>
          <cell r="K13">
            <v>57753</v>
          </cell>
          <cell r="L13">
            <v>57753</v>
          </cell>
        </row>
        <row r="14">
          <cell r="A14" t="str">
            <v>되메우기</v>
          </cell>
          <cell r="B14" t="str">
            <v>다짐포함</v>
          </cell>
          <cell r="C14" t="str">
            <v>㎥</v>
          </cell>
          <cell r="D14">
            <v>1</v>
          </cell>
          <cell r="E14">
            <v>266</v>
          </cell>
          <cell r="F14">
            <v>266</v>
          </cell>
          <cell r="G14">
            <v>4284.7</v>
          </cell>
          <cell r="H14">
            <v>4284</v>
          </cell>
          <cell r="I14">
            <v>227.4</v>
          </cell>
          <cell r="J14">
            <v>227</v>
          </cell>
          <cell r="K14">
            <v>4778.0999999999995</v>
          </cell>
          <cell r="L14">
            <v>4777</v>
          </cell>
        </row>
        <row r="15">
          <cell r="A15" t="str">
            <v>잔토정리</v>
          </cell>
          <cell r="B15" t="str">
            <v>인력</v>
          </cell>
          <cell r="C15" t="str">
            <v>㎥</v>
          </cell>
          <cell r="D15">
            <v>1</v>
          </cell>
          <cell r="E15">
            <v>0</v>
          </cell>
          <cell r="F15">
            <v>0</v>
          </cell>
          <cell r="G15">
            <v>7496</v>
          </cell>
          <cell r="H15">
            <v>7496</v>
          </cell>
          <cell r="I15">
            <v>0</v>
          </cell>
          <cell r="J15">
            <v>0</v>
          </cell>
          <cell r="K15">
            <v>7496</v>
          </cell>
          <cell r="L15">
            <v>7496</v>
          </cell>
        </row>
        <row r="16">
          <cell r="A16" t="str">
            <v>트럭탑재형 크레인</v>
          </cell>
          <cell r="B16" t="str">
            <v>3TON</v>
          </cell>
          <cell r="C16" t="str">
            <v>시간</v>
          </cell>
          <cell r="D16">
            <v>1</v>
          </cell>
          <cell r="E16">
            <v>2731</v>
          </cell>
          <cell r="F16">
            <v>2731</v>
          </cell>
          <cell r="G16">
            <v>11263</v>
          </cell>
          <cell r="H16">
            <v>11263</v>
          </cell>
          <cell r="I16">
            <v>2090</v>
          </cell>
          <cell r="J16">
            <v>2090</v>
          </cell>
          <cell r="K16">
            <v>16084</v>
          </cell>
          <cell r="L16">
            <v>16084</v>
          </cell>
        </row>
        <row r="17">
          <cell r="A17" t="str">
            <v>철근가공조립</v>
          </cell>
          <cell r="B17" t="str">
            <v>간 단</v>
          </cell>
          <cell r="C17" t="str">
            <v>TON</v>
          </cell>
          <cell r="D17">
            <v>1</v>
          </cell>
          <cell r="E17">
            <v>2985</v>
          </cell>
          <cell r="F17">
            <v>2985</v>
          </cell>
          <cell r="G17">
            <v>304995</v>
          </cell>
          <cell r="H17">
            <v>304995</v>
          </cell>
          <cell r="I17">
            <v>6099</v>
          </cell>
          <cell r="J17">
            <v>6099</v>
          </cell>
          <cell r="K17">
            <v>314079</v>
          </cell>
          <cell r="L17">
            <v>314079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</row>
        <row r="20">
          <cell r="A20" t="str">
            <v>제1호표 (잔토처리)</v>
          </cell>
          <cell r="B20" t="str">
            <v>인력</v>
          </cell>
          <cell r="C20" t="str">
            <v>㎥</v>
          </cell>
        </row>
        <row r="21">
          <cell r="A21" t="str">
            <v>인건비</v>
          </cell>
          <cell r="B21" t="str">
            <v>보통인부</v>
          </cell>
          <cell r="C21" t="str">
            <v>인</v>
          </cell>
          <cell r="D21">
            <v>0.2</v>
          </cell>
          <cell r="F21">
            <v>0</v>
          </cell>
          <cell r="G21">
            <v>37483</v>
          </cell>
          <cell r="H21">
            <v>7496.6</v>
          </cell>
          <cell r="J21">
            <v>0</v>
          </cell>
          <cell r="K21">
            <v>37483</v>
          </cell>
          <cell r="L21">
            <v>7496.6</v>
          </cell>
        </row>
        <row r="22">
          <cell r="A22" t="str">
            <v>소계</v>
          </cell>
          <cell r="F22">
            <v>0</v>
          </cell>
          <cell r="H22">
            <v>7496.6</v>
          </cell>
          <cell r="J22">
            <v>0</v>
          </cell>
          <cell r="L22">
            <v>7496.6</v>
          </cell>
        </row>
        <row r="23">
          <cell r="A23" t="str">
            <v>계</v>
          </cell>
          <cell r="H23">
            <v>7496</v>
          </cell>
          <cell r="L23">
            <v>7496</v>
          </cell>
        </row>
        <row r="25">
          <cell r="A25" t="str">
            <v>제2호표 (조합페인트도색)</v>
          </cell>
        </row>
        <row r="26">
          <cell r="A26" t="str">
            <v>바탕만들기</v>
          </cell>
          <cell r="B26" t="str">
            <v>몰탈면</v>
          </cell>
          <cell r="C26" t="str">
            <v>㎡</v>
          </cell>
          <cell r="D26">
            <v>1</v>
          </cell>
          <cell r="F26">
            <v>87.2</v>
          </cell>
          <cell r="H26">
            <v>690</v>
          </cell>
          <cell r="J26">
            <v>0</v>
          </cell>
          <cell r="K26">
            <v>0</v>
          </cell>
          <cell r="L26">
            <v>777.2</v>
          </cell>
        </row>
        <row r="27">
          <cell r="A27" t="str">
            <v>퍼티</v>
          </cell>
          <cell r="B27" t="str">
            <v>0.05KG</v>
          </cell>
          <cell r="C27" t="str">
            <v>KG</v>
          </cell>
          <cell r="D27">
            <v>0.05</v>
          </cell>
          <cell r="E27">
            <v>1445</v>
          </cell>
          <cell r="F27">
            <v>72.2</v>
          </cell>
          <cell r="H27">
            <v>0</v>
          </cell>
          <cell r="J27">
            <v>0</v>
          </cell>
          <cell r="K27">
            <v>1445</v>
          </cell>
          <cell r="L27">
            <v>72.2</v>
          </cell>
        </row>
        <row r="28">
          <cell r="A28" t="str">
            <v>연마지</v>
          </cell>
          <cell r="C28" t="str">
            <v>매</v>
          </cell>
          <cell r="D28">
            <v>0.1</v>
          </cell>
          <cell r="E28">
            <v>150</v>
          </cell>
          <cell r="F28">
            <v>15</v>
          </cell>
          <cell r="H28">
            <v>0</v>
          </cell>
          <cell r="J28">
            <v>0</v>
          </cell>
          <cell r="K28">
            <v>150</v>
          </cell>
          <cell r="L28">
            <v>15</v>
          </cell>
        </row>
        <row r="29">
          <cell r="A29" t="str">
            <v>인건비</v>
          </cell>
          <cell r="B29" t="str">
            <v>도장공</v>
          </cell>
          <cell r="C29" t="str">
            <v>인</v>
          </cell>
          <cell r="D29">
            <v>1.2E-2</v>
          </cell>
          <cell r="E29">
            <v>1.2E-2</v>
          </cell>
          <cell r="F29">
            <v>0</v>
          </cell>
          <cell r="G29">
            <v>57502</v>
          </cell>
          <cell r="H29">
            <v>690</v>
          </cell>
          <cell r="J29">
            <v>0</v>
          </cell>
          <cell r="K29">
            <v>57502.012000000002</v>
          </cell>
          <cell r="L29">
            <v>690</v>
          </cell>
        </row>
        <row r="30">
          <cell r="A30" t="str">
            <v>조합페인트</v>
          </cell>
          <cell r="B30" t="str">
            <v>몰탈면2회</v>
          </cell>
          <cell r="C30" t="str">
            <v>㎡</v>
          </cell>
          <cell r="D30">
            <v>1</v>
          </cell>
          <cell r="F30">
            <v>853.40000000000009</v>
          </cell>
          <cell r="H30">
            <v>3162.6</v>
          </cell>
          <cell r="J30">
            <v>63.2</v>
          </cell>
          <cell r="K30">
            <v>0</v>
          </cell>
          <cell r="L30">
            <v>4079.2</v>
          </cell>
        </row>
        <row r="31">
          <cell r="A31" t="str">
            <v>조합페인트</v>
          </cell>
          <cell r="C31" t="str">
            <v>L</v>
          </cell>
          <cell r="D31">
            <v>0.19900000000000001</v>
          </cell>
          <cell r="E31">
            <v>3425</v>
          </cell>
          <cell r="F31">
            <v>681.5</v>
          </cell>
          <cell r="H31">
            <v>0</v>
          </cell>
          <cell r="J31">
            <v>0</v>
          </cell>
          <cell r="K31">
            <v>3425</v>
          </cell>
          <cell r="L31">
            <v>681.5</v>
          </cell>
        </row>
        <row r="32">
          <cell r="A32" t="str">
            <v>신너</v>
          </cell>
          <cell r="C32" t="str">
            <v>L</v>
          </cell>
          <cell r="D32">
            <v>8.0000000000000002E-3</v>
          </cell>
          <cell r="E32">
            <v>1283</v>
          </cell>
          <cell r="F32">
            <v>10.199999999999999</v>
          </cell>
          <cell r="H32">
            <v>0</v>
          </cell>
          <cell r="J32">
            <v>0</v>
          </cell>
          <cell r="K32">
            <v>1283</v>
          </cell>
          <cell r="L32">
            <v>10.199999999999999</v>
          </cell>
        </row>
        <row r="33">
          <cell r="A33" t="str">
            <v>퍼티</v>
          </cell>
          <cell r="C33" t="str">
            <v>KG</v>
          </cell>
          <cell r="D33">
            <v>0.06</v>
          </cell>
          <cell r="E33">
            <v>1445</v>
          </cell>
          <cell r="F33">
            <v>86.7</v>
          </cell>
          <cell r="H33">
            <v>0</v>
          </cell>
          <cell r="J33">
            <v>0</v>
          </cell>
          <cell r="K33">
            <v>1445</v>
          </cell>
          <cell r="L33">
            <v>86.7</v>
          </cell>
        </row>
        <row r="34">
          <cell r="A34" t="str">
            <v>연마지</v>
          </cell>
          <cell r="C34" t="str">
            <v>매</v>
          </cell>
          <cell r="D34">
            <v>0.5</v>
          </cell>
          <cell r="E34">
            <v>150</v>
          </cell>
          <cell r="F34">
            <v>75</v>
          </cell>
          <cell r="H34">
            <v>0</v>
          </cell>
          <cell r="J34">
            <v>0</v>
          </cell>
          <cell r="K34">
            <v>150</v>
          </cell>
          <cell r="L34">
            <v>75</v>
          </cell>
        </row>
        <row r="35">
          <cell r="A35" t="str">
            <v>인건비</v>
          </cell>
          <cell r="B35" t="str">
            <v>도장공</v>
          </cell>
          <cell r="C35" t="str">
            <v>인</v>
          </cell>
          <cell r="D35">
            <v>5.5E-2</v>
          </cell>
          <cell r="F35">
            <v>0</v>
          </cell>
          <cell r="G35">
            <v>57502</v>
          </cell>
          <cell r="H35">
            <v>3162.6</v>
          </cell>
          <cell r="J35">
            <v>0</v>
          </cell>
          <cell r="K35">
            <v>57502</v>
          </cell>
          <cell r="L35">
            <v>3162.6</v>
          </cell>
        </row>
        <row r="36">
          <cell r="A36" t="str">
            <v>기구손료</v>
          </cell>
          <cell r="B36" t="str">
            <v>노무비의 2%</v>
          </cell>
          <cell r="C36" t="str">
            <v>식</v>
          </cell>
          <cell r="D36">
            <v>1</v>
          </cell>
          <cell r="F36">
            <v>0</v>
          </cell>
          <cell r="H36">
            <v>0</v>
          </cell>
          <cell r="I36">
            <v>63.2</v>
          </cell>
          <cell r="J36">
            <v>63.2</v>
          </cell>
          <cell r="K36">
            <v>63.2</v>
          </cell>
          <cell r="L36">
            <v>63.2</v>
          </cell>
        </row>
        <row r="37">
          <cell r="A37" t="str">
            <v>소  계</v>
          </cell>
          <cell r="F37">
            <v>940.6</v>
          </cell>
          <cell r="H37">
            <v>3852.6</v>
          </cell>
          <cell r="J37">
            <v>63.2</v>
          </cell>
          <cell r="L37">
            <v>4856.3999999999996</v>
          </cell>
        </row>
        <row r="38">
          <cell r="A38" t="str">
            <v>계</v>
          </cell>
          <cell r="F38">
            <v>941</v>
          </cell>
          <cell r="H38">
            <v>3852</v>
          </cell>
          <cell r="J38">
            <v>63</v>
          </cell>
          <cell r="L38">
            <v>4856</v>
          </cell>
        </row>
        <row r="40">
          <cell r="A40" t="str">
            <v xml:space="preserve">제3호표 합판거푸집1회 </v>
          </cell>
          <cell r="C40" t="str">
            <v>㎡</v>
          </cell>
        </row>
        <row r="41">
          <cell r="A41" t="str">
            <v>내수합판</v>
          </cell>
          <cell r="B41" t="str">
            <v>12MMX4X8</v>
          </cell>
          <cell r="C41" t="str">
            <v>KG</v>
          </cell>
          <cell r="D41">
            <v>1.03</v>
          </cell>
          <cell r="E41">
            <v>5542</v>
          </cell>
          <cell r="F41">
            <v>5708.2</v>
          </cell>
          <cell r="H41">
            <v>0</v>
          </cell>
          <cell r="J41">
            <v>0</v>
          </cell>
          <cell r="K41">
            <v>5542</v>
          </cell>
          <cell r="L41">
            <v>5708.2</v>
          </cell>
        </row>
        <row r="42">
          <cell r="A42" t="str">
            <v>육송</v>
          </cell>
          <cell r="B42" t="str">
            <v>거푸집각재</v>
          </cell>
          <cell r="C42" t="str">
            <v>㎥</v>
          </cell>
          <cell r="D42">
            <v>3.7999999999999999E-2</v>
          </cell>
          <cell r="E42">
            <v>224550</v>
          </cell>
          <cell r="F42">
            <v>8532.9</v>
          </cell>
          <cell r="H42">
            <v>0</v>
          </cell>
          <cell r="J42">
            <v>0</v>
          </cell>
          <cell r="K42">
            <v>224550</v>
          </cell>
          <cell r="L42">
            <v>8532.9</v>
          </cell>
        </row>
        <row r="43">
          <cell r="A43" t="str">
            <v>사용고재</v>
          </cell>
          <cell r="B43" t="str">
            <v>주재료의%</v>
          </cell>
          <cell r="C43" t="str">
            <v>식</v>
          </cell>
          <cell r="D43">
            <v>-0.23</v>
          </cell>
          <cell r="E43">
            <v>14241.099999999999</v>
          </cell>
          <cell r="F43">
            <v>-3275.4</v>
          </cell>
          <cell r="H43">
            <v>0</v>
          </cell>
          <cell r="J43">
            <v>0</v>
          </cell>
          <cell r="K43">
            <v>14241.099999999999</v>
          </cell>
          <cell r="L43">
            <v>-3275.4</v>
          </cell>
        </row>
        <row r="44">
          <cell r="A44" t="str">
            <v>철선</v>
          </cell>
          <cell r="B44" t="str">
            <v>#8</v>
          </cell>
          <cell r="C44" t="str">
            <v>KG</v>
          </cell>
          <cell r="D44">
            <v>0.28999999999999998</v>
          </cell>
          <cell r="E44">
            <v>488</v>
          </cell>
          <cell r="F44">
            <v>141.5</v>
          </cell>
          <cell r="H44">
            <v>0</v>
          </cell>
          <cell r="J44">
            <v>0</v>
          </cell>
          <cell r="K44">
            <v>488</v>
          </cell>
          <cell r="L44">
            <v>141.5</v>
          </cell>
        </row>
        <row r="45">
          <cell r="A45" t="str">
            <v>못</v>
          </cell>
          <cell r="B45" t="str">
            <v>N75</v>
          </cell>
          <cell r="C45" t="str">
            <v>KG</v>
          </cell>
          <cell r="D45">
            <v>0.2</v>
          </cell>
          <cell r="E45">
            <v>653</v>
          </cell>
          <cell r="F45">
            <v>130.6</v>
          </cell>
          <cell r="H45">
            <v>0</v>
          </cell>
          <cell r="J45">
            <v>0</v>
          </cell>
          <cell r="K45">
            <v>653</v>
          </cell>
          <cell r="L45">
            <v>130.6</v>
          </cell>
        </row>
        <row r="46">
          <cell r="A46" t="str">
            <v>박리제(중유)</v>
          </cell>
          <cell r="B46" t="str">
            <v>수성목재용</v>
          </cell>
          <cell r="C46" t="str">
            <v>L</v>
          </cell>
          <cell r="D46">
            <v>0.19</v>
          </cell>
          <cell r="E46">
            <v>1000</v>
          </cell>
          <cell r="F46">
            <v>190</v>
          </cell>
          <cell r="H46">
            <v>0</v>
          </cell>
          <cell r="J46">
            <v>0</v>
          </cell>
          <cell r="K46">
            <v>1000</v>
          </cell>
          <cell r="L46">
            <v>190</v>
          </cell>
        </row>
        <row r="47">
          <cell r="A47" t="str">
            <v>인건비</v>
          </cell>
          <cell r="B47" t="str">
            <v>형틀목공</v>
          </cell>
          <cell r="C47" t="str">
            <v>인</v>
          </cell>
          <cell r="D47">
            <v>0.3</v>
          </cell>
          <cell r="F47">
            <v>0</v>
          </cell>
          <cell r="G47">
            <v>64943</v>
          </cell>
          <cell r="H47">
            <v>19482.900000000001</v>
          </cell>
          <cell r="J47">
            <v>0</v>
          </cell>
          <cell r="K47">
            <v>64943</v>
          </cell>
          <cell r="L47">
            <v>19482.900000000001</v>
          </cell>
        </row>
        <row r="48">
          <cell r="A48" t="str">
            <v>인건비</v>
          </cell>
          <cell r="B48" t="str">
            <v>보통인부</v>
          </cell>
          <cell r="C48" t="str">
            <v>인</v>
          </cell>
          <cell r="D48">
            <v>0.25</v>
          </cell>
          <cell r="F48">
            <v>0</v>
          </cell>
          <cell r="G48">
            <v>37483</v>
          </cell>
          <cell r="H48">
            <v>9370.7000000000007</v>
          </cell>
          <cell r="J48">
            <v>0</v>
          </cell>
          <cell r="K48">
            <v>37483</v>
          </cell>
          <cell r="L48">
            <v>9370.7000000000007</v>
          </cell>
        </row>
        <row r="49">
          <cell r="A49" t="str">
            <v>소  계</v>
          </cell>
          <cell r="F49">
            <v>11427.8</v>
          </cell>
          <cell r="H49">
            <v>28853.600000000002</v>
          </cell>
          <cell r="J49">
            <v>0</v>
          </cell>
          <cell r="L49">
            <v>40281.4</v>
          </cell>
        </row>
        <row r="50">
          <cell r="A50" t="str">
            <v>계</v>
          </cell>
          <cell r="F50">
            <v>11428</v>
          </cell>
          <cell r="H50">
            <v>28853</v>
          </cell>
          <cell r="J50">
            <v>0</v>
          </cell>
          <cell r="L50">
            <v>40281</v>
          </cell>
        </row>
        <row r="52">
          <cell r="A52" t="str">
            <v>제4호표 합판거푸집6회</v>
          </cell>
          <cell r="C52" t="str">
            <v>㎡</v>
          </cell>
        </row>
        <row r="53">
          <cell r="A53" t="str">
            <v>거푸집1회에대한</v>
          </cell>
          <cell r="B53" t="str">
            <v>노무비의32%</v>
          </cell>
          <cell r="C53" t="str">
            <v>식</v>
          </cell>
          <cell r="D53">
            <v>0.32</v>
          </cell>
          <cell r="F53">
            <v>0</v>
          </cell>
          <cell r="G53">
            <v>28853.600000000002</v>
          </cell>
          <cell r="H53">
            <v>9233.1</v>
          </cell>
          <cell r="J53">
            <v>0</v>
          </cell>
          <cell r="K53">
            <v>28853.600000000002</v>
          </cell>
          <cell r="L53">
            <v>9233.1</v>
          </cell>
        </row>
        <row r="54">
          <cell r="B54" t="str">
            <v>재료비의34.7%</v>
          </cell>
          <cell r="C54" t="str">
            <v>식</v>
          </cell>
          <cell r="D54">
            <v>0.34699999999999998</v>
          </cell>
          <cell r="E54">
            <v>11427.8</v>
          </cell>
          <cell r="F54">
            <v>3965.4</v>
          </cell>
          <cell r="H54">
            <v>0</v>
          </cell>
          <cell r="J54">
            <v>0</v>
          </cell>
          <cell r="K54">
            <v>11427.8</v>
          </cell>
          <cell r="L54">
            <v>3965.4</v>
          </cell>
        </row>
        <row r="55">
          <cell r="A55" t="str">
            <v>소  계</v>
          </cell>
          <cell r="F55">
            <v>3965.4</v>
          </cell>
          <cell r="H55">
            <v>9233.1</v>
          </cell>
          <cell r="J55">
            <v>0</v>
          </cell>
          <cell r="L55">
            <v>13198.5</v>
          </cell>
        </row>
        <row r="56">
          <cell r="A56" t="str">
            <v>계</v>
          </cell>
          <cell r="F56">
            <v>3965</v>
          </cell>
          <cell r="H56">
            <v>9233</v>
          </cell>
          <cell r="J56">
            <v>0</v>
          </cell>
          <cell r="L56">
            <v>13198</v>
          </cell>
        </row>
        <row r="58">
          <cell r="A58" t="str">
            <v>제5호표 되메우기 및 다지기(기계)</v>
          </cell>
          <cell r="C58" t="str">
            <v>㎥</v>
          </cell>
        </row>
        <row r="59">
          <cell r="A59" t="str">
            <v>인력50%</v>
          </cell>
          <cell r="B59" t="str">
            <v>보통인부</v>
          </cell>
          <cell r="C59" t="str">
            <v>인</v>
          </cell>
          <cell r="D59">
            <v>0.05</v>
          </cell>
          <cell r="F59">
            <v>0</v>
          </cell>
          <cell r="G59">
            <v>37483</v>
          </cell>
          <cell r="H59">
            <v>1874.1</v>
          </cell>
          <cell r="J59">
            <v>0</v>
          </cell>
          <cell r="K59">
            <v>37483</v>
          </cell>
          <cell r="L59">
            <v>1874.1</v>
          </cell>
        </row>
        <row r="60">
          <cell r="A60" t="str">
            <v>백호우50%</v>
          </cell>
          <cell r="B60" t="str">
            <v>(0.7㎥)</v>
          </cell>
          <cell r="C60" t="str">
            <v>시간</v>
          </cell>
          <cell r="D60">
            <v>8.3696016069635081E-3</v>
          </cell>
          <cell r="E60">
            <v>7660</v>
          </cell>
          <cell r="F60">
            <v>64.099999999999994</v>
          </cell>
          <cell r="G60">
            <v>18628</v>
          </cell>
          <cell r="H60">
            <v>155.9</v>
          </cell>
          <cell r="I60">
            <v>16654</v>
          </cell>
          <cell r="J60">
            <v>139.30000000000001</v>
          </cell>
          <cell r="K60">
            <v>42942</v>
          </cell>
          <cell r="L60">
            <v>359.3</v>
          </cell>
        </row>
        <row r="61">
          <cell r="A61" t="str">
            <v>램머</v>
          </cell>
          <cell r="B61" t="str">
            <v>80KG</v>
          </cell>
          <cell r="C61" t="str">
            <v>시간</v>
          </cell>
          <cell r="D61">
            <v>0.22831050228310504</v>
          </cell>
          <cell r="E61">
            <v>886</v>
          </cell>
          <cell r="F61">
            <v>202.2</v>
          </cell>
          <cell r="G61">
            <v>9876</v>
          </cell>
          <cell r="H61">
            <v>2254.6999999999998</v>
          </cell>
          <cell r="I61">
            <v>386</v>
          </cell>
          <cell r="J61">
            <v>88.1</v>
          </cell>
          <cell r="K61">
            <v>11148</v>
          </cell>
          <cell r="L61">
            <v>2544.9999999999995</v>
          </cell>
        </row>
        <row r="62">
          <cell r="A62" t="str">
            <v>소  계</v>
          </cell>
          <cell r="F62">
            <v>266.29999999999995</v>
          </cell>
          <cell r="H62">
            <v>4284.7</v>
          </cell>
          <cell r="J62">
            <v>227.4</v>
          </cell>
          <cell r="L62">
            <v>4778.3999999999996</v>
          </cell>
        </row>
        <row r="63">
          <cell r="A63" t="str">
            <v>계</v>
          </cell>
          <cell r="F63">
            <v>266</v>
          </cell>
          <cell r="H63">
            <v>4285</v>
          </cell>
          <cell r="J63">
            <v>227</v>
          </cell>
          <cell r="L63">
            <v>4778</v>
          </cell>
        </row>
        <row r="65">
          <cell r="A65" t="str">
            <v>제6호표 콘크리트타설</v>
          </cell>
          <cell r="B65" t="str">
            <v>소형</v>
          </cell>
          <cell r="C65" t="str">
            <v>㎥</v>
          </cell>
        </row>
        <row r="66">
          <cell r="A66" t="str">
            <v>인건비</v>
          </cell>
          <cell r="B66" t="str">
            <v>콘크리트공</v>
          </cell>
          <cell r="C66" t="str">
            <v>인</v>
          </cell>
          <cell r="D66">
            <v>0.24</v>
          </cell>
          <cell r="F66">
            <v>0</v>
          </cell>
          <cell r="G66">
            <v>63355</v>
          </cell>
          <cell r="H66">
            <v>15205.2</v>
          </cell>
          <cell r="I66">
            <v>0</v>
          </cell>
          <cell r="J66">
            <v>0</v>
          </cell>
          <cell r="K66">
            <v>63355</v>
          </cell>
          <cell r="L66">
            <v>15205.2</v>
          </cell>
        </row>
        <row r="67">
          <cell r="A67" t="str">
            <v>인건비</v>
          </cell>
          <cell r="B67" t="str">
            <v>보통인부</v>
          </cell>
          <cell r="C67" t="str">
            <v>인</v>
          </cell>
          <cell r="D67">
            <v>0.42</v>
          </cell>
          <cell r="F67">
            <v>0</v>
          </cell>
          <cell r="G67">
            <v>37483</v>
          </cell>
          <cell r="H67">
            <v>15742.8</v>
          </cell>
          <cell r="J67">
            <v>0</v>
          </cell>
          <cell r="K67">
            <v>37483</v>
          </cell>
          <cell r="L67">
            <v>15742.8</v>
          </cell>
        </row>
        <row r="68">
          <cell r="A68" t="str">
            <v>소  계</v>
          </cell>
          <cell r="F68">
            <v>0</v>
          </cell>
          <cell r="H68">
            <v>30948</v>
          </cell>
          <cell r="J68">
            <v>0</v>
          </cell>
          <cell r="L68">
            <v>30948</v>
          </cell>
        </row>
        <row r="69">
          <cell r="A69" t="str">
            <v>계</v>
          </cell>
          <cell r="F69">
            <v>0</v>
          </cell>
          <cell r="H69">
            <v>30948</v>
          </cell>
          <cell r="J69">
            <v>0</v>
          </cell>
          <cell r="L69">
            <v>30948</v>
          </cell>
        </row>
        <row r="71">
          <cell r="A71" t="str">
            <v>제7호표 터파기</v>
          </cell>
          <cell r="B71" t="str">
            <v>0~2M</v>
          </cell>
          <cell r="C71" t="str">
            <v>㎥</v>
          </cell>
        </row>
        <row r="72">
          <cell r="A72" t="str">
            <v>백호우</v>
          </cell>
          <cell r="B72" t="str">
            <v>0.7M3</v>
          </cell>
          <cell r="C72" t="str">
            <v>㎥</v>
          </cell>
          <cell r="D72">
            <v>1.2950971322849213E-2</v>
          </cell>
          <cell r="E72">
            <v>7660</v>
          </cell>
          <cell r="F72">
            <v>99.2</v>
          </cell>
          <cell r="G72">
            <v>18628</v>
          </cell>
          <cell r="H72">
            <v>241.2</v>
          </cell>
          <cell r="I72">
            <v>16654</v>
          </cell>
          <cell r="J72">
            <v>215.6</v>
          </cell>
          <cell r="K72">
            <v>42942</v>
          </cell>
          <cell r="L72">
            <v>556</v>
          </cell>
        </row>
        <row r="73">
          <cell r="A73" t="str">
            <v>보통인부</v>
          </cell>
          <cell r="B73" t="str">
            <v>보통인부</v>
          </cell>
          <cell r="C73" t="str">
            <v>인</v>
          </cell>
          <cell r="D73">
            <v>7.0500000000000007E-2</v>
          </cell>
          <cell r="F73">
            <v>0</v>
          </cell>
          <cell r="G73">
            <v>37483</v>
          </cell>
          <cell r="H73">
            <v>2642.5</v>
          </cell>
          <cell r="J73">
            <v>0</v>
          </cell>
          <cell r="K73">
            <v>37483</v>
          </cell>
          <cell r="L73">
            <v>2642.5</v>
          </cell>
        </row>
        <row r="74">
          <cell r="A74" t="str">
            <v>보통인부</v>
          </cell>
          <cell r="B74" t="str">
            <v>작업반장</v>
          </cell>
          <cell r="C74" t="str">
            <v>인</v>
          </cell>
          <cell r="D74">
            <v>3.5249999999999999E-3</v>
          </cell>
          <cell r="F74">
            <v>0</v>
          </cell>
          <cell r="G74">
            <v>56993</v>
          </cell>
          <cell r="H74">
            <v>200.9</v>
          </cell>
          <cell r="J74">
            <v>0</v>
          </cell>
          <cell r="K74">
            <v>56993</v>
          </cell>
          <cell r="L74">
            <v>200.9</v>
          </cell>
        </row>
        <row r="75">
          <cell r="A75" t="str">
            <v>소  계</v>
          </cell>
          <cell r="F75">
            <v>99.2</v>
          </cell>
          <cell r="H75">
            <v>3084.6</v>
          </cell>
          <cell r="J75">
            <v>215.6</v>
          </cell>
          <cell r="L75">
            <v>3399.3999999999996</v>
          </cell>
        </row>
        <row r="76">
          <cell r="A76" t="str">
            <v>계</v>
          </cell>
          <cell r="F76">
            <v>99</v>
          </cell>
          <cell r="H76">
            <v>3085</v>
          </cell>
          <cell r="J76">
            <v>215</v>
          </cell>
          <cell r="L76">
            <v>3399</v>
          </cell>
        </row>
        <row r="78">
          <cell r="A78" t="str">
            <v>제8호표 터파기</v>
          </cell>
          <cell r="B78" t="str">
            <v>0~1M</v>
          </cell>
          <cell r="C78" t="str">
            <v>㎥</v>
          </cell>
        </row>
        <row r="79">
          <cell r="A79" t="str">
            <v>백호우</v>
          </cell>
          <cell r="B79" t="str">
            <v>0.7㎥</v>
          </cell>
          <cell r="C79" t="str">
            <v>㎥</v>
          </cell>
          <cell r="D79">
            <v>1.2950971322849213E-2</v>
          </cell>
          <cell r="E79">
            <v>7660</v>
          </cell>
          <cell r="F79">
            <v>99.2</v>
          </cell>
          <cell r="G79">
            <v>18628</v>
          </cell>
          <cell r="H79">
            <v>241.2</v>
          </cell>
          <cell r="I79">
            <v>16654</v>
          </cell>
          <cell r="J79">
            <v>215.6</v>
          </cell>
          <cell r="K79">
            <v>42942</v>
          </cell>
          <cell r="L79">
            <v>556</v>
          </cell>
        </row>
        <row r="80">
          <cell r="A80" t="str">
            <v>인건비30%</v>
          </cell>
          <cell r="B80" t="str">
            <v>보통인부</v>
          </cell>
          <cell r="C80" t="str">
            <v>인</v>
          </cell>
          <cell r="D80">
            <v>0.06</v>
          </cell>
          <cell r="F80">
            <v>0</v>
          </cell>
          <cell r="G80">
            <v>37483</v>
          </cell>
          <cell r="H80">
            <v>2248.9</v>
          </cell>
          <cell r="J80">
            <v>0</v>
          </cell>
          <cell r="K80">
            <v>37483</v>
          </cell>
          <cell r="L80">
            <v>2248.9</v>
          </cell>
        </row>
        <row r="81">
          <cell r="A81" t="str">
            <v>인건비30%</v>
          </cell>
          <cell r="B81" t="str">
            <v>작업반장</v>
          </cell>
          <cell r="C81" t="str">
            <v>인</v>
          </cell>
          <cell r="D81">
            <v>3.0000000000000001E-3</v>
          </cell>
          <cell r="F81">
            <v>0</v>
          </cell>
          <cell r="G81">
            <v>56993</v>
          </cell>
          <cell r="H81">
            <v>170.9</v>
          </cell>
          <cell r="J81">
            <v>0</v>
          </cell>
          <cell r="K81">
            <v>56993</v>
          </cell>
          <cell r="L81">
            <v>170.9</v>
          </cell>
        </row>
        <row r="82">
          <cell r="A82" t="str">
            <v>소  계</v>
          </cell>
          <cell r="F82">
            <v>99.2</v>
          </cell>
          <cell r="H82">
            <v>2661</v>
          </cell>
          <cell r="J82">
            <v>215.6</v>
          </cell>
          <cell r="L82">
            <v>2975.7999999999997</v>
          </cell>
        </row>
        <row r="83">
          <cell r="A83" t="str">
            <v>계</v>
          </cell>
          <cell r="F83">
            <v>99</v>
          </cell>
          <cell r="H83">
            <v>2661</v>
          </cell>
          <cell r="J83">
            <v>215</v>
          </cell>
          <cell r="L83">
            <v>2975</v>
          </cell>
        </row>
        <row r="85">
          <cell r="A85" t="str">
            <v>제9호표 터파기</v>
          </cell>
          <cell r="B85" t="str">
            <v>1~2M</v>
          </cell>
          <cell r="C85" t="str">
            <v>㎥</v>
          </cell>
        </row>
        <row r="86">
          <cell r="A86" t="str">
            <v>백호우</v>
          </cell>
          <cell r="B86" t="str">
            <v>0.7㎥</v>
          </cell>
          <cell r="C86" t="str">
            <v>㎥</v>
          </cell>
          <cell r="D86">
            <v>1.2950971322849213E-2</v>
          </cell>
          <cell r="E86">
            <v>7660</v>
          </cell>
          <cell r="F86">
            <v>99.2</v>
          </cell>
          <cell r="G86">
            <v>18628</v>
          </cell>
          <cell r="H86">
            <v>241.2</v>
          </cell>
          <cell r="I86">
            <v>16654</v>
          </cell>
          <cell r="J86">
            <v>215.6</v>
          </cell>
          <cell r="K86">
            <v>42942</v>
          </cell>
          <cell r="L86">
            <v>556</v>
          </cell>
        </row>
        <row r="87">
          <cell r="A87" t="str">
            <v>인건비30%</v>
          </cell>
          <cell r="B87" t="str">
            <v>보통인부</v>
          </cell>
          <cell r="C87" t="str">
            <v>인</v>
          </cell>
          <cell r="D87">
            <v>8.1000000000000003E-2</v>
          </cell>
          <cell r="F87">
            <v>0</v>
          </cell>
          <cell r="G87">
            <v>37483</v>
          </cell>
          <cell r="H87">
            <v>3036.1</v>
          </cell>
          <cell r="J87">
            <v>0</v>
          </cell>
          <cell r="K87">
            <v>37483</v>
          </cell>
          <cell r="L87">
            <v>3036.1</v>
          </cell>
        </row>
        <row r="88">
          <cell r="A88" t="str">
            <v>인건비30%</v>
          </cell>
          <cell r="B88" t="str">
            <v>작업반장</v>
          </cell>
          <cell r="C88" t="str">
            <v>인</v>
          </cell>
          <cell r="D88">
            <v>4.0500000000000006E-3</v>
          </cell>
          <cell r="F88">
            <v>0</v>
          </cell>
          <cell r="G88">
            <v>56993</v>
          </cell>
          <cell r="H88">
            <v>230.8</v>
          </cell>
          <cell r="J88">
            <v>0</v>
          </cell>
          <cell r="K88">
            <v>56993</v>
          </cell>
          <cell r="L88">
            <v>230.8</v>
          </cell>
        </row>
        <row r="89">
          <cell r="A89" t="str">
            <v>소  계</v>
          </cell>
          <cell r="F89">
            <v>99.2</v>
          </cell>
          <cell r="H89">
            <v>3508.1</v>
          </cell>
          <cell r="J89">
            <v>215.6</v>
          </cell>
          <cell r="L89">
            <v>3822.8999999999996</v>
          </cell>
        </row>
        <row r="90">
          <cell r="A90" t="str">
            <v>계</v>
          </cell>
          <cell r="F90">
            <v>99</v>
          </cell>
          <cell r="H90">
            <v>3508</v>
          </cell>
          <cell r="J90">
            <v>215</v>
          </cell>
          <cell r="L90">
            <v>3822</v>
          </cell>
        </row>
        <row r="92">
          <cell r="A92" t="str">
            <v>제10호표 철근가공조립</v>
          </cell>
          <cell r="B92" t="str">
            <v>간단</v>
          </cell>
          <cell r="C92" t="str">
            <v>TON</v>
          </cell>
        </row>
        <row r="93">
          <cell r="A93" t="str">
            <v>결속선</v>
          </cell>
          <cell r="B93" t="str">
            <v>(#20:0.9m/m)</v>
          </cell>
          <cell r="C93" t="str">
            <v>KG</v>
          </cell>
          <cell r="D93">
            <v>5</v>
          </cell>
          <cell r="E93">
            <v>597</v>
          </cell>
          <cell r="F93">
            <v>2985</v>
          </cell>
          <cell r="H93">
            <v>0</v>
          </cell>
          <cell r="J93">
            <v>0</v>
          </cell>
          <cell r="K93">
            <v>597</v>
          </cell>
          <cell r="L93">
            <v>2985</v>
          </cell>
        </row>
        <row r="94">
          <cell r="A94" t="str">
            <v>인건비</v>
          </cell>
          <cell r="B94" t="str">
            <v>철근공</v>
          </cell>
          <cell r="C94" t="str">
            <v>인</v>
          </cell>
          <cell r="D94">
            <v>3.4</v>
          </cell>
          <cell r="F94">
            <v>0</v>
          </cell>
          <cell r="G94">
            <v>68758</v>
          </cell>
          <cell r="H94">
            <v>233777.2</v>
          </cell>
          <cell r="J94">
            <v>0</v>
          </cell>
          <cell r="K94">
            <v>68758</v>
          </cell>
          <cell r="L94">
            <v>233777.2</v>
          </cell>
        </row>
        <row r="95">
          <cell r="A95" t="str">
            <v>인건비</v>
          </cell>
          <cell r="B95" t="str">
            <v>보통인부</v>
          </cell>
          <cell r="C95" t="str">
            <v>인</v>
          </cell>
          <cell r="D95">
            <v>1.9</v>
          </cell>
          <cell r="F95">
            <v>0</v>
          </cell>
          <cell r="G95">
            <v>37483</v>
          </cell>
          <cell r="H95">
            <v>71217.7</v>
          </cell>
          <cell r="J95">
            <v>0</v>
          </cell>
          <cell r="K95">
            <v>37483</v>
          </cell>
          <cell r="L95">
            <v>71217.7</v>
          </cell>
        </row>
        <row r="96">
          <cell r="A96" t="str">
            <v>기구손료</v>
          </cell>
          <cell r="B96" t="str">
            <v>노무비의 2%</v>
          </cell>
          <cell r="C96" t="str">
            <v>식</v>
          </cell>
          <cell r="D96">
            <v>0.02</v>
          </cell>
          <cell r="F96">
            <v>0</v>
          </cell>
          <cell r="H96">
            <v>0</v>
          </cell>
          <cell r="I96">
            <v>304994.90000000002</v>
          </cell>
          <cell r="J96">
            <v>6099.8</v>
          </cell>
          <cell r="K96">
            <v>304994.90000000002</v>
          </cell>
          <cell r="L96">
            <v>6099.8</v>
          </cell>
        </row>
        <row r="97">
          <cell r="A97" t="str">
            <v>소  계</v>
          </cell>
          <cell r="F97">
            <v>2985</v>
          </cell>
          <cell r="H97">
            <v>304994.90000000002</v>
          </cell>
          <cell r="J97">
            <v>6099.8</v>
          </cell>
          <cell r="L97">
            <v>314079.7</v>
          </cell>
        </row>
        <row r="98">
          <cell r="A98" t="str">
            <v>계</v>
          </cell>
          <cell r="F98">
            <v>2985</v>
          </cell>
          <cell r="H98">
            <v>304995</v>
          </cell>
          <cell r="J98">
            <v>6099</v>
          </cell>
          <cell r="L98">
            <v>314079</v>
          </cell>
        </row>
        <row r="100">
          <cell r="A100" t="str">
            <v>제11호표 트럭탑재형 크레인 3TON</v>
          </cell>
        </row>
        <row r="101">
          <cell r="A101" t="str">
            <v>크레인</v>
          </cell>
          <cell r="B101" t="str">
            <v>3TON</v>
          </cell>
          <cell r="C101" t="str">
            <v>천원</v>
          </cell>
          <cell r="D101">
            <v>0.2787</v>
          </cell>
          <cell r="F101">
            <v>0</v>
          </cell>
          <cell r="H101">
            <v>0</v>
          </cell>
          <cell r="I101">
            <v>7500</v>
          </cell>
          <cell r="J101">
            <v>2090.25</v>
          </cell>
          <cell r="K101">
            <v>7500</v>
          </cell>
          <cell r="L101">
            <v>2090.25</v>
          </cell>
        </row>
        <row r="102">
          <cell r="A102" t="str">
            <v>운전사(운반차)</v>
          </cell>
          <cell r="C102" t="str">
            <v>인</v>
          </cell>
          <cell r="D102">
            <v>1</v>
          </cell>
          <cell r="F102">
            <v>0</v>
          </cell>
          <cell r="G102">
            <v>11263</v>
          </cell>
          <cell r="H102">
            <v>11263</v>
          </cell>
          <cell r="J102">
            <v>0</v>
          </cell>
          <cell r="K102">
            <v>11263</v>
          </cell>
          <cell r="L102">
            <v>11263</v>
          </cell>
        </row>
        <row r="103">
          <cell r="A103" t="str">
            <v>경유</v>
          </cell>
          <cell r="C103" t="str">
            <v>ℓ</v>
          </cell>
          <cell r="D103">
            <v>3.9</v>
          </cell>
          <cell r="E103">
            <v>583.64</v>
          </cell>
          <cell r="F103">
            <v>2276.1959999999999</v>
          </cell>
          <cell r="H103">
            <v>0</v>
          </cell>
          <cell r="J103">
            <v>0</v>
          </cell>
          <cell r="K103">
            <v>583.64</v>
          </cell>
          <cell r="L103">
            <v>2276.1959999999999</v>
          </cell>
        </row>
        <row r="104">
          <cell r="A104" t="str">
            <v>잡품</v>
          </cell>
          <cell r="B104" t="str">
            <v>주연료의 20%</v>
          </cell>
          <cell r="D104">
            <v>0.2</v>
          </cell>
          <cell r="E104">
            <v>2276.1959999999999</v>
          </cell>
          <cell r="F104">
            <v>455.23919999999998</v>
          </cell>
          <cell r="H104">
            <v>0</v>
          </cell>
          <cell r="J104">
            <v>0</v>
          </cell>
          <cell r="K104">
            <v>2276.1959999999999</v>
          </cell>
          <cell r="L104">
            <v>455.23919999999998</v>
          </cell>
        </row>
        <row r="105">
          <cell r="A105" t="str">
            <v>소  계</v>
          </cell>
          <cell r="E105" t="str">
            <v xml:space="preserve"> </v>
          </cell>
          <cell r="F105">
            <v>2731.4351999999999</v>
          </cell>
          <cell r="H105">
            <v>11263</v>
          </cell>
          <cell r="J105">
            <v>2090.25</v>
          </cell>
          <cell r="L105">
            <v>16084.6852</v>
          </cell>
        </row>
        <row r="106">
          <cell r="A106" t="str">
            <v>계</v>
          </cell>
          <cell r="F106">
            <v>2731</v>
          </cell>
          <cell r="H106">
            <v>11263</v>
          </cell>
          <cell r="J106">
            <v>2090</v>
          </cell>
          <cell r="L106">
            <v>16084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토사(PE)"/>
      <sheetName val="조경내"/>
      <sheetName val="재료값"/>
      <sheetName val="자재일람"/>
      <sheetName val="작업시작"/>
      <sheetName val="본선부단위수량"/>
      <sheetName val="상수도토공집계표"/>
      <sheetName val="경산"/>
      <sheetName val="공사요율"/>
      <sheetName val="배수장토목공사비"/>
      <sheetName val="원가계산서구조조정"/>
      <sheetName val="범례표"/>
      <sheetName val="집계표"/>
      <sheetName val="96노임기준"/>
      <sheetName val="자료"/>
      <sheetName val="Sheet15"/>
      <sheetName val="시설물일위"/>
      <sheetName val="Y-WORK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2000년1차"/>
      <sheetName val="단위수량"/>
      <sheetName val="6공구_당초_"/>
      <sheetName val="무산소조"/>
      <sheetName val="설계서을"/>
      <sheetName val="노무비"/>
      <sheetName val="종배수관(신)"/>
      <sheetName val="자료입력"/>
      <sheetName val="EP0618"/>
      <sheetName val="COPING"/>
      <sheetName val="CODE"/>
      <sheetName val="종배수관면벽신"/>
      <sheetName val="안내"/>
      <sheetName val="2.냉난방설비공사"/>
      <sheetName val="성곽내역서"/>
      <sheetName val="직재"/>
      <sheetName val="재집"/>
      <sheetName val="b_balju"/>
      <sheetName val="자동제어"/>
      <sheetName val="#REF"/>
      <sheetName val="재료집계표"/>
      <sheetName val="노임단가"/>
      <sheetName val="내역"/>
      <sheetName val="data"/>
      <sheetName val="DATE"/>
      <sheetName val="냉천부속동"/>
      <sheetName val="적용단위길이"/>
      <sheetName val="직노"/>
      <sheetName val="퍼스트"/>
      <sheetName val="피벗테이블데이터분석"/>
      <sheetName val="단"/>
      <sheetName val="기존단가 (2)"/>
      <sheetName val="노무단가"/>
      <sheetName val="견적서"/>
      <sheetName val="공사원가계산서"/>
      <sheetName val="-배수구조총재료"/>
      <sheetName val="물집"/>
      <sheetName val="몰탈콘크리트"/>
      <sheetName val="철근집계"/>
      <sheetName val="공내역"/>
      <sheetName val="날개벽"/>
      <sheetName val="N賃率-職"/>
      <sheetName val="수량이동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3.하중산정4.지지력"/>
      <sheetName val="자재일람"/>
      <sheetName val="건축내역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원가계산서구조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강재수량-총"/>
      <sheetName val="철근량"/>
      <sheetName val="토공수량집"/>
      <sheetName val="어곡-타공종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Sheet2"/>
      <sheetName val="Sheet3"/>
      <sheetName val="통전1교-A1토공"/>
      <sheetName val="통전1교-A2토공"/>
      <sheetName val="사천2교-A1토공"/>
      <sheetName val="사천2교-A2토공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집계"/>
      <sheetName val="abut집계"/>
      <sheetName val="상-교대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부대공집계(옛날)"/>
      <sheetName val="부대공집계표"/>
      <sheetName val="오수공"/>
      <sheetName val="우수공"/>
      <sheetName val="구내배관"/>
      <sheetName val="BYPASS날개벽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용수개거 내역수량집계표"/>
      <sheetName val="용수개거연장조서"/>
      <sheetName val="용수개거재료집계표"/>
      <sheetName val="용수개거단위수량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총괄토공집계"/>
      <sheetName val="1 line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토공집계표"/>
      <sheetName val="구조물깨기수량집계"/>
      <sheetName val="교량깨기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교대수량집계표"/>
      <sheetName val="교대수량"/>
      <sheetName val="정렬"/>
      <sheetName val="기본DATA"/>
      <sheetName val="남양내역"/>
      <sheetName val="실행내역"/>
      <sheetName val="#REF"/>
      <sheetName val="요율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BOQ(전체)"/>
      <sheetName val="사  업  비  수  지  예  산  서"/>
      <sheetName val="집 계 표"/>
      <sheetName val="기계내역"/>
      <sheetName val="도급대실행대비표"/>
      <sheetName val="단면 (2)"/>
      <sheetName val="000000"/>
      <sheetName val="시점부"/>
      <sheetName val="시점부토적표"/>
      <sheetName val="종점부"/>
      <sheetName val="종점부토적표"/>
      <sheetName val="간선계산"/>
      <sheetName val="대전-교대(A1-A2)"/>
      <sheetName val="BID"/>
      <sheetName val="3.바닥판설계"/>
      <sheetName val="입찰안"/>
      <sheetName val="apt수량"/>
      <sheetName val="전체_1설계"/>
      <sheetName val="绑ꣃ˞짛༏濼殃恸䁍◣"/>
      <sheetName val="가로등내역서"/>
      <sheetName val="전체제잡비"/>
      <sheetName val="수량집계표"/>
      <sheetName val="산출근거"/>
      <sheetName val="산수배수"/>
      <sheetName val="편입토지조서"/>
      <sheetName val="당진1,2호기전선관설치및접지4차공사내역서-을지"/>
      <sheetName val="INPUT"/>
      <sheetName val="B2BERP"/>
      <sheetName val="CABLE SIZE-3"/>
      <sheetName val="품셈"/>
      <sheetName val="단면가정"/>
      <sheetName val="배수공"/>
      <sheetName val="투찰"/>
      <sheetName val="조명시설"/>
      <sheetName val="전입"/>
      <sheetName val="type-F"/>
      <sheetName val="현황산출서"/>
      <sheetName val="골재산출"/>
      <sheetName val="공주-교대(A1)"/>
      <sheetName val="성서방향-교대(A2)"/>
      <sheetName val="하수급견적대비"/>
      <sheetName val="앉음벽 (2)"/>
      <sheetName val="맨홀수량산출"/>
      <sheetName val="1호인버트수량"/>
      <sheetName val="노임단가"/>
      <sheetName val="단가조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유동표"/>
      <sheetName val="전차선로 물량표"/>
      <sheetName val="공사일보(4월11탬גּ"/>
      <sheetName val="산출근거1"/>
      <sheetName val="공사비예산서(토목분)"/>
      <sheetName val="단위단가"/>
      <sheetName val="Sheet15"/>
      <sheetName val="1.취수장"/>
      <sheetName val="기자재비"/>
      <sheetName val="위치조서"/>
      <sheetName val="날개벽"/>
      <sheetName val="용늪교종점측교대_x0000_ ӐЀ_x0004__x0000__xdfa0_̠ӴЀF_x0000__x0010_[교대토공.XLS]"/>
      <sheetName val="8설7발"/>
      <sheetName val="적용토목"/>
      <sheetName val="소방"/>
      <sheetName val="토목"/>
      <sheetName val="VXXXXXXX"/>
      <sheetName val="B(함)일반수량"/>
      <sheetName val="A-4"/>
      <sheetName val="B부대공"/>
      <sheetName val="상수도토공집계표"/>
      <sheetName val="["/>
      <sheetName val="기초공"/>
      <sheetName val="기둥(원형)"/>
      <sheetName val="물가시세"/>
      <sheetName val="(C)원내역"/>
      <sheetName val="자재단가비교표"/>
      <sheetName val="품셈TABLE"/>
      <sheetName val="일위대가(계측기설치)"/>
      <sheetName val="일위대가"/>
      <sheetName val="공사수행방안"/>
      <sheetName val="시멘트"/>
      <sheetName val="용산1(해보)"/>
      <sheetName val="5.정산서"/>
      <sheetName val="플랜트 설치"/>
      <sheetName val="ABUT수량-A1"/>
      <sheetName val="양수장구조물총"/>
      <sheetName val="양수장토공총"/>
      <sheetName val="DATE"/>
      <sheetName val="설계명세서"/>
      <sheetName val="변수값"/>
      <sheetName val="터파기및재료"/>
      <sheetName val="손익분석"/>
      <sheetName val="전기일위목록"/>
      <sheetName val="중기상차"/>
      <sheetName val="AS복구"/>
      <sheetName val="중기터파기"/>
      <sheetName val="참조-(1)"/>
      <sheetName val="Sheet1 (2)"/>
      <sheetName val="교각계산"/>
      <sheetName val="기초코드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연결임시"/>
      <sheetName val="주형"/>
      <sheetName val="원가계산서구조조정"/>
      <sheetName val="공내역"/>
      <sheetName val="진주방향"/>
      <sheetName val="마산방향"/>
      <sheetName val="마산방향철근집계"/>
      <sheetName val="수량명세서"/>
      <sheetName val="포장복구집계"/>
      <sheetName val="6공구(당초)"/>
      <sheetName val="2.8 부재_xffff_도(_xffff_한)"/>
      <sheetName val="2._xffff_.2 벽설계"/>
      <sheetName val="포장공"/>
      <sheetName val="가정단면"/>
      <sheetName val="변화치수"/>
      <sheetName val="건축내역"/>
      <sheetName val="부대내역"/>
      <sheetName val="집수정현황"/>
      <sheetName val="수로교총재료집계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TEL"/>
      <sheetName val="BLOCK-1"/>
      <sheetName val="SLIDES"/>
      <sheetName val="도장수량(하1)"/>
      <sheetName val="지급자재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장문교(대전)"/>
      <sheetName val="입적표"/>
      <sheetName val="I一般比"/>
      <sheetName val="설직재-1"/>
      <sheetName val="N賃率-職"/>
      <sheetName val="제직재"/>
      <sheetName val="공사비내역"/>
      <sheetName val="준검 내역서"/>
      <sheetName val="6.교좌면보강"/>
      <sheetName val="남양시작동자105노65기1.3화1.2"/>
      <sheetName val="공사비총괄"/>
      <sheetName val="data"/>
      <sheetName val="암거 제원표"/>
      <sheetName val="3CHBDC"/>
      <sheetName val="용늪교종점측교대_x0000__x0009_ӐЀ_x0004__x0000__xdfa0_̠ӴЀF_x0010_[교대토공.XLS]S"/>
      <sheetName val="산출내역서집계표"/>
      <sheetName val="예가표"/>
      <sheetName val="수량산출"/>
      <sheetName val="가격조사서"/>
      <sheetName val="연부97-1"/>
      <sheetName val="상행-교대(A1-A2)"/>
      <sheetName val="DATA 입력란"/>
      <sheetName val="1. 설계조건 2.단면가정 3. 하중계산"/>
      <sheetName val="부대비율"/>
      <sheetName val="토량1-1"/>
      <sheetName val="공작물조직표(용배수)"/>
      <sheetName val="우,오수"/>
      <sheetName val="자재일람"/>
      <sheetName val="총괄표"/>
      <sheetName val="도급"/>
      <sheetName val="공통가설"/>
      <sheetName val="근로자자료입력"/>
      <sheetName val="J형측구단위수량"/>
      <sheetName val="200"/>
      <sheetName val="반중력식옹벽"/>
      <sheetName val="총괄-1"/>
      <sheetName val="기계경비"/>
      <sheetName val="Macro1"/>
      <sheetName val="날개벽(시점좌측)"/>
      <sheetName val="토사(PE)"/>
      <sheetName val="가도공"/>
      <sheetName val="초곡1교(일반)"/>
      <sheetName val="기둥"/>
      <sheetName val="저판(버림100)"/>
      <sheetName val="자재단가"/>
      <sheetName val="일위"/>
      <sheetName val="전선 및 전선관"/>
      <sheetName val="봉양~조차장간고하개명(신설)"/>
      <sheetName val="도담구내 개소별 명세"/>
      <sheetName val="토공(우물통,기타) "/>
      <sheetName val="2.단면가정"/>
      <sheetName val="설계조건"/>
      <sheetName val="용늪교종점측교대_x0000__x0000__x0000__x0000__x0000__x0000__x0000__x0000__x0000_ _x0000_ӐЀ_x0000__x0004__x0000__x0000__x0000__x0000__x0000__x0000__xdfa0_̠"/>
      <sheetName val="건축집계"/>
      <sheetName val="토목집계"/>
      <sheetName val="조경집계"/>
      <sheetName val="예산명세서"/>
      <sheetName val="자료입력"/>
      <sheetName val="wall"/>
      <sheetName val="데리네이타현황"/>
      <sheetName val="실행대비"/>
      <sheetName val="설계내역(2000)"/>
      <sheetName val="도장"/>
      <sheetName val="전체"/>
      <sheetName val="입출재고현황 (2)"/>
      <sheetName val="순공사비"/>
      <sheetName val="본체"/>
      <sheetName val="사다리"/>
      <sheetName val="2공구산출내역"/>
      <sheetName val="SLAB"/>
      <sheetName val="전신"/>
      <sheetName val="sub"/>
      <sheetName val="IN"/>
      <sheetName val="서울교대토공집계(★)"/>
      <sheetName val="춘천교대토공집계(★)"/>
      <sheetName val="70%"/>
      <sheetName val="EACT10"/>
      <sheetName val="경산(을)"/>
      <sheetName val="시설수량표"/>
      <sheetName val="각종장비전압강하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원가계산"/>
      <sheetName val="총집계표"/>
      <sheetName val="신호등설비"/>
      <sheetName val="한전수탁비"/>
      <sheetName val="신호등일위대가"/>
      <sheetName val="상수도갑지"/>
      <sheetName val="상수도을지"/>
      <sheetName val="내역서"/>
      <sheetName val="건축내역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저계산"/>
      <sheetName val="내역"/>
      <sheetName val="D일위"/>
      <sheetName val="제진설비 (2)"/>
      <sheetName val="제진설비"/>
      <sheetName val="수문 "/>
      <sheetName val="물량산출표"/>
      <sheetName val="설계개요"/>
      <sheetName val="총괄"/>
      <sheetName val="총괄 (2)"/>
      <sheetName val="2000년1차"/>
      <sheetName val="2000전체분"/>
      <sheetName val="노임단가"/>
      <sheetName val="단가일람"/>
      <sheetName val="조경일람"/>
      <sheetName val="요율"/>
      <sheetName val="전기일위목록"/>
      <sheetName val="실행철강하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광산내역"/>
      <sheetName val="광산배수장스크린물량산출"/>
      <sheetName val="펌프점검대물량산출"/>
      <sheetName val="유어배수장제진기"/>
      <sheetName val="일위대가"/>
      <sheetName val="광산배수장총괄"/>
      <sheetName val="유어배수장제진기총괄표"/>
      <sheetName val="유어지구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  <sheetName val="내역"/>
      <sheetName val="단가일람"/>
      <sheetName val="조경일람"/>
      <sheetName val="2000년1차"/>
      <sheetName val="광산내역"/>
      <sheetName val="N賃率-職"/>
      <sheetName val="건축내역"/>
      <sheetName val="남평내역"/>
      <sheetName val="자재일람"/>
      <sheetName val="수토공단위당"/>
      <sheetName val="재료값"/>
      <sheetName val="노임단가"/>
      <sheetName val="기본단가표"/>
      <sheetName val="앉음벽 (2)"/>
      <sheetName val="요율"/>
      <sheetName val="#REF"/>
      <sheetName val="약품공급2"/>
      <sheetName val="ABUT수량-A1"/>
      <sheetName val="제조노임"/>
      <sheetName val="입찰안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내역"/>
      <sheetName val="BID"/>
      <sheetName val="2000년1차"/>
      <sheetName val="2000전체분"/>
      <sheetName val="공사비증감"/>
      <sheetName val="간접1"/>
      <sheetName val="sheet1"/>
      <sheetName val="약품공급2"/>
      <sheetName val="99총공사내역서"/>
      <sheetName val="표  지"/>
      <sheetName val="13LPMCC"/>
      <sheetName val="기성내역"/>
      <sheetName val="계산서4"/>
      <sheetName val="내역서(전기)"/>
      <sheetName val="조경일람"/>
      <sheetName val="1,2공구원가계산서"/>
      <sheetName val="1공구산출내역서"/>
      <sheetName val="설계서"/>
      <sheetName val="내역서"/>
      <sheetName val="분전반"/>
      <sheetName val="N賃率-職"/>
      <sheetName val="#REF"/>
      <sheetName val="접지수량"/>
      <sheetName val="조명일위"/>
      <sheetName val="산근"/>
      <sheetName val="산출근거"/>
      <sheetName val="단가일람"/>
      <sheetName val="DATE"/>
      <sheetName val="원가계산서"/>
      <sheetName val="DB"/>
      <sheetName val="현장설명"/>
      <sheetName val="갑지"/>
      <sheetName val="자산TOTAL"/>
      <sheetName val="전체"/>
      <sheetName val="수목표준대가"/>
      <sheetName val="문학간접"/>
      <sheetName val="노임"/>
      <sheetName val="노임단가"/>
      <sheetName val="단위단가"/>
      <sheetName val="전기"/>
      <sheetName val="코드표"/>
      <sheetName val="과업별 상세(계산 1)"/>
      <sheetName val="Macro(차단기)"/>
      <sheetName val="식재가격"/>
      <sheetName val="식재총괄"/>
      <sheetName val="일위목록"/>
      <sheetName val="b_balju"/>
      <sheetName val="신호등일위대가"/>
      <sheetName val="G.R300경비"/>
      <sheetName val="설계예산서"/>
      <sheetName val="예산내역서"/>
      <sheetName val="49단가"/>
      <sheetName val="일위대가"/>
      <sheetName val="인부노임"/>
      <sheetName val="자재단가비교표"/>
      <sheetName val="총괄표"/>
      <sheetName val="건축내역"/>
      <sheetName val="주안3차A-A"/>
      <sheetName val="도담구내 개소별 명세"/>
      <sheetName val="전기일위대가"/>
      <sheetName val="EBSDATA"/>
      <sheetName val="앉음벽 (2)"/>
      <sheetName val="실행철강하도"/>
      <sheetName val="Data &amp; Result"/>
      <sheetName val="상-교대(A1-A2)"/>
      <sheetName val="견적조건"/>
      <sheetName val="조경"/>
      <sheetName val="건축2"/>
      <sheetName val="자재일람"/>
      <sheetName val="전체제잡비"/>
      <sheetName val="2.1  노무비 평균단가산출"/>
      <sheetName val="실행대비"/>
      <sheetName val="LD"/>
      <sheetName val="준공정산"/>
      <sheetName val="교통대책내역"/>
      <sheetName val="봉양~조차장간고하개명(신설)"/>
      <sheetName val="C1ㅇ"/>
      <sheetName val="기준정보"/>
      <sheetName val="결재갑지"/>
      <sheetName val="당진1,2호기전선관설치및접지4차공사내역서-을지"/>
      <sheetName val="준검 내역서"/>
      <sheetName val="제조노임"/>
      <sheetName val="교각1"/>
      <sheetName val="RE9604"/>
      <sheetName val="ELEC"/>
      <sheetName val="기본단가표"/>
      <sheetName val="단가조사-2"/>
      <sheetName val="4.전기"/>
      <sheetName val="예산명세서"/>
      <sheetName val="설계명세서"/>
      <sheetName val="자료입력"/>
      <sheetName val="9GNG운반"/>
      <sheetName val="Total"/>
      <sheetName val="옥내소화전계산서"/>
      <sheetName val="단가조사"/>
      <sheetName val="토목주소"/>
      <sheetName val="수량(금호)"/>
      <sheetName val="공사비총괄"/>
      <sheetName val="품셈TABLE"/>
      <sheetName val="원가계산서구조조정"/>
      <sheetName val="실행내역"/>
      <sheetName val="비탈면보호공수량산출"/>
      <sheetName val="요율"/>
      <sheetName val="전체항목"/>
      <sheetName val="전체_1설계"/>
      <sheetName val="구조물수량집계표"/>
      <sheetName val="도급"/>
      <sheetName val="직공비"/>
      <sheetName val="교각계산"/>
      <sheetName val="401"/>
      <sheetName val="노무비"/>
      <sheetName val="단가비교표"/>
      <sheetName val="1안"/>
      <sheetName val="일위대가목록"/>
      <sheetName val="PAY2002"/>
      <sheetName val="적용토목"/>
      <sheetName val="집계표"/>
      <sheetName val="점검총괄"/>
      <sheetName val="2공구산출내역"/>
      <sheetName val="전사 (2)"/>
      <sheetName val="BA (2)"/>
      <sheetName val="CP (2)"/>
      <sheetName val="산출기준"/>
      <sheetName val="내   역"/>
      <sheetName val="원가총괄"/>
      <sheetName val="냉천부속동"/>
      <sheetName val="관로내역원"/>
      <sheetName val="실행기초"/>
      <sheetName val="제작기술지원센터"/>
      <sheetName val="산수배수"/>
      <sheetName val="검암내역"/>
      <sheetName val="수량산출서"/>
      <sheetName val="자재단가"/>
      <sheetName val="101동"/>
      <sheetName val="시운전연료"/>
      <sheetName val="96노임기준"/>
      <sheetName val="제경비"/>
      <sheetName val="7단가"/>
      <sheetName val="동해title"/>
      <sheetName val="인원계획"/>
      <sheetName val="Sheet1 (2)"/>
      <sheetName val="전기일위목록"/>
      <sheetName val="현장관리비참조"/>
      <sheetName val="조도계산"/>
      <sheetName val="JUCKEYK"/>
      <sheetName val="천방교접속"/>
      <sheetName val="대포2교접속"/>
      <sheetName val="손익분석"/>
      <sheetName val="총괄내역서"/>
      <sheetName val="A갑지"/>
      <sheetName val="경산"/>
      <sheetName val="물량산출근거-지상층"/>
      <sheetName val="잔수량(작성)"/>
      <sheetName val="자재단가표"/>
      <sheetName val="터파기및재료"/>
      <sheetName val="COST"/>
      <sheetName val="플랜트 설치"/>
      <sheetName val="자동제어"/>
      <sheetName val="프랜트면허"/>
      <sheetName val="조명시설"/>
      <sheetName val="전기2005"/>
      <sheetName val="토목"/>
      <sheetName val="N賃率_職"/>
      <sheetName val="자재테이블"/>
      <sheetName val="중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2전열"/>
      <sheetName val="설계조건"/>
      <sheetName val="을"/>
      <sheetName val="진주방향"/>
      <sheetName val="마산방향"/>
      <sheetName val="마산방향철근집계"/>
      <sheetName val="제잡비"/>
      <sheetName val="Macro(전선)"/>
      <sheetName val="단가산출"/>
      <sheetName val="남양주부대"/>
      <sheetName val="기흥하도용"/>
      <sheetName val="관리,공감"/>
      <sheetName val="9811"/>
      <sheetName val="내역기준"/>
      <sheetName val="하남내역"/>
      <sheetName val="환율change"/>
      <sheetName val="대비"/>
      <sheetName val="1단계"/>
      <sheetName val="회로내역(승인)"/>
      <sheetName val="Baby일위대가"/>
      <sheetName val="1차 내역서"/>
      <sheetName val="개소별수량산출"/>
      <sheetName val="현장조사"/>
      <sheetName val="노무비 근거"/>
      <sheetName val="적점"/>
      <sheetName val="재료"/>
      <sheetName val="직접경비호표"/>
      <sheetName val="4)유동표"/>
      <sheetName val="b_balju_cho"/>
      <sheetName val="계수시트"/>
      <sheetName val="제안서"/>
      <sheetName val="행정표준(1)"/>
      <sheetName val="행정표준(2)"/>
      <sheetName val="일위대가목차"/>
      <sheetName val="1.설계조건"/>
      <sheetName val="1.취수장"/>
      <sheetName val="Sheet15"/>
      <sheetName val="단가비교"/>
      <sheetName val="시중노임단가"/>
      <sheetName val="8.2TON"/>
      <sheetName val="__MAIN"/>
      <sheetName val="점유현황"/>
      <sheetName val="인사자료총집계"/>
      <sheetName val="금융비용"/>
      <sheetName val="현장경비"/>
      <sheetName val="토목내역서"/>
      <sheetName val="암거단위-1련"/>
      <sheetName val="입찰안"/>
      <sheetName val="CALCULATION"/>
      <sheetName val="Macro2"/>
      <sheetName val="Macro1"/>
      <sheetName val="TEL"/>
      <sheetName val="우수관매설및 우수받이"/>
      <sheetName val="일위CODE"/>
      <sheetName val="설계"/>
      <sheetName val="관급자재"/>
      <sheetName val="효성CB 1P기초"/>
      <sheetName val="98지급계획"/>
      <sheetName val="금액내역서"/>
      <sheetName val="단가"/>
      <sheetName val="DATA1"/>
      <sheetName val="물가대비표"/>
      <sheetName val="전기설계변경"/>
      <sheetName val="단가대비"/>
      <sheetName val="전철"/>
      <sheetName val="재료비노무비"/>
      <sheetName val="분전반계산서(석관)"/>
      <sheetName val="NEYOK"/>
      <sheetName val="재료값"/>
      <sheetName val="퍼스트"/>
      <sheetName val="48전력선로일위"/>
      <sheetName val="재료집계표"/>
      <sheetName val="시중노임(공사)"/>
      <sheetName val="AS접수관리"/>
      <sheetName val="코드"/>
      <sheetName val="산출내역서"/>
      <sheetName val="단가대비표"/>
      <sheetName val="관리비비계상"/>
      <sheetName val="A 견적"/>
      <sheetName val="EQT-ESTN"/>
      <sheetName val="1공구(입찰내역)"/>
      <sheetName val="자금입금"/>
      <sheetName val="양식_자재단가조사표"/>
      <sheetName val="자재co"/>
      <sheetName val="전선(총)"/>
      <sheetName val="교량"/>
      <sheetName val="예산M12A"/>
      <sheetName val="여과지동"/>
      <sheetName val="기초자료"/>
      <sheetName val="설계서(본관)"/>
      <sheetName val="공사개요"/>
      <sheetName val="제수변 수량집계표(보통)"/>
      <sheetName val="제조 경영"/>
      <sheetName val="기계경비(시간당)"/>
      <sheetName val="내역(가지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산출서 (2)"/>
      <sheetName val="산식3"/>
      <sheetName val="ABUT수량-A1"/>
      <sheetName val="98비정기소모"/>
      <sheetName val="암거 제원표"/>
      <sheetName val="시중노임"/>
      <sheetName val="기타#9"/>
      <sheetName val="수량명세서"/>
      <sheetName val="정리부09"/>
      <sheetName val="전기산출"/>
      <sheetName val="설비2차"/>
      <sheetName val="BQ(실행)"/>
      <sheetName val="MOTOR"/>
      <sheetName val="수량산출"/>
      <sheetName val="Sheet16"/>
      <sheetName val="입력"/>
      <sheetName val="&lt;--"/>
      <sheetName val="sub"/>
      <sheetName val="기계실냉난방"/>
      <sheetName val="S0"/>
      <sheetName val="평면선형"/>
      <sheetName val="주택(백만원)"/>
      <sheetName val="주택"/>
      <sheetName val="#2_일위대가목록"/>
      <sheetName val="2000노임기준"/>
      <sheetName val="wall"/>
      <sheetName val="장비 (2)"/>
      <sheetName val="갑지(추정)"/>
      <sheetName val="건축공사"/>
      <sheetName val="13.노임단가"/>
      <sheetName val="실행(표지,갑,을)"/>
      <sheetName val="F-Assump"/>
      <sheetName val="6PILE  (돌출)"/>
      <sheetName val="공사비예산서"/>
      <sheetName val="통신대가"/>
      <sheetName val="설계예시"/>
      <sheetName val="단가 "/>
      <sheetName val="단가조사_2"/>
      <sheetName val="전신"/>
      <sheetName val="일위대가표"/>
      <sheetName val="간이설계(4-15)"/>
      <sheetName val="명일작업계획 (3)"/>
      <sheetName val="SILICATE"/>
      <sheetName val="설계서(7)"/>
      <sheetName val="예산서(6)"/>
      <sheetName val="터널조도"/>
      <sheetName val="우각부보강"/>
      <sheetName val="현장관리비"/>
      <sheetName val="재무조건"/>
      <sheetName val="실행(1)"/>
      <sheetName val="원가"/>
      <sheetName val="단가조사-1"/>
      <sheetName val="내역(원안-대안)"/>
      <sheetName val="공통가설"/>
      <sheetName val="내역서을"/>
      <sheetName val="실행내역서 "/>
      <sheetName val="공사비총괄표"/>
      <sheetName val="단조-노임"/>
      <sheetName val="단중표"/>
      <sheetName val="BH-1 (2)"/>
      <sheetName val="토목내역"/>
      <sheetName val="도근좌표"/>
      <sheetName val="5.동별횡주관경"/>
      <sheetName val="부대대비"/>
      <sheetName val="냉연집계"/>
      <sheetName val="경상직원"/>
      <sheetName val="전산망"/>
      <sheetName val="신규일위대가"/>
      <sheetName val="정부노임단가"/>
      <sheetName val="인원"/>
      <sheetName val="설비"/>
      <sheetName val="총괄집계표"/>
      <sheetName val="식재인부"/>
      <sheetName val="단위중량"/>
      <sheetName val="입력창"/>
      <sheetName val="단가조사서"/>
      <sheetName val="장비가동집계표"/>
      <sheetName val="제출내역 (2)"/>
      <sheetName val="상행선"/>
      <sheetName val="전입"/>
      <sheetName val="현관"/>
      <sheetName val="기기리스트"/>
      <sheetName val="인부신상자료"/>
      <sheetName val="자재(원원+원대)"/>
      <sheetName val="견적내역"/>
      <sheetName val="제품목록"/>
      <sheetName val="분뇨"/>
      <sheetName val="조건표 (2)"/>
      <sheetName val="공사비산출내역"/>
      <sheetName val="유림총괄"/>
      <sheetName val="한강운반비"/>
      <sheetName val="철거산출근거"/>
      <sheetName val="SUB일위대가(이음)"/>
      <sheetName val="급,배기팬"/>
      <sheetName val="청주(철골발주의뢰서)"/>
      <sheetName val="확약서"/>
      <sheetName val="노무비 "/>
      <sheetName val="노임단가 (2)"/>
      <sheetName val="노임단가 _2_"/>
      <sheetName val="가시설단위수량"/>
      <sheetName val="SORCE1"/>
      <sheetName val="SHL"/>
      <sheetName val="6호기"/>
      <sheetName val="예산조서(전송)"/>
      <sheetName val="접속도로1"/>
      <sheetName val="단가표"/>
      <sheetName val="잡철물"/>
      <sheetName val="품셈"/>
      <sheetName val="기초입력 DATA"/>
      <sheetName val="일위산출근거"/>
      <sheetName val="지중자재단가"/>
      <sheetName val="MANUFACTORY"/>
      <sheetName val="기초자료입력"/>
      <sheetName val="코드일람표2001년10월"/>
      <sheetName val="3.판관비명세서"/>
      <sheetName val="D"/>
      <sheetName val="자금수지"/>
      <sheetName val="사업성"/>
      <sheetName val="6월실적"/>
      <sheetName val="EQ-R1"/>
      <sheetName val="차액보증"/>
      <sheetName val="파일구성"/>
      <sheetName val="Resource2"/>
      <sheetName val="견"/>
      <sheetName val="편입토지조서"/>
      <sheetName val="일반수량총괄"/>
      <sheetName val="계산표지"/>
      <sheetName val="소비자가"/>
      <sheetName val="말뚝지지력산정"/>
      <sheetName val="Customer Databas"/>
      <sheetName val="수우미양가(Vlookup)"/>
      <sheetName val="분전함신설"/>
      <sheetName val="접지1종"/>
      <sheetName val="통신물량"/>
      <sheetName val="SHEET PILE단가"/>
      <sheetName val="등가관장표"/>
      <sheetName val="Sheet13"/>
      <sheetName val="내역산출자료"/>
      <sheetName val=" 소방공사 산출근거"/>
      <sheetName val="예산서"/>
      <sheetName val="위치조서"/>
      <sheetName val="공사착공계"/>
      <sheetName val="견적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전동기"/>
      <sheetName val="재집"/>
      <sheetName val="직재"/>
      <sheetName val="내역서1"/>
      <sheetName val="공량산출근거서"/>
      <sheetName val="기존단가 (2)"/>
      <sheetName val="체감식_"/>
      <sheetName val="건설성적"/>
      <sheetName val="SHEET"/>
      <sheetName val="국내조달(통합-1)"/>
      <sheetName val="EACT10"/>
      <sheetName val="개요"/>
      <sheetName val="체감식_1"/>
      <sheetName val="일위대가(가설)"/>
      <sheetName val="소업1교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성단물량"/>
      <sheetName val="인건-측정"/>
      <sheetName val="간접비계산"/>
      <sheetName val="재료비"/>
      <sheetName val="95WBS"/>
      <sheetName val="공정코드"/>
      <sheetName val="제노임"/>
      <sheetName val="재정비내역"/>
      <sheetName val="지적고시내역"/>
      <sheetName val="대비2"/>
      <sheetName val="2"/>
      <sheetName val=" HIT-&gt;HMC 견적(3900)"/>
      <sheetName val="건설실행"/>
      <sheetName val="개산공사비"/>
      <sheetName val="unit 4"/>
      <sheetName val="CTEMCOST"/>
      <sheetName val="시화점실행"/>
      <sheetName val="IT-BAT"/>
      <sheetName val="돈암사업"/>
      <sheetName val="설계내역서"/>
      <sheetName val="CONCRETE"/>
      <sheetName val="CAPVC"/>
      <sheetName val="음료실행"/>
      <sheetName val="갑지1"/>
      <sheetName val="물량산출 (전력간선,전열)"/>
      <sheetName val="Y-WORK"/>
      <sheetName val="ITEM"/>
      <sheetName val="공정증감대ㅈ표"/>
      <sheetName val="오동"/>
      <sheetName val="대조"/>
      <sheetName val="나한"/>
      <sheetName val="과천MAIN"/>
      <sheetName val="일반공사"/>
      <sheetName val="노임단가(08.01)"/>
      <sheetName val="지수"/>
      <sheetName val="SLAB&quot;1&quot;"/>
      <sheetName val="비교표"/>
      <sheetName val="1.설계기준"/>
      <sheetName val="지급자재"/>
      <sheetName val="투찰내역"/>
      <sheetName val="MILL"/>
      <sheetName val="미드수량"/>
      <sheetName val="재학생"/>
      <sheetName val="매입"/>
      <sheetName val="부대내역"/>
      <sheetName val="6. 안전관리비"/>
      <sheetName val="LF자재단가"/>
      <sheetName val="토내역"/>
      <sheetName val="PIPE"/>
      <sheetName val="개구부풍량"/>
      <sheetName val="관로공사"/>
      <sheetName val="건축원가계산서"/>
      <sheetName val="제품"/>
      <sheetName val="0303"/>
      <sheetName val="안정계산"/>
      <sheetName val="단면검토"/>
      <sheetName val="수토공단위당"/>
      <sheetName val="10공구일위"/>
      <sheetName val="집1"/>
      <sheetName val="INPUTDATA"/>
      <sheetName val="원가서"/>
      <sheetName val="8설7발"/>
      <sheetName val="실행내역 "/>
      <sheetName val="건축"/>
      <sheetName val="98수문일위"/>
      <sheetName val="Main"/>
      <sheetName val="BLOCK(1)"/>
      <sheetName val="일위대가(1)"/>
      <sheetName val="일위-1"/>
      <sheetName val="수량3"/>
      <sheetName val="포장물량집계"/>
      <sheetName val="장비가동"/>
      <sheetName val="도"/>
      <sheetName val="Cable임피던스"/>
      <sheetName val="표__지"/>
      <sheetName val="2_1__노무비_평균단가산출"/>
      <sheetName val="준검_내역서"/>
      <sheetName val="G_R300경비"/>
      <sheetName val="판"/>
      <sheetName val="2001년 건설노임"/>
      <sheetName val="자재"/>
      <sheetName val="일위산출"/>
      <sheetName val="단가 및 재료비"/>
      <sheetName val="eq_data"/>
      <sheetName val="횡배수관"/>
      <sheetName val="INPUT"/>
      <sheetName val="3"/>
      <sheetName val="단1"/>
      <sheetName val="날개수량1.5"/>
      <sheetName val="개요2"/>
      <sheetName val="철근량"/>
      <sheetName val="토공3"/>
      <sheetName val="검토"/>
      <sheetName val="앉음벽_(2)"/>
      <sheetName val="Data_&amp;_Result"/>
      <sheetName val="1_취수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감보율"/>
      <sheetName val="사업계획개요 "/>
      <sheetName val="사업개요"/>
      <sheetName val="수지예산서"/>
      <sheetName val="변경설명서"/>
      <sheetName val="보조금"/>
      <sheetName val="부대비"/>
      <sheetName val="증감대비표"/>
      <sheetName val="갑지"/>
      <sheetName val="정지공사집계표"/>
      <sheetName val="경구별집계표"/>
      <sheetName val="특별땅고르기"/>
      <sheetName val="복토조서"/>
      <sheetName val="표토조서"/>
      <sheetName val="석력제거"/>
      <sheetName val="논면"/>
      <sheetName val="논두렁"/>
      <sheetName val="암"/>
      <sheetName val="노선토공집계표"/>
      <sheetName val="토적총괄"/>
      <sheetName val="토공"/>
      <sheetName val="주beam"/>
      <sheetName val="조명율표"/>
      <sheetName val="바닥판"/>
      <sheetName val="입력DATA"/>
      <sheetName val="제경비산출근거"/>
      <sheetName val="일위대가"/>
      <sheetName val="철근량"/>
      <sheetName val="제잡비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개요"/>
      <sheetName val="재료계산서"/>
      <sheetName val="총괄표"/>
      <sheetName val="지급"/>
      <sheetName val="지급노임"/>
      <sheetName val="내역"/>
      <sheetName val="내역노임"/>
      <sheetName val="한전"/>
      <sheetName val="99하노임"/>
      <sheetName val="원당설계계산"/>
      <sheetName val="토공(우물통,기타) "/>
      <sheetName val="조명율표"/>
      <sheetName val="N賃率-職"/>
      <sheetName val="중기사용료"/>
      <sheetName val="적용노임"/>
      <sheetName val="일반자재"/>
      <sheetName val="교각1"/>
      <sheetName val="입찰안"/>
      <sheetName val="갑지"/>
      <sheetName val="세부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급자재"/>
    </sheetNames>
    <sheetDataSet>
      <sheetData sheetId="0">
        <row r="22">
          <cell r="J22">
            <v>878249000</v>
          </cell>
        </row>
      </sheetData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1호구조물"/>
      <sheetName val="#REF"/>
      <sheetName val="공사비총괄표"/>
      <sheetName val="입상내역"/>
      <sheetName val="일위대가"/>
      <sheetName val="개거재료산출"/>
      <sheetName val="2000전체분"/>
      <sheetName val="내역"/>
      <sheetName val="MAIN_TABLE"/>
      <sheetName val="작성"/>
      <sheetName val="계약서"/>
      <sheetName val="입찰안"/>
      <sheetName val="단가산출근거(27~50호표)"/>
      <sheetName val="실행내역"/>
      <sheetName val="일위대가표"/>
      <sheetName val="2000지촌-덕평발주"/>
      <sheetName val="자재일람"/>
      <sheetName val="청곡지선입력"/>
      <sheetName val="내역서"/>
      <sheetName val="조명시설"/>
      <sheetName val="특별땅고르기"/>
      <sheetName val="유입맨홀산출"/>
      <sheetName val="원가"/>
      <sheetName val="직노"/>
      <sheetName val="부안일위"/>
      <sheetName val="기계총괄표"/>
      <sheetName val="암거단위"/>
      <sheetName val="지급자재"/>
      <sheetName val="골재산출"/>
      <sheetName val="수량산출"/>
      <sheetName val="총괄표"/>
      <sheetName val="수량총괄"/>
      <sheetName val="내역서중"/>
      <sheetName val="일위대가목차"/>
      <sheetName val="102역사"/>
      <sheetName val="DATE"/>
      <sheetName val="하남내역"/>
      <sheetName val="흥양2교토공집계표"/>
      <sheetName val="직접경비"/>
      <sheetName val="직접인건비"/>
      <sheetName val="AIR SHOWER(3인용)"/>
      <sheetName val="담장산출"/>
      <sheetName val="데이타"/>
      <sheetName val="사통"/>
      <sheetName val="토공 total"/>
      <sheetName val="청곡지거입력"/>
      <sheetName val="중기운반자재총(구조물)"/>
      <sheetName val="자재단가비교표"/>
      <sheetName val="요율"/>
      <sheetName val="데리네이타현황"/>
      <sheetName val="물가자료"/>
      <sheetName val="업무량"/>
      <sheetName val="측량요율"/>
      <sheetName val="자재대"/>
      <sheetName val="취수탑"/>
      <sheetName val="단가비교"/>
      <sheetName val="영창26"/>
      <sheetName val="조명율표"/>
      <sheetName val="단위단가"/>
      <sheetName val="건축내역"/>
      <sheetName val="창호"/>
      <sheetName val="수문일1"/>
      <sheetName val="변수값"/>
      <sheetName val="중기상차"/>
      <sheetName val="AS복구"/>
      <sheetName val="중기터파기"/>
      <sheetName val="주beam"/>
      <sheetName val="적용토목"/>
      <sheetName val="산출근거"/>
      <sheetName val="가설공사"/>
      <sheetName val="준검 내역서"/>
      <sheetName val="날개벽수량표"/>
      <sheetName val="현장경비"/>
      <sheetName val="관정3호"/>
      <sheetName val="총괄"/>
      <sheetName val="위치조서"/>
      <sheetName val="집계표"/>
      <sheetName val="자재단가"/>
      <sheetName val="설계내역서"/>
      <sheetName val="인건비"/>
      <sheetName val="재료"/>
      <sheetName val="용역비내역-진짜"/>
      <sheetName val="단가일람"/>
      <sheetName val="조경일람"/>
      <sheetName val="철근중량"/>
      <sheetName val="자재조서"/>
      <sheetName val="98수문일위"/>
      <sheetName val="연결원본-절대지우지말것"/>
      <sheetName val="도면명"/>
      <sheetName val="DANGA"/>
      <sheetName val="구천"/>
      <sheetName val="내역(설계)"/>
      <sheetName val="당초"/>
      <sheetName val="본체철근표"/>
      <sheetName val="공사예산하조서"/>
      <sheetName val="내역서1"/>
      <sheetName val="재료값"/>
      <sheetName val="설계개요"/>
      <sheetName val="청곡간선입력"/>
      <sheetName val="노임단가"/>
      <sheetName val="공량산출서"/>
      <sheetName val="저"/>
      <sheetName val="Sheet3"/>
      <sheetName val="내역서(중수)"/>
      <sheetName val="산수배수"/>
      <sheetName val="접지수량"/>
      <sheetName val="사  업  비  수  지  예  산  서"/>
      <sheetName val="정산내역서"/>
      <sheetName val="도로구조공사비"/>
      <sheetName val="사다리"/>
      <sheetName val="3BL공동구 수량"/>
      <sheetName val="철근량"/>
      <sheetName val="공통"/>
      <sheetName val="지급자재단가"/>
      <sheetName val="각형맨홀"/>
      <sheetName val="국도접속 차도부수량"/>
      <sheetName val="터파기및재료"/>
      <sheetName val="오동"/>
      <sheetName val="대조"/>
      <sheetName val="나한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공사개요"/>
      <sheetName val="재료비"/>
      <sheetName val="수주추정"/>
      <sheetName val="약품공급2"/>
      <sheetName val="중기목록표"/>
      <sheetName val="년도별노임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무안 2개소"/>
      <sheetName val="현경(최종안)"/>
      <sheetName val="계약용량(현경)"/>
      <sheetName val="창포"/>
      <sheetName val="복길양수"/>
      <sheetName val="구일"/>
      <sheetName val="금산"/>
      <sheetName val="금산(변경분)"/>
      <sheetName val="산길"/>
      <sheetName val="산길(변경분)"/>
      <sheetName val="목교"/>
      <sheetName val="월암양수"/>
      <sheetName val="설계계산(종천)"/>
      <sheetName val="계약용량(참고)"/>
      <sheetName val="계약용량(서포)"/>
      <sheetName val="설계계산(서포)"/>
      <sheetName val="계약용량(농연오곡)"/>
      <sheetName val="설계계산(농연오곡)"/>
      <sheetName val="단가"/>
      <sheetName val="내역"/>
      <sheetName val="지급자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조명율표"/>
      <sheetName val="내역서1"/>
      <sheetName val="내역서"/>
      <sheetName val="요율"/>
      <sheetName val="A 견적"/>
      <sheetName val="고등학교"/>
      <sheetName val="전기일위목록"/>
      <sheetName val="노무비 근거"/>
      <sheetName val="한일양산"/>
      <sheetName val="직노"/>
      <sheetName val="200"/>
      <sheetName val="실행내역"/>
      <sheetName val="수량산출서"/>
      <sheetName val="건축내역"/>
      <sheetName val="실행"/>
      <sheetName val="N賃率-職"/>
      <sheetName val="빌딩 안내"/>
      <sheetName val="48전력선로일위"/>
      <sheetName val="설계금내역서"/>
      <sheetName val="설계서"/>
      <sheetName val="98지급계획"/>
      <sheetName val="내역"/>
      <sheetName val="공사비총괄표"/>
      <sheetName val="신우"/>
      <sheetName val=" 소방공사 산출근거"/>
      <sheetName val="영창26"/>
      <sheetName val="교통대책내역"/>
      <sheetName val="총괄표"/>
      <sheetName val="갑지"/>
      <sheetName val="집계표"/>
      <sheetName val="CTEMCOST"/>
      <sheetName val="기본일위"/>
      <sheetName val="산출금액내역"/>
      <sheetName val="#REF"/>
      <sheetName val="자재단가"/>
      <sheetName val="원가계산서 "/>
      <sheetName val="내역표지"/>
      <sheetName val="일위"/>
      <sheetName val="물가조사"/>
      <sheetName val="Sheet2"/>
      <sheetName val="Sheet3"/>
      <sheetName val="Sheet1"/>
      <sheetName val="일위대가집계표"/>
      <sheetName val="봉방동근생"/>
      <sheetName val="대공종"/>
      <sheetName val="제잡비"/>
      <sheetName val="표지 (2)"/>
      <sheetName val="BasePriceList"/>
      <sheetName val="노임단가표"/>
      <sheetName val="예산M11A"/>
      <sheetName val="CAT_5"/>
      <sheetName val="당초"/>
      <sheetName val="DATA"/>
      <sheetName val="계약용량(서포)"/>
      <sheetName val="총괄"/>
      <sheetName val="본부소개"/>
      <sheetName val="일위대가표"/>
      <sheetName val="차수공개요"/>
      <sheetName val="단가표"/>
      <sheetName val="SG"/>
      <sheetName val="기계경비"/>
      <sheetName val="견적서"/>
      <sheetName val="3BL공동구 수량"/>
      <sheetName val="기계경비(시간당)"/>
      <sheetName val="가설공사"/>
      <sheetName val="6호기"/>
      <sheetName val="BID"/>
      <sheetName val="101동"/>
      <sheetName val="견적"/>
      <sheetName val="95년12월말"/>
      <sheetName val="MAIN_TABLE"/>
      <sheetName val="J-EQ"/>
      <sheetName val="총(신설)"/>
      <sheetName val="제출내역"/>
      <sheetName val="을"/>
      <sheetName val="N賃率_職"/>
      <sheetName val="102역사"/>
      <sheetName val="NYS"/>
      <sheetName val="주beam"/>
      <sheetName val="AIR SHOWER(3인용)"/>
      <sheetName val="97년 추정"/>
      <sheetName val="원가"/>
      <sheetName val="바닥판"/>
      <sheetName val="입력DATA"/>
      <sheetName val="내역서 "/>
      <sheetName val="I一般比"/>
      <sheetName val="노무단가산정"/>
      <sheetName val="220 (2)"/>
      <sheetName val="골재산출"/>
      <sheetName val="철거산출근거"/>
      <sheetName val="지입자재집계표"/>
      <sheetName val="데이타"/>
      <sheetName val="공내역"/>
      <sheetName val="DB"/>
      <sheetName val="수량산출"/>
      <sheetName val="상가TV배선"/>
      <sheetName val="1유리"/>
      <sheetName val="재료"/>
      <sheetName val="일위대가-내역 "/>
      <sheetName val="입찰안"/>
      <sheetName val="990430_당초"/>
      <sheetName val="일위대가"/>
      <sheetName val="적용토목"/>
      <sheetName val="단중표"/>
      <sheetName val="수량분배표"/>
      <sheetName val="설비2차"/>
      <sheetName val="중기사용료산출근거"/>
      <sheetName val="단위량"/>
      <sheetName val="재료집계표2"/>
      <sheetName val="토적집계표"/>
      <sheetName val="코드표"/>
      <sheetName val="급,배기팬"/>
      <sheetName val="분전반"/>
      <sheetName val="통신대가"/>
      <sheetName val="내역(가지)"/>
      <sheetName val="토공사"/>
      <sheetName val="교각별철근수량집계표"/>
      <sheetName val="Customer Databas"/>
      <sheetName val="물량입력"/>
      <sheetName val="b_balju_cho"/>
      <sheetName val="입상내역"/>
      <sheetName val="조명시설"/>
      <sheetName val="카메라"/>
      <sheetName val="운반공사"/>
      <sheetName val="일위대가목차"/>
      <sheetName val="제직재"/>
      <sheetName val="건축공사"/>
      <sheetName val="asd"/>
      <sheetName val="지하"/>
      <sheetName val="중기"/>
      <sheetName val="5공철탑검토표"/>
      <sheetName val="4공철탑검토"/>
      <sheetName val="대창(장성)"/>
      <sheetName val="교수설계"/>
      <sheetName val="Macro(MCC)"/>
      <sheetName val="원가총괄"/>
      <sheetName val="일위총괄"/>
      <sheetName val="조도계산서 (도서)"/>
      <sheetName val="단가"/>
      <sheetName val="L1"/>
      <sheetName val="식생블럭단위수량"/>
      <sheetName val="인수공규격"/>
      <sheetName val="노임단가"/>
      <sheetName val="일위1"/>
      <sheetName val="적현로"/>
      <sheetName val="1.취수장"/>
      <sheetName val="부하자료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약품공급2"/>
      <sheetName val="교각1"/>
      <sheetName val="재개발"/>
      <sheetName val="대치판정"/>
      <sheetName val="공사착공계"/>
      <sheetName val="담장산출"/>
      <sheetName val="소일위대가코드표"/>
      <sheetName val="기성내역"/>
      <sheetName val="PIPE"/>
      <sheetName val="PIPING"/>
      <sheetName val="갑  지"/>
      <sheetName val="준검 내역서"/>
      <sheetName val="19990101-엑셀1"/>
      <sheetName val="일위_파일"/>
      <sheetName val="본체"/>
      <sheetName val="개요"/>
      <sheetName val="설직재-1"/>
      <sheetName val="노임"/>
      <sheetName val="직원자료입력"/>
      <sheetName val="날개벽수량표"/>
      <sheetName val="연습"/>
      <sheetName val="실행(1)"/>
      <sheetName val="inputdata"/>
      <sheetName val="기초자료"/>
      <sheetName val="토공 total"/>
      <sheetName val="도담구내 개소별 명세"/>
      <sheetName val="설계명세"/>
      <sheetName val="공기압축기실"/>
      <sheetName val="재료값"/>
      <sheetName val="일위대가(가설)"/>
      <sheetName val="원본"/>
      <sheetName val="명세서"/>
      <sheetName val="철근량"/>
      <sheetName val="측량노임.재료.기재"/>
      <sheetName val="산출근거"/>
      <sheetName val="2000년1차"/>
      <sheetName val="2000전체분"/>
      <sheetName val="B"/>
      <sheetName val="#3_일위대가목록"/>
      <sheetName val="오수공수량집계표"/>
      <sheetName val="공량산출서"/>
      <sheetName val="내역전기"/>
      <sheetName val="자재테이블"/>
      <sheetName val="국도접속 차도부수량"/>
      <sheetName val="guard(mac)"/>
      <sheetName val=" HIT-&gt;HMC 견적(3900)"/>
      <sheetName val="자료"/>
      <sheetName val="노임변동률"/>
      <sheetName val="단가산출"/>
      <sheetName val="예산대비"/>
      <sheetName val="프로젝트"/>
      <sheetName val="연부97-1"/>
      <sheetName val="접지수량"/>
      <sheetName val="계약서"/>
      <sheetName val="공정집계"/>
      <sheetName val="강북라우터"/>
      <sheetName val="인건비"/>
      <sheetName val="단가비교표_공통1"/>
      <sheetName val="국내조달(통합-1)"/>
      <sheetName val="중기일위대가"/>
      <sheetName val="실행간접비용"/>
      <sheetName val="교각토공"/>
      <sheetName val="일 위 대 가 표"/>
      <sheetName val="지급자재"/>
      <sheetName val="잡철물"/>
      <sheetName val="당진1,2호기전선관설치및접지4차공사내역서-을지"/>
      <sheetName val="9GNG운반"/>
      <sheetName val="기본단가표"/>
      <sheetName val="물가자료"/>
      <sheetName val="위치조서"/>
      <sheetName val="1안"/>
      <sheetName val="전기공사"/>
      <sheetName val="조건표"/>
      <sheetName val="자금운용계획표"/>
      <sheetName val="대차"/>
      <sheetName val="직재"/>
      <sheetName val="경산"/>
      <sheetName val="물가시세"/>
      <sheetName val="Baby일위대가"/>
      <sheetName val="48일위"/>
      <sheetName val="48수량"/>
      <sheetName val="22수량"/>
      <sheetName val="49일위"/>
      <sheetName val="22일위"/>
      <sheetName val="49수량"/>
      <sheetName val="내역서(중수)"/>
      <sheetName val="ES조서출력하기"/>
      <sheetName val="세부내역"/>
      <sheetName val="2공구산출내역"/>
      <sheetName val="간접비계산"/>
      <sheetName val="가시설수량"/>
      <sheetName val="원가계산서"/>
      <sheetName val="특별땅고르기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설계명세서"/>
      <sheetName val="표지1"/>
      <sheetName val="원본(갑지)"/>
      <sheetName val="기별(종합)"/>
      <sheetName val="전동기"/>
      <sheetName val="내역서(2)"/>
      <sheetName val="LOPCALC"/>
      <sheetName val="연결임시"/>
      <sheetName val="과세내역(세부)"/>
      <sheetName val="계산표지"/>
      <sheetName val="중강당 내역"/>
      <sheetName val="케이블"/>
      <sheetName val="차압계산"/>
      <sheetName val="환율"/>
      <sheetName val="자재일람"/>
      <sheetName val="창호"/>
      <sheetName val="일위(시설)"/>
      <sheetName val="기초일위"/>
      <sheetName val="시설일위"/>
      <sheetName val="조명일위"/>
      <sheetName val="기본1"/>
      <sheetName val="수정일위대가"/>
      <sheetName val="관급_File"/>
      <sheetName val="입력변수"/>
      <sheetName val="단가목록"/>
      <sheetName val="96정변2"/>
      <sheetName val="경율산정.XLS"/>
      <sheetName val="부하계산서"/>
      <sheetName val="철탑공사"/>
      <sheetName val="청주(철골발주의뢰서)"/>
      <sheetName val="중기사용료"/>
      <sheetName val="콘크리트"/>
      <sheetName val="개소별수량산출"/>
      <sheetName val="현장"/>
      <sheetName val="Sheet5"/>
      <sheetName val="노무비"/>
      <sheetName val="관리비비계상"/>
      <sheetName val="품셈"/>
      <sheetName val="골조"/>
      <sheetName val="Macro(전기)"/>
      <sheetName val="SIL98"/>
      <sheetName val="퍼스트"/>
      <sheetName val="하조서"/>
      <sheetName val="설계"/>
      <sheetName val="데리네이타현황"/>
      <sheetName val="인건-측정"/>
      <sheetName val="1,2공구원가계산서"/>
      <sheetName val="1공구산출내역서"/>
      <sheetName val="설비견적"/>
      <sheetName val="FAX"/>
      <sheetName val="실행철강하도"/>
      <sheetName val="내역서(전기)"/>
      <sheetName val="위생설비"/>
      <sheetName val="FAB4생산"/>
      <sheetName val="암거단위"/>
      <sheetName val="단가표 (2)"/>
      <sheetName val="일위산출"/>
      <sheetName val="을 1"/>
      <sheetName val="을 2"/>
      <sheetName val="제품정보"/>
      <sheetName val="추가예산"/>
      <sheetName val="cable산출"/>
      <sheetName val="음성(cable)"/>
      <sheetName val="참조 (2)"/>
      <sheetName val="내역서(기성청구)"/>
      <sheetName val="정렬"/>
      <sheetName val="일위단가"/>
      <sheetName val="포승중환경개선공사(변경)"/>
      <sheetName val="Sheet13"/>
      <sheetName val="자재표"/>
      <sheetName val="물집"/>
      <sheetName val="IMPEADENCE MAP 취수장"/>
      <sheetName val="MECH"/>
      <sheetName val="수주추정"/>
      <sheetName val="AIR SHOWER_3인용_"/>
      <sheetName val="견적대비 견적서"/>
      <sheetName val="말뚝지지력산정"/>
      <sheetName val="자동제어"/>
      <sheetName val="학생내역"/>
      <sheetName val="단가비교"/>
      <sheetName val="공사설계서"/>
      <sheetName val="ATM기초철가"/>
      <sheetName val="공사원가계산서"/>
      <sheetName val="전기내역서(총계)"/>
      <sheetName val="입력"/>
      <sheetName val="일위목록"/>
      <sheetName val="PassPort-60%"/>
      <sheetName val="전기공사일위대가"/>
      <sheetName val="20관리비율"/>
      <sheetName val="1.설계조건"/>
      <sheetName val="공사직종별노임"/>
      <sheetName val="장비분류"/>
      <sheetName val="전체제잡비"/>
      <sheetName val="fursys"/>
      <sheetName val="터파기및재료"/>
      <sheetName val="ㄱ"/>
      <sheetName val="구성1"/>
      <sheetName val="구성2"/>
      <sheetName val="구성3"/>
      <sheetName val="구성4"/>
      <sheetName val="그림2"/>
      <sheetName val="RE9604"/>
      <sheetName val="자단"/>
      <sheetName val="수량산출서 (2)"/>
      <sheetName val="미익SUB"/>
      <sheetName val="관급자재"/>
      <sheetName val="율촌법률사무소2내역"/>
      <sheetName val="총수량집계표"/>
      <sheetName val="입찰보고"/>
      <sheetName val="PLB"/>
      <sheetName val="상수도토공집계표"/>
      <sheetName val="일위집계(기존)"/>
      <sheetName val="시운전연료"/>
      <sheetName val="중간"/>
      <sheetName val="6. 안전관리비"/>
      <sheetName val="노임이"/>
      <sheetName val="여과지동"/>
      <sheetName val="dtxl"/>
      <sheetName val="접속 SLAB,BRACKET 설계"/>
      <sheetName val="교량data"/>
      <sheetName val="자료입력"/>
      <sheetName val="종단계산"/>
      <sheetName val="BTS Rack실장도(실외형)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품셈표"/>
      <sheetName val="품셈1-17"/>
      <sheetName val="품목"/>
      <sheetName val="건축원가계산서"/>
      <sheetName val="내역(설계)"/>
      <sheetName val="load(지하층)"/>
      <sheetName val="전체"/>
      <sheetName val="테이블"/>
      <sheetName val="집수정(600-700)"/>
      <sheetName val="기본자료"/>
      <sheetName val="교각계산"/>
      <sheetName val="예산서"/>
      <sheetName val="설계변경"/>
      <sheetName val="설치내역"/>
      <sheetName val="인부신상자료"/>
      <sheetName val="대로근거"/>
      <sheetName val="철근집계"/>
      <sheetName val="수량총괄"/>
      <sheetName val="연장,면적"/>
      <sheetName val="자재"/>
      <sheetName val="일위대가목록"/>
      <sheetName val="사용자일위"/>
      <sheetName val="신대방33(적용)"/>
      <sheetName val="20-25"/>
      <sheetName val="Y-WORK"/>
      <sheetName val="부대내역"/>
      <sheetName val="전화공사 공량 및 집계표"/>
      <sheetName val="할증 "/>
      <sheetName val="견적대비표"/>
      <sheetName val="voucher"/>
      <sheetName val="대장"/>
      <sheetName val="환율change"/>
      <sheetName val="FACTOR"/>
      <sheetName val="견적조건"/>
      <sheetName val="월별수입"/>
      <sheetName val="스포회원매출"/>
      <sheetName val="참조"/>
      <sheetName val="별표 "/>
      <sheetName val="암거날개벽재료집계"/>
      <sheetName val="계약내력"/>
      <sheetName val="산출근거 (2)"/>
      <sheetName val="집계표 (2)"/>
      <sheetName val="을부담운반비"/>
      <sheetName val="차액보증"/>
      <sheetName val="정산내역서"/>
      <sheetName val="노 무 비"/>
      <sheetName val="지하시설물작성"/>
      <sheetName val="LOAD-46"/>
      <sheetName val="본부장"/>
      <sheetName val="토목주소"/>
      <sheetName val="위스키3"/>
      <sheetName val="주류전체2"/>
      <sheetName val="Total"/>
      <sheetName val="청천내"/>
      <sheetName val="공정집계_국별"/>
      <sheetName val="항측노임단가"/>
      <sheetName val="13LPMCC"/>
      <sheetName val="사다리"/>
      <sheetName val="철근중량"/>
      <sheetName val="인사자료총집계"/>
      <sheetName val="기본사항"/>
      <sheetName val="갈현동"/>
      <sheetName val="식재인부"/>
      <sheetName val="일위대가표(DEEP)"/>
      <sheetName val="금융비용"/>
      <sheetName val="설계내역서"/>
      <sheetName val="재료집계표"/>
      <sheetName val="신천3호용수로"/>
      <sheetName val="재료집계표3"/>
      <sheetName val="9509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개인별조서"/>
      <sheetName val="모관부설및연결"/>
      <sheetName val="토사(PE)"/>
      <sheetName val="토공(우물통,기타) "/>
      <sheetName val="문학간접"/>
      <sheetName val="NEYOK"/>
      <sheetName val="2.대외공문"/>
      <sheetName val="오동"/>
      <sheetName val="대조"/>
      <sheetName val="나한"/>
      <sheetName val="휴가비,급량비"/>
      <sheetName val="직공비"/>
      <sheetName val="개요2"/>
      <sheetName val="진단세부현황"/>
      <sheetName val="2공구내역"/>
      <sheetName val="Sheet4"/>
      <sheetName val="위탁계약내역서"/>
      <sheetName val="토공사(흙막이)"/>
      <sheetName val="98수문일위"/>
      <sheetName val="콘센트신설"/>
      <sheetName val="직접경비호표"/>
      <sheetName val="물량표"/>
      <sheetName val="역공종"/>
      <sheetName val="CCTV 집계표 (3)"/>
      <sheetName val="재료비"/>
      <sheetName val="순공사비"/>
      <sheetName val="P1(좌,우)"/>
      <sheetName val="조경"/>
      <sheetName val="노무비단가"/>
      <sheetName val="단위단가"/>
      <sheetName val="공제구간조서"/>
      <sheetName val="지질조사"/>
      <sheetName val="집계"/>
      <sheetName val="총괄메뉴"/>
      <sheetName val="기본DATA"/>
      <sheetName val="산출내역서집계표"/>
      <sheetName val="건축"/>
      <sheetName val="표  지"/>
      <sheetName val="#2_일위대가목록"/>
      <sheetName val="지하1층"/>
      <sheetName val="오억미만"/>
      <sheetName val="산출내력"/>
      <sheetName val="암거날개벽"/>
      <sheetName val="SLAB"/>
      <sheetName val="유림총괄"/>
      <sheetName val="정산을지"/>
      <sheetName val="sst,stl창호"/>
      <sheetName val="부서코드표"/>
      <sheetName val="대비"/>
      <sheetName val="1 자원총괄"/>
      <sheetName val="2234"/>
      <sheetName val="편성절차"/>
      <sheetName val="노임,재료비"/>
      <sheetName val="성곽공사"/>
      <sheetName val="기초분물량표"/>
      <sheetName val="수배전(갑)"/>
      <sheetName val="제경비"/>
      <sheetName val="일대자료"/>
      <sheetName val="참고사항"/>
      <sheetName val="창호(공장동)"/>
      <sheetName val="ABUT수량-A1"/>
      <sheetName val="1"/>
      <sheetName val="내   역"/>
      <sheetName val="시중노임단가"/>
      <sheetName val="2445B2"/>
      <sheetName val="eq_data"/>
      <sheetName val="전압강하자료"/>
      <sheetName val="수목데이타 "/>
      <sheetName val="5.정산서"/>
      <sheetName val="고시단가"/>
      <sheetName val="설변공종별"/>
      <sheetName val="접속도로1"/>
      <sheetName val="중강당_내역"/>
      <sheetName val="IMPEADENCE_MAP_취수장"/>
      <sheetName val="을_1"/>
      <sheetName val="을_2"/>
      <sheetName val="단가표_(2)"/>
      <sheetName val="참조_(2)"/>
      <sheetName val="수량산출서_(2)"/>
      <sheetName val="1_설계조건"/>
      <sheetName val="견적대비_견적서"/>
      <sheetName val="코드"/>
      <sheetName val="매립"/>
      <sheetName val="항공측량노임단가"/>
      <sheetName val="wall"/>
      <sheetName val="집계표(수배전제조구매)"/>
      <sheetName val="DHEQSUPT"/>
      <sheetName val="재정비내역"/>
      <sheetName val="지적고시내역"/>
      <sheetName val="한강운반비"/>
      <sheetName val="투찰금액"/>
      <sheetName val="유림콘도"/>
      <sheetName val="산출내역서"/>
      <sheetName val="운반"/>
      <sheetName val="일위대가 (100%)"/>
      <sheetName val="산근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내역"/>
    </sheetNames>
    <sheetDataSet>
      <sheetData sheetId="0" refreshError="1"/>
      <sheetData sheetId="1" refreshError="1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제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저계산"/>
      <sheetName val="내역"/>
      <sheetName val="D일위"/>
      <sheetName val="제진설비 (2)"/>
      <sheetName val="제진설비"/>
      <sheetName val="수문 "/>
      <sheetName val="물량산출표"/>
      <sheetName val="설계개요"/>
      <sheetName val="총괄"/>
      <sheetName val="총괄 (2)"/>
      <sheetName val="문대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Sheet1"/>
      <sheetName val="배수장_토공"/>
      <sheetName val="배수장_구조"/>
      <sheetName val="유수지_토공"/>
      <sheetName val="남지보강"/>
      <sheetName val="도로_토공"/>
      <sheetName val="도로_구조"/>
      <sheetName val="간선_토공"/>
      <sheetName val="간선_구조"/>
      <sheetName val="지선_토공"/>
      <sheetName val="지선_구조"/>
      <sheetName val="부대_공사명세"/>
      <sheetName val="지급자재"/>
      <sheetName val="자재내역"/>
      <sheetName val="배수장구조물"/>
      <sheetName val="1배구조물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22">
          <cell r="AE22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문대배수장총괄"/>
      <sheetName val="문대내역"/>
      <sheetName val="문대일위대가"/>
      <sheetName val="문대스크린물량산출"/>
      <sheetName val="문대스크린"/>
      <sheetName val="문대배수장펌프점검대물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가정급수관"/>
      <sheetName val="합천내역"/>
      <sheetName val="인건비 "/>
      <sheetName val="손익분석"/>
      <sheetName val="단가"/>
      <sheetName val="정렬"/>
      <sheetName val="오억미만"/>
      <sheetName val="개요"/>
      <sheetName val="인건-측정"/>
      <sheetName val="전기단가조사서"/>
      <sheetName val="토공총괄표"/>
      <sheetName val="5(철거수량)"/>
      <sheetName val="VXXXXX"/>
      <sheetName val="일위대가"/>
      <sheetName val="입찰안"/>
      <sheetName val="공사비총괄표"/>
      <sheetName val="단가산출"/>
      <sheetName val="I一般比"/>
      <sheetName val="하조서"/>
      <sheetName val="노임단가"/>
      <sheetName val="집계표"/>
      <sheetName val="본사업"/>
      <sheetName val="토목단가"/>
      <sheetName val="노무비 "/>
      <sheetName val="200"/>
      <sheetName val="설계명세서"/>
      <sheetName val="제품목록"/>
      <sheetName val="자료입력"/>
      <sheetName val="내역서"/>
      <sheetName val="내역표지"/>
      <sheetName val="CCTV"/>
      <sheetName val="배수통관(좌)"/>
      <sheetName val="총괄"/>
      <sheetName val="자재단가"/>
      <sheetName val="토공사"/>
      <sheetName val="sw1"/>
      <sheetName val="준검 내역서"/>
      <sheetName val="DANGA"/>
      <sheetName val="가시설(TYPE-A)"/>
      <sheetName val="1-1평균터파기고(1)"/>
      <sheetName val="입상내역"/>
      <sheetName val="기본일위"/>
      <sheetName val="옥외전력간선설비공사"/>
      <sheetName val="배관배선 단가조사"/>
      <sheetName val="일위대가집계"/>
      <sheetName val="을02"/>
      <sheetName val="최종견"/>
      <sheetName val="대구칠곡5전기"/>
      <sheetName val="기계경비(시간당)"/>
      <sheetName val="인원계획"/>
      <sheetName val="조명율표"/>
      <sheetName val="노무비"/>
      <sheetName val="견적대비"/>
      <sheetName val="대림경상68억"/>
      <sheetName val="사본 - b_balju"/>
      <sheetName val="제경비"/>
      <sheetName val="콘센트신설"/>
      <sheetName val="대조표(0108)"/>
      <sheetName val="램머"/>
      <sheetName val="품산출서"/>
      <sheetName val="수량산출서"/>
      <sheetName val="통신0009"/>
      <sheetName val="단가비교표_공통1"/>
      <sheetName val="참조 (2)"/>
      <sheetName val="설계내역서"/>
      <sheetName val="설계예산서"/>
      <sheetName val="일위대가목차"/>
      <sheetName val="피벗테이블데이터분석"/>
      <sheetName val="공사비"/>
      <sheetName val="갑지"/>
      <sheetName val="공정코드"/>
      <sheetName val="경비공통"/>
      <sheetName val="부대공Ⅱ"/>
      <sheetName val="반응조"/>
      <sheetName val="일위집계"/>
      <sheetName val="일위대가(1)"/>
      <sheetName val="SIL98"/>
      <sheetName val="관급"/>
      <sheetName val="직노"/>
      <sheetName val="실행내역"/>
      <sheetName val="AIR SHOWER_3인용_"/>
      <sheetName val="1.취수장"/>
      <sheetName val="J直材4"/>
      <sheetName val="설계서"/>
      <sheetName val="#REF"/>
      <sheetName val="집수정(600-700)"/>
      <sheetName val="내역서1"/>
      <sheetName val="대가목록"/>
      <sheetName val="토공집계표"/>
      <sheetName val="총괄-1"/>
      <sheetName val="건축내역"/>
      <sheetName val="내역서(중수)"/>
      <sheetName val="인건비"/>
      <sheetName val="전기"/>
      <sheetName val="노임단가표"/>
      <sheetName val="코드2"/>
      <sheetName val="약품공급2"/>
      <sheetName val="사급자재"/>
      <sheetName val="설계서을"/>
      <sheetName val="기기리스트"/>
      <sheetName val="단가비교"/>
      <sheetName val="조경일람"/>
      <sheetName val="990430_당초"/>
      <sheetName val="미장"/>
      <sheetName val="EQUIP-H"/>
      <sheetName val="총공사내역서"/>
      <sheetName val="__MAIN"/>
      <sheetName val="노임"/>
      <sheetName val="조내역"/>
      <sheetName val="관급자재일위대가집계표"/>
      <sheetName val="통신2005"/>
      <sheetName val="실행내역 (2)"/>
      <sheetName val="수벽설치(효자)"/>
      <sheetName val="일위대가(가설)"/>
      <sheetName val="Sheet1 (2)"/>
      <sheetName val="지하1층"/>
      <sheetName val="견적"/>
      <sheetName val="공사개요"/>
      <sheetName val="ABUT수량-A1"/>
      <sheetName val="세골재  T2 변경 현황"/>
      <sheetName val="사다리"/>
      <sheetName val="맨홀수량산출"/>
      <sheetName val="요율"/>
      <sheetName val="N賃率-職"/>
      <sheetName val="단위일위"/>
      <sheetName val="3BL공동구 수량"/>
      <sheetName val="자재집계표"/>
      <sheetName val="기별명세"/>
      <sheetName val="통계연보"/>
      <sheetName val="설계명세서(선로)"/>
      <sheetName val="DATA"/>
      <sheetName val="내역"/>
      <sheetName val="#3_일위대가목록"/>
      <sheetName val="건축"/>
      <sheetName val="수주추정"/>
      <sheetName val="데이타"/>
      <sheetName val="깨기"/>
      <sheetName val="수량산출서 (2)"/>
      <sheetName val="설계산출표지"/>
      <sheetName val="우배수"/>
      <sheetName val="대치판정"/>
      <sheetName val="산출기초"/>
      <sheetName val="쇠(1)"/>
      <sheetName val="가격(3)"/>
      <sheetName val="신호등일위대가"/>
      <sheetName val="9GNG운반"/>
      <sheetName val="4.2.1 마루높이 검토"/>
      <sheetName val="실행철강하도"/>
      <sheetName val="입찰보고"/>
      <sheetName val="포장공사"/>
      <sheetName val="남양내역"/>
      <sheetName val="수량산출"/>
      <sheetName val="도급"/>
      <sheetName val="앨범표지"/>
      <sheetName val="Sheet1"/>
      <sheetName val="조명시설"/>
      <sheetName val="토목단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2">
          <cell r="B12">
            <v>86019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"/>
      <sheetName val="집계"/>
      <sheetName val="정수장"/>
      <sheetName val="가압장"/>
      <sheetName val="배수지"/>
      <sheetName val="기존배수지"/>
      <sheetName val="정수장내시설"/>
      <sheetName val="산근(갑)"/>
      <sheetName val="산근(을)"/>
      <sheetName val="목차"/>
      <sheetName val="일위표"/>
      <sheetName val="단가조사서"/>
      <sheetName val="견적대비"/>
      <sheetName val="견적A"/>
      <sheetName val="견적B"/>
      <sheetName val="견적C"/>
      <sheetName val="노임"/>
      <sheetName val="직노"/>
      <sheetName val="노무비단가"/>
      <sheetName val="감시제어 설계예산"/>
      <sheetName val="시중노임단가"/>
      <sheetName val="일위대가(가설)"/>
      <sheetName val="단위수량"/>
      <sheetName val="하조서"/>
      <sheetName val="단가산출내역(노임부분수정)"/>
      <sheetName val="설계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G2" t="str">
            <v>항      목</v>
          </cell>
        </row>
        <row r="4">
          <cell r="G4" t="str">
            <v>CV 3Cx2.0sq</v>
          </cell>
        </row>
        <row r="5">
          <cell r="G5" t="str">
            <v>CV 3Cx3.5sq</v>
          </cell>
        </row>
        <row r="6">
          <cell r="G6" t="str">
            <v>CV 3Cx5.5sq</v>
          </cell>
        </row>
        <row r="7">
          <cell r="G7" t="str">
            <v>CVV 4Cx2.0sq</v>
          </cell>
        </row>
        <row r="8">
          <cell r="G8" t="str">
            <v>CVV 5Cx2.0sq</v>
          </cell>
        </row>
        <row r="9">
          <cell r="G9" t="str">
            <v>CVV 6Cx2.0sq</v>
          </cell>
        </row>
        <row r="10">
          <cell r="G10" t="str">
            <v>CVV 10Cx2.0sq</v>
          </cell>
        </row>
        <row r="11">
          <cell r="G11" t="str">
            <v>CVV 15Cx2.0sq</v>
          </cell>
        </row>
        <row r="12">
          <cell r="G12" t="str">
            <v>CVV 30Cx2.0sq</v>
          </cell>
        </row>
        <row r="13">
          <cell r="G13" t="str">
            <v>CVV-SB 3Cx2.0sq</v>
          </cell>
        </row>
        <row r="14">
          <cell r="G14" t="str">
            <v>CVV-SB 4Cx2.0sq</v>
          </cell>
        </row>
        <row r="15">
          <cell r="G15" t="str">
            <v>CVV-SB 15Cx2.0sq</v>
          </cell>
        </row>
        <row r="16">
          <cell r="G16" t="str">
            <v>GV 3.5sq</v>
          </cell>
        </row>
        <row r="17">
          <cell r="G17" t="str">
            <v>HDG 22C</v>
          </cell>
        </row>
        <row r="18">
          <cell r="G18" t="str">
            <v>HDG 28C</v>
          </cell>
        </row>
        <row r="19">
          <cell r="G19" t="str">
            <v>HDG 36C</v>
          </cell>
        </row>
        <row r="20">
          <cell r="G20" t="str">
            <v>ELP 30mm</v>
          </cell>
        </row>
        <row r="21">
          <cell r="G21" t="str">
            <v>ELP 50mm</v>
          </cell>
        </row>
        <row r="22">
          <cell r="G22" t="str">
            <v>ELP 100mm</v>
          </cell>
        </row>
        <row r="23">
          <cell r="G23" t="str">
            <v>PLICA TUBE #24</v>
          </cell>
        </row>
        <row r="24">
          <cell r="G24" t="str">
            <v>PLICA TUBE #30</v>
          </cell>
        </row>
        <row r="25">
          <cell r="G25" t="str">
            <v>PULL BOX(200x200x100)</v>
          </cell>
        </row>
        <row r="26">
          <cell r="G26" t="str">
            <v>UTP CAT 5, 4P</v>
          </cell>
        </row>
        <row r="27">
          <cell r="G27" t="str">
            <v>터파기 및 되메우기</v>
          </cell>
        </row>
        <row r="28">
          <cell r="G28" t="str">
            <v>현장 변환기 박스 설치</v>
          </cell>
        </row>
        <row r="29">
          <cell r="G29" t="str">
            <v>수위계 설치</v>
          </cell>
        </row>
        <row r="30">
          <cell r="G30" t="str">
            <v>HAND HALL</v>
          </cell>
        </row>
      </sheetData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설계서"/>
      <sheetName val="내역총괄"/>
      <sheetName val="기자재비"/>
      <sheetName val="설치원가"/>
      <sheetName val="설치비"/>
      <sheetName val="일위목록"/>
      <sheetName val="일위대가"/>
      <sheetName val="위탁비"/>
      <sheetName val="단가조사서"/>
      <sheetName val="노임단가"/>
      <sheetName val="시중노임단가"/>
      <sheetName val="가로등"/>
      <sheetName val="VXXXXX"/>
      <sheetName val="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F2" t="str">
            <v>항      목</v>
          </cell>
        </row>
        <row r="4">
          <cell r="F4" t="str">
            <v>원격제어반 설치</v>
          </cell>
        </row>
        <row r="5">
          <cell r="F5" t="str">
            <v>초음파 수위계 설치</v>
          </cell>
        </row>
        <row r="6">
          <cell r="F6" t="str">
            <v>수위스위치 설치</v>
          </cell>
        </row>
        <row r="7">
          <cell r="F7" t="str">
            <v>통신 CARD 설치</v>
          </cell>
        </row>
        <row r="8">
          <cell r="F8" t="str">
            <v>통신 MODEM 설치</v>
          </cell>
        </row>
        <row r="9">
          <cell r="F9" t="str">
            <v>피뢰기 설치</v>
          </cell>
        </row>
        <row r="10">
          <cell r="F10" t="str">
            <v>판넬 기초 공사</v>
          </cell>
        </row>
        <row r="11">
          <cell r="F11" t="str">
            <v>유량계 설치</v>
          </cell>
        </row>
        <row r="12">
          <cell r="F12" t="str">
            <v>현장변환기반 설치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토적계산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/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/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/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/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/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/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/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/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/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/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/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1">
          <cell r="B81" t="str">
            <v>'98 년도  소 모 자 재  단 가 표</v>
          </cell>
        </row>
        <row r="82">
          <cell r="E82" t="str">
            <v/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/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/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/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/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/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/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/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/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/>
          </cell>
        </row>
        <row r="317">
          <cell r="A317" t="str">
            <v/>
          </cell>
          <cell r="B317" t="str">
            <v>⊙ 제작 가공비</v>
          </cell>
        </row>
        <row r="318">
          <cell r="A318" t="str">
            <v/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/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/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/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/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/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/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 t="str">
            <v/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/>
          </cell>
          <cell r="B328" t="str">
            <v>⊙ 설  치  비</v>
          </cell>
        </row>
        <row r="329">
          <cell r="A329" t="str">
            <v/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/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/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/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/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/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/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/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/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/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/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/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/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/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 t="str">
            <v/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/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/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/>
          </cell>
          <cell r="B374" t="str">
            <v>⊙ 제작 가공비</v>
          </cell>
        </row>
        <row r="376">
          <cell r="A376" t="str">
            <v/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/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/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/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/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/>
          </cell>
          <cell r="B382" t="str">
            <v/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/>
          </cell>
          <cell r="B383" t="str">
            <v/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 t="str">
            <v/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/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/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/>
          </cell>
        </row>
        <row r="402">
          <cell r="A402" t="str">
            <v/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/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/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/>
          </cell>
          <cell r="L404">
            <v>636344</v>
          </cell>
        </row>
        <row r="405">
          <cell r="A405" t="str">
            <v/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/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/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 t="str">
            <v/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/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/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 t="str">
            <v/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/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 t="str">
            <v/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 t="str">
            <v/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/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/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/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 t="str">
            <v/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/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/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/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/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/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/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/>
          </cell>
          <cell r="J503" t="str">
            <v/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/>
          </cell>
          <cell r="J504" t="str">
            <v/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/>
          </cell>
          <cell r="J505" t="str">
            <v/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/>
          </cell>
          <cell r="J506" t="str">
            <v/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/>
          </cell>
          <cell r="J507" t="str">
            <v/>
          </cell>
          <cell r="K507">
            <v>155</v>
          </cell>
          <cell r="L507">
            <v>1264</v>
          </cell>
        </row>
        <row r="508">
          <cell r="E508" t="str">
            <v/>
          </cell>
          <cell r="I508" t="str">
            <v/>
          </cell>
          <cell r="J508" t="str">
            <v/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/>
          </cell>
          <cell r="J509" t="str">
            <v/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/>
          </cell>
          <cell r="J510" t="str">
            <v/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/>
          </cell>
          <cell r="J511" t="str">
            <v/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/>
          </cell>
          <cell r="J512" t="str">
            <v/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/>
          </cell>
          <cell r="J513" t="str">
            <v/>
          </cell>
          <cell r="K513">
            <v>4123</v>
          </cell>
          <cell r="L513">
            <v>5232</v>
          </cell>
        </row>
        <row r="514">
          <cell r="E514" t="str">
            <v/>
          </cell>
          <cell r="I514" t="str">
            <v/>
          </cell>
          <cell r="J514" t="str">
            <v/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/>
          </cell>
          <cell r="J515" t="str">
            <v/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/>
          </cell>
          <cell r="J516" t="str">
            <v/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/>
          </cell>
          <cell r="J517" t="str">
            <v/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/>
          </cell>
          <cell r="J518" t="str">
            <v/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/>
          </cell>
          <cell r="J519" t="str">
            <v/>
          </cell>
          <cell r="K519">
            <v>1720</v>
          </cell>
          <cell r="L519">
            <v>1403</v>
          </cell>
        </row>
        <row r="520">
          <cell r="E520" t="str">
            <v/>
          </cell>
          <cell r="I520" t="str">
            <v/>
          </cell>
          <cell r="J520" t="str">
            <v/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/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/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/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/>
          </cell>
          <cell r="K537">
            <v>61.6</v>
          </cell>
          <cell r="L537">
            <v>19096</v>
          </cell>
        </row>
        <row r="538">
          <cell r="E538" t="str">
            <v/>
          </cell>
          <cell r="I538" t="str">
            <v/>
          </cell>
          <cell r="K538" t="str">
            <v/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/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/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/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/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/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/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/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/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/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/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/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/>
          </cell>
          <cell r="J628" t="str">
            <v/>
          </cell>
          <cell r="L628" t="str">
            <v/>
          </cell>
        </row>
        <row r="629">
          <cell r="F629" t="str">
            <v/>
          </cell>
          <cell r="J629" t="str">
            <v/>
          </cell>
          <cell r="L629" t="str">
            <v/>
          </cell>
        </row>
        <row r="630">
          <cell r="F630" t="str">
            <v/>
          </cell>
          <cell r="J630" t="str">
            <v/>
          </cell>
          <cell r="L630" t="str">
            <v/>
          </cell>
        </row>
        <row r="631">
          <cell r="F631" t="str">
            <v/>
          </cell>
          <cell r="J631" t="str">
            <v/>
          </cell>
          <cell r="L631" t="str">
            <v/>
          </cell>
        </row>
        <row r="632">
          <cell r="F632" t="str">
            <v/>
          </cell>
          <cell r="J632" t="str">
            <v/>
          </cell>
          <cell r="L632" t="str">
            <v/>
          </cell>
        </row>
        <row r="633">
          <cell r="F633" t="str">
            <v/>
          </cell>
          <cell r="J633" t="str">
            <v/>
          </cell>
          <cell r="L633" t="str">
            <v/>
          </cell>
        </row>
        <row r="634">
          <cell r="F634" t="str">
            <v/>
          </cell>
          <cell r="J634" t="str">
            <v/>
          </cell>
          <cell r="L634" t="str">
            <v/>
          </cell>
        </row>
        <row r="635">
          <cell r="F635" t="str">
            <v/>
          </cell>
          <cell r="J635" t="str">
            <v/>
          </cell>
          <cell r="L635" t="str">
            <v/>
          </cell>
        </row>
        <row r="636">
          <cell r="F636" t="str">
            <v/>
          </cell>
          <cell r="J636" t="str">
            <v/>
          </cell>
          <cell r="L636" t="str">
            <v/>
          </cell>
        </row>
        <row r="637">
          <cell r="F637" t="str">
            <v/>
          </cell>
          <cell r="J637" t="str">
            <v/>
          </cell>
          <cell r="L637" t="str">
            <v/>
          </cell>
        </row>
        <row r="638">
          <cell r="F638" t="str">
            <v/>
          </cell>
          <cell r="J638" t="str">
            <v/>
          </cell>
          <cell r="L638" t="str">
            <v/>
          </cell>
        </row>
        <row r="639">
          <cell r="F639" t="str">
            <v/>
          </cell>
          <cell r="J639" t="str">
            <v/>
          </cell>
          <cell r="L639" t="str">
            <v/>
          </cell>
        </row>
        <row r="640">
          <cell r="F640" t="str">
            <v/>
          </cell>
          <cell r="J640" t="str">
            <v/>
          </cell>
          <cell r="L640" t="str">
            <v/>
          </cell>
        </row>
        <row r="641">
          <cell r="F641" t="str">
            <v/>
          </cell>
          <cell r="J641" t="str">
            <v/>
          </cell>
          <cell r="L641" t="str">
            <v/>
          </cell>
        </row>
        <row r="642">
          <cell r="F642" t="str">
            <v/>
          </cell>
          <cell r="J642" t="str">
            <v/>
          </cell>
          <cell r="L642" t="str">
            <v/>
          </cell>
        </row>
        <row r="643">
          <cell r="F643" t="str">
            <v/>
          </cell>
          <cell r="J643" t="str">
            <v/>
          </cell>
          <cell r="L643" t="str">
            <v/>
          </cell>
        </row>
        <row r="644">
          <cell r="A644" t="str">
            <v>ROLLER GATE 설치 인건비</v>
          </cell>
        </row>
        <row r="645">
          <cell r="E645" t="str">
            <v/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/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/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/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/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/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/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/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/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A702" t="str">
            <v>ROLLER GATE LEAF 설치 소모 자재비</v>
          </cell>
        </row>
        <row r="703">
          <cell r="E703" t="str">
            <v/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/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/>
          </cell>
        </row>
        <row r="713">
          <cell r="L713" t="str">
            <v/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>ROLLER GATE GUIDE FRAME 설치 인건비</v>
          </cell>
        </row>
        <row r="732">
          <cell r="E732" t="str">
            <v/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/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/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/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/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/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/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/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/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/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A818" t="str">
            <v>ROLLER GATE GUIDE FRAME 설치 소모 자재비</v>
          </cell>
        </row>
        <row r="819">
          <cell r="E819" t="str">
            <v/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/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/>
          </cell>
          <cell r="D825" t="str">
            <v/>
          </cell>
          <cell r="E825" t="str">
            <v/>
          </cell>
        </row>
        <row r="828">
          <cell r="A828" t="str">
            <v/>
          </cell>
        </row>
        <row r="829">
          <cell r="L829" t="str">
            <v/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/>
          </cell>
        </row>
        <row r="831">
          <cell r="F831" t="str">
            <v/>
          </cell>
          <cell r="L831" t="str">
            <v/>
          </cell>
        </row>
        <row r="832">
          <cell r="F832" t="str">
            <v/>
          </cell>
          <cell r="J832" t="str">
            <v/>
          </cell>
          <cell r="L832" t="str">
            <v/>
          </cell>
        </row>
        <row r="833">
          <cell r="F833" t="str">
            <v/>
          </cell>
          <cell r="J833" t="str">
            <v/>
          </cell>
          <cell r="L833" t="str">
            <v/>
          </cell>
        </row>
        <row r="834">
          <cell r="F834" t="str">
            <v/>
          </cell>
          <cell r="J834" t="str">
            <v/>
          </cell>
          <cell r="L834" t="str">
            <v/>
          </cell>
        </row>
        <row r="835">
          <cell r="F835" t="str">
            <v/>
          </cell>
          <cell r="J835" t="str">
            <v/>
          </cell>
          <cell r="L835" t="str">
            <v/>
          </cell>
        </row>
        <row r="836">
          <cell r="F836" t="str">
            <v/>
          </cell>
          <cell r="J836" t="str">
            <v/>
          </cell>
          <cell r="L836" t="str">
            <v/>
          </cell>
        </row>
        <row r="837">
          <cell r="F837" t="str">
            <v/>
          </cell>
          <cell r="J837" t="str">
            <v/>
          </cell>
          <cell r="L837" t="str">
            <v/>
          </cell>
        </row>
        <row r="838">
          <cell r="F838" t="str">
            <v/>
          </cell>
          <cell r="J838" t="str">
            <v/>
          </cell>
          <cell r="L838" t="str">
            <v/>
          </cell>
        </row>
        <row r="839">
          <cell r="F839" t="str">
            <v/>
          </cell>
          <cell r="J839" t="str">
            <v/>
          </cell>
          <cell r="L839" t="str">
            <v/>
          </cell>
        </row>
        <row r="840">
          <cell r="F840" t="str">
            <v/>
          </cell>
          <cell r="J840" t="str">
            <v/>
          </cell>
          <cell r="L840" t="str">
            <v/>
          </cell>
        </row>
        <row r="841">
          <cell r="F841" t="str">
            <v/>
          </cell>
          <cell r="J841" t="str">
            <v/>
          </cell>
          <cell r="L841" t="str">
            <v/>
          </cell>
        </row>
        <row r="842">
          <cell r="F842" t="str">
            <v/>
          </cell>
          <cell r="J842" t="str">
            <v/>
          </cell>
          <cell r="L842" t="str">
            <v/>
          </cell>
        </row>
        <row r="843">
          <cell r="F843" t="str">
            <v/>
          </cell>
          <cell r="J843" t="str">
            <v/>
          </cell>
          <cell r="L843" t="str">
            <v/>
          </cell>
        </row>
        <row r="844">
          <cell r="F844" t="str">
            <v/>
          </cell>
          <cell r="J844" t="str">
            <v/>
          </cell>
          <cell r="L844" t="str">
            <v/>
          </cell>
        </row>
        <row r="845">
          <cell r="F845" t="str">
            <v/>
          </cell>
          <cell r="J845" t="str">
            <v/>
          </cell>
          <cell r="L845" t="str">
            <v/>
          </cell>
        </row>
        <row r="846">
          <cell r="F846" t="str">
            <v/>
          </cell>
          <cell r="J846" t="str">
            <v/>
          </cell>
          <cell r="L846" t="str">
            <v/>
          </cell>
        </row>
        <row r="847">
          <cell r="A847" t="str">
            <v>HOIST 설치 인건비</v>
          </cell>
        </row>
        <row r="848">
          <cell r="E848" t="str">
            <v/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/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/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/>
          </cell>
          <cell r="B859" t="str">
            <v/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/>
          </cell>
        </row>
        <row r="863">
          <cell r="A863" t="str">
            <v/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/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/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/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/>
          </cell>
        </row>
        <row r="916">
          <cell r="L916" t="str">
            <v/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>STOP LOG LEAF 제작 인건비</v>
          </cell>
        </row>
        <row r="935">
          <cell r="E935" t="str">
            <v/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/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/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/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/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/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/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/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/>
          </cell>
          <cell r="D1000" t="str">
            <v/>
          </cell>
          <cell r="E1000" t="str">
            <v/>
          </cell>
        </row>
        <row r="1001">
          <cell r="E1001" t="str">
            <v/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/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/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/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/>
          </cell>
          <cell r="J1034" t="str">
            <v/>
          </cell>
        </row>
        <row r="1035">
          <cell r="A1035" t="str">
            <v/>
          </cell>
          <cell r="C1035" t="str">
            <v/>
          </cell>
          <cell r="D1035" t="str">
            <v/>
          </cell>
          <cell r="E1035" t="str">
            <v/>
          </cell>
          <cell r="G1035" t="str">
            <v/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/>
          </cell>
          <cell r="F1050" t="str">
            <v>STOP LOG LEAF 설치 사용장비 경비</v>
          </cell>
        </row>
        <row r="1051">
          <cell r="E1051" t="str">
            <v/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/>
          </cell>
          <cell r="F1079" t="str">
            <v>STOP LOG LEAF 설치 소모 자재비</v>
          </cell>
        </row>
        <row r="1080">
          <cell r="E1080" t="str">
            <v/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/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/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E1108" t="str">
            <v/>
          </cell>
          <cell r="F1108" t="str">
            <v>RADIAL GATE LEAF 제작 인건비</v>
          </cell>
        </row>
        <row r="1109">
          <cell r="E1109" t="str">
            <v/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/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/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/>
          </cell>
          <cell r="F1137" t="str">
            <v>RADIAL GATE LEAF 제작 사용장비 경비</v>
          </cell>
        </row>
        <row r="1138">
          <cell r="E1138" t="str">
            <v/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/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/>
          </cell>
          <cell r="L1170">
            <v>136510</v>
          </cell>
        </row>
        <row r="1195">
          <cell r="E1195" t="str">
            <v/>
          </cell>
          <cell r="F1195" t="str">
            <v>RADIAL GATE LEAF 제작 소모 자재비</v>
          </cell>
        </row>
        <row r="1196">
          <cell r="E1196" t="str">
            <v/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/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/>
          </cell>
          <cell r="K1204" t="str">
            <v/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/>
          </cell>
          <cell r="F1224" t="str">
            <v>RADIAL GATE GUIDE FRAME 제작 인건비</v>
          </cell>
        </row>
        <row r="1225">
          <cell r="E1225" t="str">
            <v/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/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/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/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/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/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/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/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/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/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/>
          </cell>
          <cell r="F1282" t="str">
            <v>RADIAL GATE GUIDE FRAME 제작 소모 자재비</v>
          </cell>
        </row>
        <row r="1283">
          <cell r="E1283" t="str">
            <v/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/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/>
          </cell>
          <cell r="K1290">
            <v>61.6</v>
          </cell>
          <cell r="L1290">
            <v>36652</v>
          </cell>
        </row>
        <row r="1291">
          <cell r="A1291" t="str">
            <v/>
          </cell>
          <cell r="C1291" t="str">
            <v/>
          </cell>
          <cell r="D1291" t="str">
            <v/>
          </cell>
          <cell r="E1291" t="str">
            <v/>
          </cell>
          <cell r="I1291" t="str">
            <v/>
          </cell>
          <cell r="K1291" t="str">
            <v/>
          </cell>
        </row>
        <row r="1293">
          <cell r="L1293" t="str">
            <v/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/>
          </cell>
          <cell r="J1295" t="str">
            <v/>
          </cell>
          <cell r="L1295" t="str">
            <v/>
          </cell>
        </row>
        <row r="1296">
          <cell r="F1296" t="str">
            <v/>
          </cell>
          <cell r="J1296" t="str">
            <v/>
          </cell>
          <cell r="L1296" t="str">
            <v/>
          </cell>
        </row>
        <row r="1297">
          <cell r="F1297" t="str">
            <v/>
          </cell>
          <cell r="J1297" t="str">
            <v/>
          </cell>
          <cell r="L1297" t="str">
            <v/>
          </cell>
        </row>
        <row r="1298">
          <cell r="F1298" t="str">
            <v/>
          </cell>
          <cell r="J1298" t="str">
            <v/>
          </cell>
          <cell r="L1298" t="str">
            <v/>
          </cell>
        </row>
        <row r="1299">
          <cell r="F1299" t="str">
            <v/>
          </cell>
          <cell r="J1299" t="str">
            <v/>
          </cell>
          <cell r="L1299" t="str">
            <v/>
          </cell>
        </row>
        <row r="1300">
          <cell r="F1300" t="str">
            <v/>
          </cell>
          <cell r="J1300" t="str">
            <v/>
          </cell>
          <cell r="L1300" t="str">
            <v/>
          </cell>
        </row>
        <row r="1301">
          <cell r="F1301" t="str">
            <v/>
          </cell>
          <cell r="J1301" t="str">
            <v/>
          </cell>
          <cell r="L1301" t="str">
            <v/>
          </cell>
        </row>
        <row r="1302">
          <cell r="F1302" t="str">
            <v/>
          </cell>
          <cell r="J1302" t="str">
            <v/>
          </cell>
          <cell r="L1302" t="str">
            <v/>
          </cell>
        </row>
        <row r="1303">
          <cell r="F1303" t="str">
            <v/>
          </cell>
          <cell r="J1303" t="str">
            <v/>
          </cell>
          <cell r="L1303" t="str">
            <v/>
          </cell>
        </row>
        <row r="1304">
          <cell r="F1304" t="str">
            <v/>
          </cell>
          <cell r="J1304" t="str">
            <v/>
          </cell>
          <cell r="L1304" t="str">
            <v/>
          </cell>
        </row>
        <row r="1305">
          <cell r="F1305" t="str">
            <v/>
          </cell>
          <cell r="J1305" t="str">
            <v/>
          </cell>
          <cell r="L1305" t="str">
            <v/>
          </cell>
        </row>
        <row r="1306">
          <cell r="F1306" t="str">
            <v/>
          </cell>
          <cell r="J1306" t="str">
            <v/>
          </cell>
          <cell r="L1306" t="str">
            <v/>
          </cell>
        </row>
        <row r="1307">
          <cell r="F1307" t="str">
            <v/>
          </cell>
          <cell r="J1307" t="str">
            <v/>
          </cell>
          <cell r="L1307" t="str">
            <v/>
          </cell>
        </row>
        <row r="1308">
          <cell r="F1308" t="str">
            <v/>
          </cell>
          <cell r="J1308" t="str">
            <v/>
          </cell>
          <cell r="L1308" t="str">
            <v/>
          </cell>
        </row>
        <row r="1309">
          <cell r="F1309" t="str">
            <v/>
          </cell>
          <cell r="J1309" t="str">
            <v/>
          </cell>
          <cell r="L1309" t="str">
            <v/>
          </cell>
        </row>
        <row r="1310">
          <cell r="F1310" t="str">
            <v/>
          </cell>
          <cell r="J1310" t="str">
            <v/>
          </cell>
          <cell r="L1310" t="str">
            <v/>
          </cell>
        </row>
        <row r="1311">
          <cell r="E1311" t="str">
            <v/>
          </cell>
          <cell r="F1311" t="str">
            <v>RADIAL GATE ANCHORAGE 제작 인건비</v>
          </cell>
        </row>
        <row r="1312">
          <cell r="E1312" t="str">
            <v/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/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/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/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/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/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/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/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/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/>
          </cell>
          <cell r="F1369" t="str">
            <v>RADIAL GATE ANCHORAGE 제작 소모 자재비</v>
          </cell>
        </row>
        <row r="1370">
          <cell r="E1370" t="str">
            <v/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/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/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/>
          </cell>
          <cell r="F1398" t="str">
            <v>RADIAL GATE LEAF 설치 인건비</v>
          </cell>
        </row>
        <row r="1399">
          <cell r="E1399" t="str">
            <v/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/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/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/>
          </cell>
          <cell r="F1427" t="str">
            <v>RADIAL GATE 설치 사용장비 경비</v>
          </cell>
        </row>
        <row r="1428">
          <cell r="E1428" t="str">
            <v/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/>
          </cell>
          <cell r="F1456" t="str">
            <v>RADIAL GATE LEAF 설치 소모 자재비</v>
          </cell>
        </row>
        <row r="1457">
          <cell r="E1457" t="str">
            <v/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/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/>
          </cell>
          <cell r="D1463" t="str">
            <v/>
          </cell>
          <cell r="E1463" t="str">
            <v/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/>
          </cell>
          <cell r="F1485" t="str">
            <v>RADIAL GATE GUIDE FRAME 설치 인건비</v>
          </cell>
        </row>
        <row r="1486">
          <cell r="E1486" t="str">
            <v/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/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/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/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/>
          </cell>
          <cell r="F1543" t="str">
            <v>RADIAL GATE GUIDE FRAME 설치 사용장비 경비</v>
          </cell>
        </row>
        <row r="1544">
          <cell r="E1544" t="str">
            <v/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/>
          </cell>
          <cell r="F1572" t="str">
            <v>RADIAL GATE GUIDE FRAME 설치 소모 자재비</v>
          </cell>
        </row>
        <row r="1573">
          <cell r="E1573" t="str">
            <v/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/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/>
          </cell>
          <cell r="D1579" t="str">
            <v/>
          </cell>
          <cell r="E1579" t="str">
            <v/>
          </cell>
          <cell r="I1579" t="str">
            <v/>
          </cell>
          <cell r="J1579" t="str">
            <v/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/>
          </cell>
        </row>
        <row r="1601">
          <cell r="E1601" t="str">
            <v/>
          </cell>
          <cell r="F1601" t="str">
            <v>RADIAL GATE HOIST 설치 사용장비 경비</v>
          </cell>
        </row>
        <row r="1602">
          <cell r="E1602" t="str">
            <v/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/>
          </cell>
          <cell r="G1612" t="str">
            <v/>
          </cell>
          <cell r="I1612" t="str">
            <v/>
          </cell>
          <cell r="J1612" t="str">
            <v/>
          </cell>
          <cell r="K1612" t="str">
            <v/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/>
          </cell>
          <cell r="J1613" t="str">
            <v/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/>
          </cell>
          <cell r="F1630" t="str">
            <v>TRASH RACK 제작 인건비</v>
          </cell>
        </row>
        <row r="1631">
          <cell r="E1631" t="str">
            <v/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/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/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/>
          </cell>
          <cell r="F1659" t="str">
            <v>TRASH RACK 제작 소모 자재비</v>
          </cell>
        </row>
        <row r="1660">
          <cell r="E1660" t="str">
            <v/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/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/>
          </cell>
          <cell r="D1667" t="str">
            <v/>
          </cell>
          <cell r="E1667" t="str">
            <v/>
          </cell>
          <cell r="K1667" t="str">
            <v/>
          </cell>
          <cell r="L1667" t="str">
            <v/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/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/>
          </cell>
        </row>
        <row r="1672">
          <cell r="M1672" t="str">
            <v/>
          </cell>
        </row>
        <row r="1673">
          <cell r="M1673" t="str">
            <v/>
          </cell>
        </row>
        <row r="1674">
          <cell r="M1674" t="str">
            <v/>
          </cell>
        </row>
        <row r="1675">
          <cell r="M1675" t="str">
            <v/>
          </cell>
        </row>
        <row r="1676">
          <cell r="M1676" t="str">
            <v/>
          </cell>
        </row>
        <row r="1677">
          <cell r="M1677" t="str">
            <v/>
          </cell>
        </row>
        <row r="1678">
          <cell r="M1678" t="str">
            <v/>
          </cell>
        </row>
        <row r="1679">
          <cell r="M1679" t="str">
            <v/>
          </cell>
        </row>
        <row r="1680">
          <cell r="M1680" t="str">
            <v/>
          </cell>
        </row>
        <row r="1681">
          <cell r="M1681" t="str">
            <v/>
          </cell>
        </row>
        <row r="1682">
          <cell r="M1682" t="str">
            <v/>
          </cell>
        </row>
        <row r="1683">
          <cell r="M1683" t="str">
            <v/>
          </cell>
        </row>
        <row r="1684">
          <cell r="M1684" t="str">
            <v/>
          </cell>
        </row>
        <row r="1685">
          <cell r="M1685" t="str">
            <v/>
          </cell>
        </row>
        <row r="1686">
          <cell r="M1686" t="str">
            <v/>
          </cell>
        </row>
        <row r="1687">
          <cell r="M1687" t="str">
            <v/>
          </cell>
        </row>
        <row r="1688">
          <cell r="E1688" t="str">
            <v/>
          </cell>
          <cell r="F1688" t="str">
            <v>TRASH RACK 설치 인건비</v>
          </cell>
        </row>
        <row r="1689">
          <cell r="E1689" t="str">
            <v/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/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/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/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/>
          </cell>
          <cell r="B1709" t="str">
            <v/>
          </cell>
        </row>
        <row r="1710">
          <cell r="A1710" t="str">
            <v/>
          </cell>
          <cell r="B1710" t="str">
            <v/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/>
          </cell>
          <cell r="B1711" t="str">
            <v/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/>
          </cell>
          <cell r="B1713" t="str">
            <v/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/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/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/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/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/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/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/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/>
          </cell>
          <cell r="F1746" t="str">
            <v>TRASH RACK 설치 소모 자재비</v>
          </cell>
        </row>
        <row r="1747">
          <cell r="E1747" t="str">
            <v/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/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/>
          </cell>
          <cell r="D1754" t="str">
            <v/>
          </cell>
          <cell r="E1754" t="str">
            <v/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/>
          </cell>
          <cell r="D1757" t="str">
            <v/>
          </cell>
          <cell r="E1757" t="str">
            <v/>
          </cell>
        </row>
        <row r="1758">
          <cell r="A1758" t="str">
            <v/>
          </cell>
          <cell r="D1758" t="str">
            <v/>
          </cell>
          <cell r="E1758" t="str">
            <v/>
          </cell>
        </row>
        <row r="1759">
          <cell r="A1759" t="str">
            <v/>
          </cell>
          <cell r="D1759" t="str">
            <v/>
          </cell>
          <cell r="E1759" t="str">
            <v/>
          </cell>
        </row>
        <row r="1760">
          <cell r="A1760" t="str">
            <v/>
          </cell>
          <cell r="D1760" t="str">
            <v/>
          </cell>
          <cell r="E1760" t="str">
            <v/>
          </cell>
        </row>
        <row r="1761">
          <cell r="A1761" t="str">
            <v/>
          </cell>
          <cell r="D1761" t="str">
            <v/>
          </cell>
          <cell r="E1761" t="str">
            <v/>
          </cell>
        </row>
        <row r="1762">
          <cell r="A1762" t="str">
            <v/>
          </cell>
          <cell r="D1762" t="str">
            <v/>
          </cell>
          <cell r="E1762" t="str">
            <v/>
          </cell>
        </row>
        <row r="1763">
          <cell r="A1763" t="str">
            <v/>
          </cell>
          <cell r="D1763" t="str">
            <v/>
          </cell>
          <cell r="E1763" t="str">
            <v/>
          </cell>
        </row>
        <row r="1764">
          <cell r="A1764" t="str">
            <v/>
          </cell>
          <cell r="D1764" t="str">
            <v/>
          </cell>
          <cell r="E1764" t="str">
            <v/>
          </cell>
        </row>
        <row r="1765">
          <cell r="A1765" t="str">
            <v/>
          </cell>
          <cell r="D1765" t="str">
            <v/>
          </cell>
          <cell r="E1765" t="str">
            <v/>
          </cell>
        </row>
        <row r="1766">
          <cell r="A1766" t="str">
            <v/>
          </cell>
          <cell r="D1766" t="str">
            <v/>
          </cell>
          <cell r="E1766" t="str">
            <v/>
          </cell>
        </row>
        <row r="1767">
          <cell r="A1767" t="str">
            <v/>
          </cell>
          <cell r="D1767" t="str">
            <v/>
          </cell>
          <cell r="E1767" t="str">
            <v/>
          </cell>
        </row>
        <row r="1768">
          <cell r="A1768" t="str">
            <v/>
          </cell>
          <cell r="D1768" t="str">
            <v/>
          </cell>
          <cell r="E1768" t="str">
            <v/>
          </cell>
        </row>
        <row r="1769">
          <cell r="A1769" t="str">
            <v/>
          </cell>
          <cell r="D1769" t="str">
            <v/>
          </cell>
          <cell r="E1769" t="str">
            <v/>
          </cell>
        </row>
        <row r="1770">
          <cell r="A1770" t="str">
            <v/>
          </cell>
          <cell r="D1770" t="str">
            <v/>
          </cell>
          <cell r="E1770" t="str">
            <v/>
          </cell>
        </row>
        <row r="1771">
          <cell r="A1771" t="str">
            <v/>
          </cell>
          <cell r="D1771" t="str">
            <v/>
          </cell>
          <cell r="E1771" t="str">
            <v/>
          </cell>
        </row>
        <row r="1772">
          <cell r="A1772" t="str">
            <v/>
          </cell>
          <cell r="D1772" t="str">
            <v/>
          </cell>
          <cell r="E1772" t="str">
            <v/>
          </cell>
        </row>
        <row r="1773">
          <cell r="A1773" t="str">
            <v/>
          </cell>
          <cell r="D1773" t="str">
            <v/>
          </cell>
          <cell r="E1773" t="str">
            <v/>
          </cell>
        </row>
        <row r="1774">
          <cell r="A1774" t="str">
            <v/>
          </cell>
          <cell r="D1774" t="str">
            <v/>
          </cell>
          <cell r="E1774" t="str">
            <v/>
          </cell>
        </row>
        <row r="1775">
          <cell r="A1775" t="str">
            <v>잡철물 제작,설치(SCREEN등)</v>
          </cell>
        </row>
        <row r="1776">
          <cell r="E1776" t="str">
            <v/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/>
          </cell>
        </row>
        <row r="1800">
          <cell r="F1800" t="str">
            <v/>
          </cell>
        </row>
        <row r="1801">
          <cell r="F1801" t="str">
            <v/>
          </cell>
        </row>
        <row r="1802">
          <cell r="F1802" t="str">
            <v/>
          </cell>
        </row>
        <row r="1803">
          <cell r="B1803" t="str">
            <v>기존도장 방식을 채택할 경우</v>
          </cell>
          <cell r="E1803" t="str">
            <v/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/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/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/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/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/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/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/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/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/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/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/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/>
          </cell>
        </row>
        <row r="1909">
          <cell r="A1909" t="str">
            <v>공사비 산출</v>
          </cell>
          <cell r="F1909" t="str">
            <v/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/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/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/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/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/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/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/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/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/>
          </cell>
        </row>
        <row r="1925">
          <cell r="A1925" t="str">
            <v>공사비 산출</v>
          </cell>
          <cell r="F1925" t="str">
            <v/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/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/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/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/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/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/>
          </cell>
        </row>
        <row r="1976">
          <cell r="E1976" t="str">
            <v/>
          </cell>
          <cell r="F1976" t="str">
            <v>S.T.S 잡철물 제작,설치(SCREEN등)</v>
          </cell>
        </row>
        <row r="1977">
          <cell r="E1977" t="str">
            <v/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/>
          </cell>
        </row>
        <row r="2001">
          <cell r="F2001" t="str">
            <v/>
          </cell>
        </row>
        <row r="2002">
          <cell r="F2002" t="str">
            <v/>
          </cell>
        </row>
        <row r="2004">
          <cell r="F2004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공사비"/>
      <sheetName val="단가"/>
      <sheetName val="_REF"/>
      <sheetName val="설계예산서"/>
      <sheetName val="2001웅포물량보완(총괄)"/>
      <sheetName val="정부노임"/>
      <sheetName val="Sheet1"/>
      <sheetName val="9GNG운반"/>
      <sheetName val="적용토목"/>
      <sheetName val="여수토공사비"/>
      <sheetName val="도로토공공사비"/>
      <sheetName val="#REF"/>
      <sheetName val="계약용량(서포)"/>
      <sheetName val="인건-측정"/>
      <sheetName val="일위목록"/>
      <sheetName val="자재일람"/>
      <sheetName val="총괄집계 "/>
      <sheetName val="품셈TABLE"/>
      <sheetName val="계화배수"/>
      <sheetName val="내역서"/>
      <sheetName val="접속도로1"/>
      <sheetName val="차집관로"/>
      <sheetName val="단위량당중기"/>
      <sheetName val="VXXXXX"/>
      <sheetName val="배수장토목공사비"/>
      <sheetName val="기계경비일람"/>
      <sheetName val="입상내역"/>
      <sheetName val="단양 00 아파트-세부내역"/>
      <sheetName val="오억미만"/>
      <sheetName val="sw1"/>
      <sheetName val="NOMUBI"/>
      <sheetName val="수량총괄"/>
      <sheetName val="수량산출서"/>
      <sheetName val="도근좌표"/>
      <sheetName val="토적계산"/>
      <sheetName val="일위"/>
      <sheetName val="1호구조물"/>
      <sheetName val="내역"/>
      <sheetName val="경비공통"/>
      <sheetName val="인건비"/>
      <sheetName val="건축"/>
      <sheetName val="앨범표지"/>
      <sheetName val="단위가격"/>
      <sheetName val="공종구간"/>
      <sheetName val="2000년1차"/>
      <sheetName val="설계내역서"/>
      <sheetName val="배수통관(좌)"/>
      <sheetName val="공통"/>
      <sheetName val="자재조서"/>
      <sheetName val="평야부"/>
      <sheetName val="수원공"/>
      <sheetName val="전기일위목록"/>
      <sheetName val="요율"/>
      <sheetName val="단가산출"/>
      <sheetName val="DANGA"/>
      <sheetName val="평야부총"/>
      <sheetName val="입찰안"/>
      <sheetName val="지급자재"/>
      <sheetName val="칠현총괄표"/>
      <sheetName val="도급"/>
      <sheetName val="일위대가"/>
      <sheetName val="별표 "/>
      <sheetName val="조경일람"/>
      <sheetName val="내역서(기성청구)"/>
      <sheetName val="수목데이타 "/>
      <sheetName val="암거단위-1련"/>
      <sheetName val="실행철강하도"/>
      <sheetName val="공사비총괄표"/>
      <sheetName val="목차"/>
      <sheetName val="설계개요"/>
      <sheetName val="BOX수량집계표(3)"/>
      <sheetName val="제직재"/>
      <sheetName val="(C)원내역"/>
      <sheetName val="준검 내역서"/>
      <sheetName val="평자재단가"/>
      <sheetName val="품목기록"/>
      <sheetName val="접속도로"/>
      <sheetName val="수토공단위당"/>
      <sheetName val="정렬"/>
      <sheetName val="토목내역"/>
      <sheetName val="견적대비"/>
      <sheetName val="평균터파기고(1-2,ASP)"/>
      <sheetName val="GEN"/>
      <sheetName val="세부내역"/>
      <sheetName val="공사개요"/>
      <sheetName val="설계조건"/>
      <sheetName val="-배수구조총재료"/>
      <sheetName val="고분전시관"/>
      <sheetName val="000000"/>
      <sheetName val="내역 "/>
      <sheetName val="노임"/>
      <sheetName val=" 토목 처리장도급내역서 "/>
      <sheetName val="DG7"/>
      <sheetName val="조명시설"/>
      <sheetName val="특별땅고르기"/>
      <sheetName val="1"/>
      <sheetName val="종단계산"/>
      <sheetName val="토공"/>
      <sheetName val="배수지거재료집계표"/>
      <sheetName val="위치"/>
      <sheetName val="토공총"/>
      <sheetName val="일위목차"/>
      <sheetName val="포장(수량)-관로부"/>
      <sheetName val="단면 (2)"/>
      <sheetName val="1.취수장"/>
      <sheetName val="재료"/>
      <sheetName val="일위집계"/>
      <sheetName val="총괄표"/>
      <sheetName val="T13(P68~72,78)"/>
      <sheetName val="집계"/>
      <sheetName val="공내역"/>
      <sheetName val="개거재료산출"/>
      <sheetName val="직노"/>
      <sheetName val="선수금"/>
      <sheetName val="코드일람표"/>
      <sheetName val="가공비"/>
      <sheetName val="단면별연장"/>
      <sheetName val="MOTOR"/>
      <sheetName val="터파기및재료"/>
      <sheetName val="중기사용료"/>
      <sheetName val="관급"/>
      <sheetName val="기본일위"/>
      <sheetName val="N賃率-職"/>
      <sheetName val="설직재-1"/>
      <sheetName val="총괄내역서"/>
      <sheetName val="품셈표"/>
      <sheetName val="기계공사"/>
      <sheetName val="시중노임단가"/>
      <sheetName val="도로토적"/>
      <sheetName val="용수지선토적"/>
      <sheetName val="국내"/>
      <sheetName val="1-1평균터파기고(1)"/>
      <sheetName val="설 계"/>
      <sheetName val="구조물총"/>
      <sheetName val="22인공"/>
      <sheetName val="guard(mac)"/>
      <sheetName val="원가"/>
      <sheetName val="용소리교"/>
      <sheetName val="DB"/>
      <sheetName val="실행내역 "/>
      <sheetName val="교통표지판기초자료"/>
      <sheetName val="청하배수"/>
      <sheetName val="2000시행총괄"/>
      <sheetName val="집계표"/>
      <sheetName val="전기"/>
      <sheetName val="PIPE(UG)내역"/>
      <sheetName val="데리네이타현황"/>
      <sheetName val="갑지"/>
      <sheetName val="총괄_"/>
      <sheetName val="권양기_교체"/>
      <sheetName val="내촌자동_"/>
      <sheetName val="토적계산서"/>
      <sheetName val="을지"/>
      <sheetName val="지하"/>
      <sheetName val="주차구획선수량"/>
      <sheetName val="수량산출"/>
      <sheetName val="깨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>
        <row r="2">
          <cell r="A2" t="str">
            <v>ITEM NO.</v>
          </cell>
          <cell r="B2" t="str">
            <v>명                칭</v>
          </cell>
          <cell r="C2" t="str">
            <v>규                 격</v>
          </cell>
          <cell r="D2" t="str">
            <v>수         량</v>
          </cell>
          <cell r="E2" t="str">
            <v>단 위</v>
          </cell>
          <cell r="F2" t="str">
            <v>단              가</v>
          </cell>
        </row>
        <row r="3">
          <cell r="A3" t="str">
            <v>1.</v>
          </cell>
          <cell r="B3" t="str">
            <v>토목공사</v>
          </cell>
          <cell r="F3">
            <v>0</v>
          </cell>
        </row>
        <row r="4">
          <cell r="A4" t="str">
            <v>가)</v>
          </cell>
          <cell r="B4" t="str">
            <v>1 공구</v>
          </cell>
          <cell r="F4">
            <v>0</v>
          </cell>
        </row>
        <row r="5">
          <cell r="A5" t="str">
            <v>1)</v>
          </cell>
          <cell r="B5" t="str">
            <v>토 공</v>
          </cell>
          <cell r="F5">
            <v>0</v>
          </cell>
        </row>
        <row r="6">
          <cell r="B6" t="str">
            <v>표토제거</v>
          </cell>
          <cell r="C6" t="str">
            <v>답구간</v>
          </cell>
          <cell r="D6">
            <v>2523</v>
          </cell>
          <cell r="E6" t="str">
            <v>M2</v>
          </cell>
          <cell r="F6">
            <v>155</v>
          </cell>
        </row>
        <row r="7">
          <cell r="B7" t="str">
            <v>"</v>
          </cell>
          <cell r="C7" t="str">
            <v>답외구간</v>
          </cell>
          <cell r="D7">
            <v>22305</v>
          </cell>
          <cell r="E7" t="str">
            <v>M2</v>
          </cell>
          <cell r="F7">
            <v>113</v>
          </cell>
        </row>
        <row r="8">
          <cell r="B8" t="str">
            <v>노반준비공</v>
          </cell>
          <cell r="C8" t="str">
            <v>절토부</v>
          </cell>
          <cell r="D8">
            <v>22854</v>
          </cell>
          <cell r="E8" t="str">
            <v>M2</v>
          </cell>
          <cell r="F8">
            <v>68</v>
          </cell>
        </row>
        <row r="9">
          <cell r="B9" t="str">
            <v>벌개제근</v>
          </cell>
          <cell r="D9">
            <v>76156</v>
          </cell>
          <cell r="E9" t="str">
            <v>M2</v>
          </cell>
          <cell r="F9">
            <v>202</v>
          </cell>
        </row>
        <row r="10">
          <cell r="B10" t="str">
            <v>흙깍기</v>
          </cell>
          <cell r="C10" t="str">
            <v>토사</v>
          </cell>
          <cell r="D10">
            <v>232247</v>
          </cell>
          <cell r="E10" t="str">
            <v>M3</v>
          </cell>
          <cell r="F10">
            <v>812</v>
          </cell>
        </row>
        <row r="11">
          <cell r="B11" t="str">
            <v>"</v>
          </cell>
          <cell r="C11" t="str">
            <v>리핑암</v>
          </cell>
          <cell r="D11">
            <v>164909</v>
          </cell>
          <cell r="E11" t="str">
            <v>M3</v>
          </cell>
          <cell r="F11">
            <v>1288</v>
          </cell>
        </row>
        <row r="12">
          <cell r="B12" t="str">
            <v>"</v>
          </cell>
          <cell r="C12" t="str">
            <v>발파암(크로울러)</v>
          </cell>
          <cell r="D12">
            <v>101398</v>
          </cell>
          <cell r="E12" t="str">
            <v>M3</v>
          </cell>
          <cell r="F12">
            <v>8690</v>
          </cell>
        </row>
        <row r="13">
          <cell r="B13" t="str">
            <v>"</v>
          </cell>
          <cell r="C13" t="str">
            <v>발파암(리퍼병행)</v>
          </cell>
          <cell r="D13">
            <v>39832</v>
          </cell>
          <cell r="E13" t="str">
            <v>M3</v>
          </cell>
          <cell r="F13">
            <v>16024</v>
          </cell>
        </row>
        <row r="14">
          <cell r="B14" t="str">
            <v>"</v>
          </cell>
          <cell r="C14" t="str">
            <v>발파암(편절형)</v>
          </cell>
          <cell r="D14">
            <v>3705</v>
          </cell>
          <cell r="E14" t="str">
            <v>M3</v>
          </cell>
          <cell r="F14">
            <v>20095</v>
          </cell>
        </row>
        <row r="15">
          <cell r="B15" t="str">
            <v>흙운반</v>
          </cell>
          <cell r="C15" t="str">
            <v>무대(토사)</v>
          </cell>
          <cell r="D15">
            <v>35474</v>
          </cell>
          <cell r="E15" t="str">
            <v>M3</v>
          </cell>
        </row>
        <row r="16">
          <cell r="B16" t="str">
            <v>"</v>
          </cell>
          <cell r="C16" t="str">
            <v>" (리핑암)</v>
          </cell>
          <cell r="D16">
            <v>3286</v>
          </cell>
          <cell r="E16" t="str">
            <v>M3</v>
          </cell>
        </row>
        <row r="17">
          <cell r="B17" t="str">
            <v>"</v>
          </cell>
          <cell r="C17" t="str">
            <v>" (발파암)</v>
          </cell>
          <cell r="D17">
            <v>1908</v>
          </cell>
          <cell r="E17" t="str">
            <v>M3</v>
          </cell>
          <cell r="F17">
            <v>739</v>
          </cell>
        </row>
        <row r="18">
          <cell r="B18" t="str">
            <v>"</v>
          </cell>
          <cell r="C18" t="str">
            <v>도쟈(토사)</v>
          </cell>
          <cell r="D18">
            <v>13900</v>
          </cell>
          <cell r="E18" t="str">
            <v>M3</v>
          </cell>
          <cell r="F18">
            <v>619</v>
          </cell>
        </row>
        <row r="19">
          <cell r="B19" t="str">
            <v>"</v>
          </cell>
          <cell r="C19" t="str">
            <v>" (리핑암)</v>
          </cell>
          <cell r="D19">
            <v>4843</v>
          </cell>
          <cell r="E19" t="str">
            <v>M3</v>
          </cell>
          <cell r="F19">
            <v>701</v>
          </cell>
        </row>
        <row r="20">
          <cell r="B20" t="str">
            <v>"</v>
          </cell>
          <cell r="C20" t="str">
            <v>" (발파암)</v>
          </cell>
          <cell r="D20">
            <v>2413</v>
          </cell>
          <cell r="E20" t="str">
            <v>M3</v>
          </cell>
          <cell r="F20">
            <v>2232</v>
          </cell>
        </row>
        <row r="21">
          <cell r="B21" t="str">
            <v>"</v>
          </cell>
          <cell r="C21" t="str">
            <v>덤프(토사)</v>
          </cell>
          <cell r="D21">
            <v>27348</v>
          </cell>
          <cell r="E21" t="str">
            <v>M3</v>
          </cell>
          <cell r="F21">
            <v>1421</v>
          </cell>
        </row>
        <row r="22">
          <cell r="B22" t="str">
            <v>흙운반</v>
          </cell>
          <cell r="C22" t="str">
            <v>덤프(리핑암)</v>
          </cell>
          <cell r="D22">
            <v>35005</v>
          </cell>
          <cell r="E22" t="str">
            <v>M3</v>
          </cell>
          <cell r="F22">
            <v>1869</v>
          </cell>
        </row>
        <row r="23">
          <cell r="B23" t="str">
            <v>"</v>
          </cell>
          <cell r="C23" t="str">
            <v>" (발파암)</v>
          </cell>
          <cell r="D23">
            <v>22288</v>
          </cell>
          <cell r="E23" t="str">
            <v>M3</v>
          </cell>
          <cell r="F23">
            <v>4693</v>
          </cell>
        </row>
        <row r="24">
          <cell r="B24" t="str">
            <v>사토운반</v>
          </cell>
          <cell r="C24" t="str">
            <v>토사</v>
          </cell>
          <cell r="D24">
            <v>173447</v>
          </cell>
          <cell r="E24" t="str">
            <v>M3</v>
          </cell>
          <cell r="F24">
            <v>2406</v>
          </cell>
        </row>
        <row r="25">
          <cell r="B25" t="str">
            <v>"</v>
          </cell>
          <cell r="C25" t="str">
            <v>리핑암</v>
          </cell>
          <cell r="D25">
            <v>122774</v>
          </cell>
          <cell r="E25" t="str">
            <v>M3</v>
          </cell>
          <cell r="F25">
            <v>3699</v>
          </cell>
        </row>
        <row r="26">
          <cell r="B26" t="str">
            <v>"</v>
          </cell>
          <cell r="C26" t="str">
            <v>발파암</v>
          </cell>
          <cell r="D26">
            <v>77311</v>
          </cell>
          <cell r="E26" t="str">
            <v>M3</v>
          </cell>
          <cell r="F26">
            <v>6716</v>
          </cell>
        </row>
        <row r="27">
          <cell r="B27" t="str">
            <v>노 체</v>
          </cell>
          <cell r="D27">
            <v>121962</v>
          </cell>
          <cell r="E27" t="str">
            <v>M3</v>
          </cell>
          <cell r="F27">
            <v>855</v>
          </cell>
        </row>
        <row r="28">
          <cell r="B28" t="str">
            <v>노 상</v>
          </cell>
          <cell r="D28">
            <v>26668</v>
          </cell>
          <cell r="E28" t="str">
            <v>M3</v>
          </cell>
          <cell r="F28">
            <v>1177</v>
          </cell>
        </row>
        <row r="29">
          <cell r="B29" t="str">
            <v>비탈면보호공</v>
          </cell>
          <cell r="C29" t="str">
            <v>쥬트메트</v>
          </cell>
          <cell r="D29">
            <v>18434</v>
          </cell>
          <cell r="E29" t="str">
            <v>M2</v>
          </cell>
          <cell r="F29">
            <v>5017</v>
          </cell>
        </row>
        <row r="30">
          <cell r="B30" t="str">
            <v>"</v>
          </cell>
          <cell r="C30" t="str">
            <v>리핑암면고르기</v>
          </cell>
          <cell r="D30">
            <v>18434</v>
          </cell>
          <cell r="E30" t="str">
            <v>M2</v>
          </cell>
          <cell r="F30">
            <v>2681</v>
          </cell>
        </row>
        <row r="31">
          <cell r="B31" t="str">
            <v>"</v>
          </cell>
          <cell r="C31" t="str">
            <v>발파암면고르기</v>
          </cell>
          <cell r="D31">
            <v>15527</v>
          </cell>
          <cell r="E31" t="str">
            <v>M2</v>
          </cell>
          <cell r="F31">
            <v>4822</v>
          </cell>
        </row>
        <row r="32">
          <cell r="B32" t="str">
            <v>"</v>
          </cell>
          <cell r="C32" t="str">
            <v>씨드스프레이</v>
          </cell>
          <cell r="D32">
            <v>59907</v>
          </cell>
          <cell r="E32" t="str">
            <v>M2</v>
          </cell>
          <cell r="F32">
            <v>3492</v>
          </cell>
        </row>
        <row r="33">
          <cell r="B33" t="str">
            <v>층따기</v>
          </cell>
          <cell r="D33">
            <v>5443</v>
          </cell>
          <cell r="E33" t="str">
            <v>M3</v>
          </cell>
          <cell r="F33">
            <v>806</v>
          </cell>
        </row>
        <row r="34">
          <cell r="B34" t="str">
            <v>콘크리트깨기</v>
          </cell>
          <cell r="C34" t="str">
            <v>철근</v>
          </cell>
          <cell r="D34">
            <v>77</v>
          </cell>
          <cell r="E34" t="str">
            <v>M3</v>
          </cell>
          <cell r="F34">
            <v>39871</v>
          </cell>
        </row>
        <row r="35">
          <cell r="B35" t="str">
            <v>"</v>
          </cell>
          <cell r="C35" t="str">
            <v>무근</v>
          </cell>
          <cell r="D35">
            <v>374</v>
          </cell>
          <cell r="E35" t="str">
            <v>M3</v>
          </cell>
          <cell r="F35">
            <v>12879</v>
          </cell>
        </row>
        <row r="36">
          <cell r="B36" t="str">
            <v>아스팔트포장깨기</v>
          </cell>
          <cell r="C36" t="str">
            <v>기계</v>
          </cell>
          <cell r="D36">
            <v>55</v>
          </cell>
          <cell r="E36" t="str">
            <v>M3</v>
          </cell>
          <cell r="F36">
            <v>10041</v>
          </cell>
        </row>
        <row r="37">
          <cell r="B37" t="str">
            <v>측구뚝쌓기</v>
          </cell>
          <cell r="D37">
            <v>160</v>
          </cell>
          <cell r="E37" t="str">
            <v>M3</v>
          </cell>
          <cell r="F37">
            <v>3396</v>
          </cell>
        </row>
        <row r="38">
          <cell r="B38" t="str">
            <v>토공규준틀설치</v>
          </cell>
          <cell r="D38">
            <v>250</v>
          </cell>
          <cell r="E38" t="str">
            <v>EA</v>
          </cell>
          <cell r="F38">
            <v>24978</v>
          </cell>
        </row>
        <row r="39">
          <cell r="A39" t="str">
            <v>2)</v>
          </cell>
          <cell r="B39" t="str">
            <v>배수공</v>
          </cell>
        </row>
        <row r="40">
          <cell r="B40" t="str">
            <v>1)토공</v>
          </cell>
        </row>
        <row r="41">
          <cell r="B41" t="str">
            <v>측구터파기</v>
          </cell>
          <cell r="C41" t="str">
            <v>토사</v>
          </cell>
          <cell r="D41">
            <v>5209</v>
          </cell>
          <cell r="E41" t="str">
            <v>M3</v>
          </cell>
          <cell r="F41">
            <v>2500</v>
          </cell>
        </row>
        <row r="42">
          <cell r="B42" t="str">
            <v>"</v>
          </cell>
          <cell r="C42" t="str">
            <v>리핑암</v>
          </cell>
          <cell r="D42">
            <v>287</v>
          </cell>
          <cell r="E42" t="str">
            <v>M3</v>
          </cell>
          <cell r="F42">
            <v>44568</v>
          </cell>
        </row>
        <row r="43">
          <cell r="B43" t="str">
            <v>"</v>
          </cell>
          <cell r="C43" t="str">
            <v>발파암</v>
          </cell>
          <cell r="D43">
            <v>369</v>
          </cell>
          <cell r="E43" t="str">
            <v>M3</v>
          </cell>
          <cell r="F43">
            <v>76471</v>
          </cell>
        </row>
        <row r="44">
          <cell r="B44" t="str">
            <v>구조물터파기</v>
          </cell>
          <cell r="C44" t="str">
            <v>토사</v>
          </cell>
          <cell r="D44">
            <v>10162</v>
          </cell>
          <cell r="E44" t="str">
            <v>M3</v>
          </cell>
          <cell r="F44">
            <v>3583</v>
          </cell>
        </row>
        <row r="45">
          <cell r="B45" t="str">
            <v>"</v>
          </cell>
          <cell r="C45" t="str">
            <v>리핑암</v>
          </cell>
          <cell r="D45">
            <v>106</v>
          </cell>
          <cell r="E45" t="str">
            <v>M3</v>
          </cell>
          <cell r="F45">
            <v>46600</v>
          </cell>
        </row>
        <row r="46">
          <cell r="B46" t="str">
            <v>"</v>
          </cell>
          <cell r="C46" t="str">
            <v>발파암</v>
          </cell>
          <cell r="D46">
            <v>453</v>
          </cell>
          <cell r="E46" t="str">
            <v>M3</v>
          </cell>
          <cell r="F46">
            <v>83223</v>
          </cell>
        </row>
        <row r="47">
          <cell r="B47" t="str">
            <v>되메우기</v>
          </cell>
          <cell r="D47">
            <v>5638</v>
          </cell>
          <cell r="E47" t="str">
            <v>M3</v>
          </cell>
          <cell r="F47">
            <v>1123</v>
          </cell>
        </row>
        <row r="48">
          <cell r="B48" t="str">
            <v>2)측구공</v>
          </cell>
        </row>
        <row r="49">
          <cell r="B49" t="str">
            <v>V형측구</v>
          </cell>
          <cell r="C49" t="str">
            <v>H=0.45M</v>
          </cell>
          <cell r="D49">
            <v>616</v>
          </cell>
          <cell r="E49" t="str">
            <v>M</v>
          </cell>
          <cell r="F49">
            <v>45730</v>
          </cell>
        </row>
        <row r="50">
          <cell r="B50" t="str">
            <v>"</v>
          </cell>
          <cell r="C50" t="str">
            <v>H=0.60M</v>
          </cell>
          <cell r="D50">
            <v>270</v>
          </cell>
          <cell r="E50" t="str">
            <v>M</v>
          </cell>
          <cell r="F50">
            <v>57999</v>
          </cell>
        </row>
        <row r="51">
          <cell r="B51" t="str">
            <v>산마루측구</v>
          </cell>
          <cell r="C51" t="str">
            <v>H=0.45M</v>
          </cell>
          <cell r="D51">
            <v>346</v>
          </cell>
          <cell r="E51" t="str">
            <v>M</v>
          </cell>
          <cell r="F51">
            <v>57794</v>
          </cell>
        </row>
        <row r="52">
          <cell r="B52" t="str">
            <v>L형측구</v>
          </cell>
          <cell r="C52" t="str">
            <v>TYPE-1</v>
          </cell>
          <cell r="D52">
            <v>1592</v>
          </cell>
          <cell r="E52" t="str">
            <v>M</v>
          </cell>
          <cell r="F52">
            <v>16612</v>
          </cell>
        </row>
        <row r="53">
          <cell r="B53" t="str">
            <v>"</v>
          </cell>
          <cell r="C53" t="str">
            <v>TYPE-2</v>
          </cell>
          <cell r="D53">
            <v>2290</v>
          </cell>
          <cell r="E53" t="str">
            <v>M</v>
          </cell>
          <cell r="F53">
            <v>65363</v>
          </cell>
        </row>
        <row r="54">
          <cell r="B54" t="str">
            <v>반월관</v>
          </cell>
          <cell r="C54" t="str">
            <v>D=300m/m</v>
          </cell>
          <cell r="D54">
            <v>2258</v>
          </cell>
          <cell r="E54" t="str">
            <v>M</v>
          </cell>
          <cell r="F54">
            <v>25277</v>
          </cell>
        </row>
        <row r="55">
          <cell r="B55" t="str">
            <v>맹암거</v>
          </cell>
          <cell r="C55" t="str">
            <v>TYPE-1</v>
          </cell>
          <cell r="D55">
            <v>965</v>
          </cell>
          <cell r="E55" t="str">
            <v>M</v>
          </cell>
          <cell r="F55">
            <v>7238</v>
          </cell>
        </row>
        <row r="56">
          <cell r="B56" t="str">
            <v>"</v>
          </cell>
          <cell r="C56" t="str">
            <v>TYPE-2</v>
          </cell>
          <cell r="D56">
            <v>2736</v>
          </cell>
          <cell r="E56" t="str">
            <v>M</v>
          </cell>
          <cell r="F56">
            <v>5393</v>
          </cell>
        </row>
        <row r="57">
          <cell r="B57" t="str">
            <v>U형측구</v>
          </cell>
          <cell r="C57" t="str">
            <v>TYPE-3</v>
          </cell>
          <cell r="D57">
            <v>28</v>
          </cell>
          <cell r="E57" t="str">
            <v>M</v>
          </cell>
          <cell r="F57">
            <v>126556</v>
          </cell>
        </row>
        <row r="58">
          <cell r="B58" t="str">
            <v>3)배수관공</v>
          </cell>
        </row>
        <row r="59">
          <cell r="B59" t="str">
            <v>가)횡배관공</v>
          </cell>
        </row>
        <row r="60">
          <cell r="B60" t="str">
            <v>횡배수관부설</v>
          </cell>
          <cell r="C60" t="str">
            <v>D=800m/m</v>
          </cell>
          <cell r="D60">
            <v>152</v>
          </cell>
          <cell r="E60" t="str">
            <v>M</v>
          </cell>
          <cell r="F60">
            <v>88846</v>
          </cell>
        </row>
        <row r="61">
          <cell r="B61" t="str">
            <v>"</v>
          </cell>
          <cell r="C61" t="str">
            <v>D=1000m/m</v>
          </cell>
          <cell r="D61">
            <v>141</v>
          </cell>
          <cell r="E61" t="str">
            <v>M</v>
          </cell>
          <cell r="F61">
            <v>119288</v>
          </cell>
        </row>
        <row r="62">
          <cell r="B62" t="str">
            <v>"</v>
          </cell>
          <cell r="C62" t="str">
            <v>D=1200m/m</v>
          </cell>
          <cell r="D62">
            <v>117</v>
          </cell>
          <cell r="E62" t="str">
            <v>M</v>
          </cell>
          <cell r="F62">
            <v>164401</v>
          </cell>
        </row>
        <row r="63">
          <cell r="B63" t="str">
            <v>나)날개벽및면벽</v>
          </cell>
        </row>
        <row r="64">
          <cell r="B64" t="str">
            <v>콘크리트타설</v>
          </cell>
          <cell r="C64" t="str">
            <v>무근(진동기포함)</v>
          </cell>
          <cell r="D64">
            <v>44</v>
          </cell>
          <cell r="E64" t="str">
            <v>M3</v>
          </cell>
          <cell r="F64">
            <v>21064</v>
          </cell>
        </row>
        <row r="65">
          <cell r="B65" t="str">
            <v>거푸집</v>
          </cell>
          <cell r="C65" t="str">
            <v>합판 3회</v>
          </cell>
          <cell r="D65">
            <v>256</v>
          </cell>
          <cell r="E65" t="str">
            <v>M2</v>
          </cell>
          <cell r="F65">
            <v>19370</v>
          </cell>
        </row>
        <row r="66">
          <cell r="B66" t="str">
            <v>다)종배수관공</v>
          </cell>
        </row>
        <row r="67">
          <cell r="B67" t="str">
            <v>종배수관부설</v>
          </cell>
          <cell r="C67" t="str">
            <v>D=600m/m</v>
          </cell>
          <cell r="D67">
            <v>718</v>
          </cell>
          <cell r="E67" t="str">
            <v>M</v>
          </cell>
          <cell r="F67">
            <v>39030</v>
          </cell>
        </row>
        <row r="68">
          <cell r="B68" t="str">
            <v>"</v>
          </cell>
          <cell r="C68" t="str">
            <v>D=1000m/m</v>
          </cell>
          <cell r="D68">
            <v>10</v>
          </cell>
          <cell r="E68" t="str">
            <v>M</v>
          </cell>
          <cell r="F68">
            <v>82599</v>
          </cell>
        </row>
        <row r="69">
          <cell r="B69" t="str">
            <v>모래부설</v>
          </cell>
          <cell r="C69" t="str">
            <v>T=20CM</v>
          </cell>
          <cell r="D69">
            <v>114</v>
          </cell>
          <cell r="E69" t="str">
            <v>M3</v>
          </cell>
          <cell r="F69">
            <v>24568</v>
          </cell>
        </row>
        <row r="70">
          <cell r="B70" t="str">
            <v>4)암거공</v>
          </cell>
        </row>
        <row r="71">
          <cell r="B71" t="str">
            <v>콘크리트타설</v>
          </cell>
          <cell r="C71" t="str">
            <v>펌프카(철근)</v>
          </cell>
          <cell r="D71">
            <v>1962</v>
          </cell>
          <cell r="E71" t="str">
            <v>M3</v>
          </cell>
          <cell r="F71">
            <v>10342</v>
          </cell>
        </row>
        <row r="72">
          <cell r="B72" t="str">
            <v>"</v>
          </cell>
          <cell r="C72" t="str">
            <v>무근(진동기제외)</v>
          </cell>
          <cell r="D72">
            <v>152</v>
          </cell>
          <cell r="E72" t="str">
            <v>M3</v>
          </cell>
          <cell r="F72">
            <v>20866</v>
          </cell>
        </row>
        <row r="73">
          <cell r="B73" t="str">
            <v>거푸집</v>
          </cell>
          <cell r="C73" t="str">
            <v>합판 3회</v>
          </cell>
          <cell r="D73">
            <v>5014</v>
          </cell>
          <cell r="E73" t="str">
            <v>M2</v>
          </cell>
          <cell r="F73">
            <v>19370</v>
          </cell>
        </row>
        <row r="74">
          <cell r="B74" t="str">
            <v>"</v>
          </cell>
          <cell r="C74" t="str">
            <v>합판 4회</v>
          </cell>
          <cell r="D74">
            <v>312</v>
          </cell>
          <cell r="E74" t="str">
            <v>M2</v>
          </cell>
          <cell r="F74">
            <v>16560</v>
          </cell>
        </row>
        <row r="75">
          <cell r="B75" t="str">
            <v>"</v>
          </cell>
          <cell r="C75" t="str">
            <v>코팅합판3회</v>
          </cell>
          <cell r="D75">
            <v>367</v>
          </cell>
          <cell r="E75" t="str">
            <v>M2</v>
          </cell>
          <cell r="F75">
            <v>20209</v>
          </cell>
        </row>
        <row r="76">
          <cell r="B76" t="str">
            <v>철근가공및조립</v>
          </cell>
          <cell r="C76" t="str">
            <v>복잡</v>
          </cell>
          <cell r="D76">
            <v>226.149</v>
          </cell>
          <cell r="E76" t="str">
            <v>TON</v>
          </cell>
          <cell r="F76">
            <v>500487</v>
          </cell>
        </row>
        <row r="77">
          <cell r="B77" t="str">
            <v>비계공</v>
          </cell>
          <cell r="C77" t="str">
            <v>강관</v>
          </cell>
          <cell r="D77">
            <v>1714</v>
          </cell>
          <cell r="E77" t="str">
            <v>M2</v>
          </cell>
          <cell r="F77">
            <v>8976</v>
          </cell>
        </row>
        <row r="78">
          <cell r="B78" t="str">
            <v>동바리</v>
          </cell>
          <cell r="C78" t="str">
            <v>강관</v>
          </cell>
          <cell r="D78">
            <v>2028</v>
          </cell>
          <cell r="E78" t="str">
            <v>공M3</v>
          </cell>
          <cell r="F78">
            <v>7354</v>
          </cell>
        </row>
        <row r="79">
          <cell r="B79" t="str">
            <v>기초잡석</v>
          </cell>
          <cell r="D79">
            <v>354</v>
          </cell>
          <cell r="E79" t="str">
            <v>M3</v>
          </cell>
          <cell r="F79">
            <v>27522</v>
          </cell>
        </row>
        <row r="80">
          <cell r="B80" t="str">
            <v>뒷채움잡석</v>
          </cell>
          <cell r="D80">
            <v>5196</v>
          </cell>
          <cell r="E80" t="str">
            <v>M3</v>
          </cell>
          <cell r="F80">
            <v>8839</v>
          </cell>
        </row>
        <row r="81">
          <cell r="B81" t="str">
            <v>P.V.C PIPE</v>
          </cell>
          <cell r="C81" t="str">
            <v>D=100m/m</v>
          </cell>
          <cell r="D81">
            <v>122</v>
          </cell>
          <cell r="E81" t="str">
            <v>EA</v>
          </cell>
          <cell r="F81">
            <v>874</v>
          </cell>
        </row>
        <row r="82">
          <cell r="B82" t="str">
            <v>부직포설치</v>
          </cell>
          <cell r="D82">
            <v>43</v>
          </cell>
          <cell r="E82" t="str">
            <v>M2</v>
          </cell>
          <cell r="F82">
            <v>882</v>
          </cell>
        </row>
        <row r="83">
          <cell r="B83" t="str">
            <v>시공이음</v>
          </cell>
          <cell r="D83">
            <v>195</v>
          </cell>
          <cell r="E83" t="str">
            <v>M</v>
          </cell>
          <cell r="F83">
            <v>16695</v>
          </cell>
        </row>
        <row r="84">
          <cell r="B84" t="str">
            <v>5)집수정공</v>
          </cell>
        </row>
        <row r="85">
          <cell r="B85" t="str">
            <v>콘크리트타설</v>
          </cell>
          <cell r="C85" t="str">
            <v>소형</v>
          </cell>
          <cell r="D85">
            <v>75</v>
          </cell>
          <cell r="E85" t="str">
            <v>M3</v>
          </cell>
          <cell r="F85">
            <v>32933</v>
          </cell>
        </row>
        <row r="86">
          <cell r="B86" t="str">
            <v>거푸집</v>
          </cell>
          <cell r="C86" t="str">
            <v>소형(합판4회)</v>
          </cell>
          <cell r="D86">
            <v>628</v>
          </cell>
          <cell r="E86" t="str">
            <v>M2</v>
          </cell>
          <cell r="F86">
            <v>20132</v>
          </cell>
        </row>
        <row r="87">
          <cell r="B87" t="str">
            <v>배수관</v>
          </cell>
          <cell r="C87" t="str">
            <v>P.V.C D=200m/m</v>
          </cell>
          <cell r="D87">
            <v>5</v>
          </cell>
          <cell r="E87" t="str">
            <v>M</v>
          </cell>
          <cell r="F87">
            <v>8279</v>
          </cell>
        </row>
        <row r="88">
          <cell r="B88" t="str">
            <v>집수정뚜껑</v>
          </cell>
          <cell r="C88" t="str">
            <v>1000*600m/m</v>
          </cell>
          <cell r="D88">
            <v>46</v>
          </cell>
          <cell r="E88" t="str">
            <v>EA</v>
          </cell>
          <cell r="F88">
            <v>56234</v>
          </cell>
        </row>
        <row r="89">
          <cell r="B89" t="str">
            <v>"</v>
          </cell>
          <cell r="C89" t="str">
            <v>1130*780m/m</v>
          </cell>
          <cell r="D89">
            <v>13</v>
          </cell>
          <cell r="E89" t="str">
            <v>EA</v>
          </cell>
          <cell r="F89">
            <v>62892</v>
          </cell>
        </row>
        <row r="90">
          <cell r="B90" t="str">
            <v>6)기타공</v>
          </cell>
        </row>
        <row r="91">
          <cell r="B91" t="str">
            <v>콘크리트타설</v>
          </cell>
          <cell r="C91" t="str">
            <v>철근(진동기포함)</v>
          </cell>
          <cell r="D91">
            <v>19</v>
          </cell>
          <cell r="E91" t="str">
            <v>M3</v>
          </cell>
          <cell r="F91">
            <v>23242</v>
          </cell>
        </row>
        <row r="92">
          <cell r="B92" t="str">
            <v>"</v>
          </cell>
          <cell r="C92" t="str">
            <v>무근(진동기제외)</v>
          </cell>
          <cell r="D92">
            <v>210</v>
          </cell>
          <cell r="E92" t="str">
            <v>M3</v>
          </cell>
          <cell r="F92">
            <v>20866</v>
          </cell>
        </row>
        <row r="93">
          <cell r="B93" t="str">
            <v>거푸집</v>
          </cell>
          <cell r="C93" t="str">
            <v>합판 3회</v>
          </cell>
          <cell r="D93">
            <v>76</v>
          </cell>
          <cell r="E93" t="str">
            <v>M2</v>
          </cell>
          <cell r="F93">
            <v>19370</v>
          </cell>
        </row>
        <row r="94">
          <cell r="B94" t="str">
            <v>"</v>
          </cell>
          <cell r="C94" t="str">
            <v>합판 4회</v>
          </cell>
          <cell r="D94">
            <v>830</v>
          </cell>
          <cell r="E94" t="str">
            <v>M2</v>
          </cell>
          <cell r="F94">
            <v>16560</v>
          </cell>
        </row>
        <row r="95">
          <cell r="B95" t="str">
            <v>철근가공및조립</v>
          </cell>
          <cell r="C95" t="str">
            <v>간단</v>
          </cell>
          <cell r="D95">
            <v>2.6589999999999998</v>
          </cell>
          <cell r="E95" t="str">
            <v>TON</v>
          </cell>
          <cell r="F95">
            <v>289630</v>
          </cell>
        </row>
        <row r="96">
          <cell r="B96" t="str">
            <v>시공이음</v>
          </cell>
          <cell r="C96" t="str">
            <v>지수판</v>
          </cell>
          <cell r="D96">
            <v>6</v>
          </cell>
          <cell r="E96" t="str">
            <v>M</v>
          </cell>
          <cell r="F96">
            <v>16695</v>
          </cell>
        </row>
        <row r="97">
          <cell r="B97" t="str">
            <v>7)옹벽공</v>
          </cell>
        </row>
        <row r="98">
          <cell r="B98" t="str">
            <v>구조물터파기</v>
          </cell>
          <cell r="C98" t="str">
            <v>토사</v>
          </cell>
          <cell r="D98">
            <v>831</v>
          </cell>
          <cell r="E98" t="str">
            <v>M3</v>
          </cell>
          <cell r="F98">
            <v>3583</v>
          </cell>
        </row>
        <row r="99">
          <cell r="B99" t="str">
            <v>되메우기</v>
          </cell>
          <cell r="D99">
            <v>217</v>
          </cell>
          <cell r="E99" t="str">
            <v>M3</v>
          </cell>
          <cell r="F99">
            <v>1123</v>
          </cell>
        </row>
        <row r="100">
          <cell r="B100" t="str">
            <v>콘크리트타설</v>
          </cell>
          <cell r="C100" t="str">
            <v>철근(펌푸카)</v>
          </cell>
          <cell r="D100">
            <v>992</v>
          </cell>
          <cell r="E100" t="str">
            <v>M3</v>
          </cell>
          <cell r="F100">
            <v>10342</v>
          </cell>
        </row>
        <row r="101">
          <cell r="B101" t="str">
            <v>"</v>
          </cell>
          <cell r="C101" t="str">
            <v>무근(진동기제외)</v>
          </cell>
          <cell r="D101">
            <v>61</v>
          </cell>
          <cell r="E101" t="str">
            <v>M3</v>
          </cell>
          <cell r="F101">
            <v>20866</v>
          </cell>
        </row>
        <row r="102">
          <cell r="B102" t="str">
            <v>거푸집</v>
          </cell>
          <cell r="C102" t="str">
            <v>코팅(합판3회)</v>
          </cell>
          <cell r="D102">
            <v>608</v>
          </cell>
          <cell r="E102" t="str">
            <v>M2</v>
          </cell>
          <cell r="F102">
            <v>20209</v>
          </cell>
        </row>
        <row r="103">
          <cell r="B103" t="str">
            <v>"</v>
          </cell>
          <cell r="C103" t="str">
            <v>합판 3회</v>
          </cell>
          <cell r="D103">
            <v>641</v>
          </cell>
          <cell r="E103" t="str">
            <v>M2</v>
          </cell>
          <cell r="F103">
            <v>19370</v>
          </cell>
        </row>
        <row r="104">
          <cell r="B104" t="str">
            <v>"</v>
          </cell>
          <cell r="C104" t="str">
            <v>합판 4회</v>
          </cell>
          <cell r="D104">
            <v>301</v>
          </cell>
          <cell r="E104" t="str">
            <v>M2</v>
          </cell>
          <cell r="F104">
            <v>16560</v>
          </cell>
        </row>
        <row r="105">
          <cell r="B105" t="str">
            <v>비계공</v>
          </cell>
          <cell r="C105" t="str">
            <v>강관</v>
          </cell>
          <cell r="D105">
            <v>918</v>
          </cell>
          <cell r="E105" t="str">
            <v>M2</v>
          </cell>
          <cell r="F105">
            <v>8976</v>
          </cell>
        </row>
        <row r="106">
          <cell r="B106" t="str">
            <v>부직포설치</v>
          </cell>
          <cell r="D106">
            <v>234</v>
          </cell>
          <cell r="E106" t="str">
            <v>M2</v>
          </cell>
          <cell r="F106">
            <v>882</v>
          </cell>
        </row>
        <row r="107">
          <cell r="B107" t="str">
            <v>철근가공및조립</v>
          </cell>
          <cell r="C107" t="str">
            <v>간단</v>
          </cell>
          <cell r="D107">
            <v>9.5350000000000001</v>
          </cell>
          <cell r="E107" t="str">
            <v>TON</v>
          </cell>
          <cell r="F107">
            <v>289630</v>
          </cell>
        </row>
        <row r="108">
          <cell r="B108" t="str">
            <v>"</v>
          </cell>
          <cell r="C108" t="str">
            <v>복잡</v>
          </cell>
          <cell r="D108">
            <v>20.635000000000002</v>
          </cell>
          <cell r="E108" t="str">
            <v>TON</v>
          </cell>
          <cell r="F108">
            <v>500487</v>
          </cell>
        </row>
        <row r="109">
          <cell r="B109" t="str">
            <v>스치로폴</v>
          </cell>
          <cell r="C109" t="str">
            <v>T=10m/m</v>
          </cell>
          <cell r="D109">
            <v>96</v>
          </cell>
          <cell r="E109" t="str">
            <v>M2</v>
          </cell>
          <cell r="F109">
            <v>1637</v>
          </cell>
        </row>
        <row r="110">
          <cell r="B110" t="str">
            <v>DOWEL-BAR 설치공</v>
          </cell>
          <cell r="C110" t="str">
            <v>D25*500m/m</v>
          </cell>
          <cell r="D110">
            <v>191</v>
          </cell>
          <cell r="E110" t="str">
            <v>EA</v>
          </cell>
          <cell r="F110">
            <v>6801</v>
          </cell>
        </row>
        <row r="111">
          <cell r="B111" t="str">
            <v>P.V.C PIPE</v>
          </cell>
          <cell r="C111" t="str">
            <v>D=100m/m</v>
          </cell>
          <cell r="D111">
            <v>130</v>
          </cell>
          <cell r="E111" t="str">
            <v>M</v>
          </cell>
          <cell r="F111">
            <v>2186</v>
          </cell>
        </row>
        <row r="112">
          <cell r="B112" t="str">
            <v>뒷채움잡석</v>
          </cell>
          <cell r="D112">
            <v>98</v>
          </cell>
          <cell r="E112" t="str">
            <v>M3</v>
          </cell>
          <cell r="F112">
            <v>6004</v>
          </cell>
        </row>
        <row r="113">
          <cell r="B113" t="str">
            <v>8)수로이설공</v>
          </cell>
        </row>
        <row r="114">
          <cell r="B114" t="str">
            <v>돌붙임</v>
          </cell>
          <cell r="C114" t="str">
            <v>발파암유용</v>
          </cell>
          <cell r="D114">
            <v>260</v>
          </cell>
          <cell r="E114" t="str">
            <v>M2</v>
          </cell>
          <cell r="F114">
            <v>22082</v>
          </cell>
        </row>
        <row r="115">
          <cell r="B115" t="str">
            <v>콘크리트타설</v>
          </cell>
          <cell r="C115" t="str">
            <v>소형</v>
          </cell>
          <cell r="D115">
            <v>57</v>
          </cell>
          <cell r="E115" t="str">
            <v>M3</v>
          </cell>
          <cell r="F115">
            <v>32933</v>
          </cell>
        </row>
        <row r="116">
          <cell r="B116" t="str">
            <v>몰탈</v>
          </cell>
          <cell r="C116" t="str">
            <v>1:3</v>
          </cell>
          <cell r="D116">
            <v>2</v>
          </cell>
          <cell r="E116" t="str">
            <v>M3</v>
          </cell>
          <cell r="F116">
            <v>37736</v>
          </cell>
        </row>
        <row r="117">
          <cell r="B117" t="str">
            <v>기초잡석 깔기</v>
          </cell>
          <cell r="C117" t="str">
            <v>발파암유용</v>
          </cell>
          <cell r="D117">
            <v>26</v>
          </cell>
          <cell r="E117" t="str">
            <v>M3</v>
          </cell>
          <cell r="F117">
            <v>27522</v>
          </cell>
        </row>
        <row r="118">
          <cell r="B118" t="str">
            <v>거푸집</v>
          </cell>
          <cell r="C118" t="str">
            <v>소형(합판6회)</v>
          </cell>
          <cell r="D118">
            <v>70</v>
          </cell>
          <cell r="E118" t="str">
            <v>M2</v>
          </cell>
          <cell r="F118">
            <v>16410</v>
          </cell>
        </row>
        <row r="119">
          <cell r="B119" t="str">
            <v>P.V.C PIPE</v>
          </cell>
          <cell r="C119" t="str">
            <v>D=50m/m)</v>
          </cell>
          <cell r="D119">
            <v>365</v>
          </cell>
          <cell r="E119" t="str">
            <v>M</v>
          </cell>
          <cell r="F119">
            <v>656</v>
          </cell>
        </row>
        <row r="120">
          <cell r="B120" t="str">
            <v>구조물터파기</v>
          </cell>
          <cell r="C120" t="str">
            <v>토사</v>
          </cell>
          <cell r="D120">
            <v>132</v>
          </cell>
          <cell r="E120" t="str">
            <v>M3</v>
          </cell>
          <cell r="F120">
            <v>3583</v>
          </cell>
        </row>
        <row r="121">
          <cell r="B121" t="str">
            <v>되메우기</v>
          </cell>
          <cell r="D121">
            <v>111</v>
          </cell>
          <cell r="E121" t="str">
            <v>M3</v>
          </cell>
          <cell r="F121">
            <v>1123</v>
          </cell>
        </row>
        <row r="122">
          <cell r="B122" t="str">
            <v>세굴방지용암채우기</v>
          </cell>
          <cell r="D122">
            <v>23</v>
          </cell>
          <cell r="E122" t="str">
            <v>M3</v>
          </cell>
          <cell r="F122">
            <v>19975</v>
          </cell>
        </row>
        <row r="123">
          <cell r="A123" t="str">
            <v>3)</v>
          </cell>
          <cell r="B123" t="str">
            <v>교 량 공</v>
          </cell>
        </row>
        <row r="124">
          <cell r="B124" t="str">
            <v>1)토 공</v>
          </cell>
        </row>
        <row r="125">
          <cell r="B125" t="str">
            <v>교량터파기</v>
          </cell>
          <cell r="C125" t="str">
            <v>육상토사</v>
          </cell>
          <cell r="D125">
            <v>1973</v>
          </cell>
          <cell r="E125" t="str">
            <v>M3</v>
          </cell>
          <cell r="F125">
            <v>3583</v>
          </cell>
        </row>
        <row r="126">
          <cell r="B126" t="str">
            <v>"</v>
          </cell>
          <cell r="C126" t="str">
            <v>수중토사</v>
          </cell>
          <cell r="D126">
            <v>995</v>
          </cell>
          <cell r="E126" t="str">
            <v>M3</v>
          </cell>
          <cell r="F126">
            <v>6571</v>
          </cell>
        </row>
        <row r="127">
          <cell r="B127" t="str">
            <v>"</v>
          </cell>
          <cell r="C127" t="str">
            <v>육상리핑암</v>
          </cell>
          <cell r="D127">
            <v>818</v>
          </cell>
          <cell r="E127" t="str">
            <v>M3</v>
          </cell>
          <cell r="F127">
            <v>46600</v>
          </cell>
        </row>
        <row r="128">
          <cell r="B128" t="str">
            <v>"</v>
          </cell>
          <cell r="C128" t="str">
            <v>수중리핑암</v>
          </cell>
          <cell r="D128">
            <v>500</v>
          </cell>
          <cell r="E128" t="str">
            <v>M3</v>
          </cell>
          <cell r="F128">
            <v>79443</v>
          </cell>
        </row>
        <row r="129">
          <cell r="B129" t="str">
            <v>"</v>
          </cell>
          <cell r="C129" t="str">
            <v>육상발파암</v>
          </cell>
          <cell r="D129">
            <v>718</v>
          </cell>
          <cell r="E129" t="str">
            <v>M3</v>
          </cell>
          <cell r="F129">
            <v>83223</v>
          </cell>
        </row>
        <row r="130">
          <cell r="B130" t="str">
            <v>"</v>
          </cell>
          <cell r="C130" t="str">
            <v>수중발파암</v>
          </cell>
          <cell r="D130">
            <v>284</v>
          </cell>
          <cell r="E130" t="str">
            <v>M3</v>
          </cell>
          <cell r="F130">
            <v>142833</v>
          </cell>
        </row>
        <row r="131">
          <cell r="B131" t="str">
            <v>되메우기</v>
          </cell>
          <cell r="D131">
            <v>2247</v>
          </cell>
          <cell r="E131" t="str">
            <v>M3</v>
          </cell>
          <cell r="F131">
            <v>1123</v>
          </cell>
        </row>
        <row r="132">
          <cell r="B132" t="str">
            <v>2)구조물공</v>
          </cell>
        </row>
        <row r="133">
          <cell r="B133" t="str">
            <v>거푸집</v>
          </cell>
          <cell r="C133" t="str">
            <v>합판 3회</v>
          </cell>
          <cell r="D133">
            <v>4450</v>
          </cell>
          <cell r="E133" t="str">
            <v>M2</v>
          </cell>
          <cell r="F133">
            <v>19370</v>
          </cell>
        </row>
        <row r="134">
          <cell r="B134" t="str">
            <v>"</v>
          </cell>
          <cell r="C134" t="str">
            <v>합판 4회</v>
          </cell>
          <cell r="D134">
            <v>590</v>
          </cell>
          <cell r="E134" t="str">
            <v>M2</v>
          </cell>
          <cell r="F134">
            <v>16560</v>
          </cell>
        </row>
        <row r="135">
          <cell r="B135" t="str">
            <v>"</v>
          </cell>
          <cell r="C135" t="str">
            <v>합판 6회</v>
          </cell>
          <cell r="D135">
            <v>22</v>
          </cell>
          <cell r="E135" t="str">
            <v>M2</v>
          </cell>
          <cell r="F135">
            <v>13552</v>
          </cell>
        </row>
        <row r="136">
          <cell r="B136" t="str">
            <v>거푸집</v>
          </cell>
          <cell r="C136" t="str">
            <v>원형 3회</v>
          </cell>
          <cell r="D136">
            <v>283</v>
          </cell>
          <cell r="E136" t="str">
            <v>M2</v>
          </cell>
          <cell r="F136">
            <v>41700</v>
          </cell>
        </row>
        <row r="137">
          <cell r="B137" t="str">
            <v>콘크리트타설</v>
          </cell>
          <cell r="C137" t="str">
            <v>철근(펌푸카)</v>
          </cell>
          <cell r="D137">
            <v>3456</v>
          </cell>
          <cell r="E137" t="str">
            <v>M3</v>
          </cell>
          <cell r="F137">
            <v>10342</v>
          </cell>
        </row>
        <row r="138">
          <cell r="B138" t="str">
            <v>"</v>
          </cell>
          <cell r="C138" t="str">
            <v>무근(진동기제외)</v>
          </cell>
          <cell r="D138">
            <v>116</v>
          </cell>
          <cell r="E138" t="str">
            <v>M3</v>
          </cell>
          <cell r="F138">
            <v>20866</v>
          </cell>
        </row>
        <row r="139">
          <cell r="B139" t="str">
            <v>철근가공및조립</v>
          </cell>
          <cell r="C139" t="str">
            <v>보통</v>
          </cell>
          <cell r="D139">
            <v>37.979999999999997</v>
          </cell>
          <cell r="E139" t="str">
            <v>TON</v>
          </cell>
          <cell r="F139">
            <v>398951</v>
          </cell>
        </row>
        <row r="140">
          <cell r="B140" t="str">
            <v>"</v>
          </cell>
          <cell r="C140" t="str">
            <v>복잡</v>
          </cell>
          <cell r="D140">
            <v>492.245</v>
          </cell>
          <cell r="E140" t="str">
            <v>TON</v>
          </cell>
          <cell r="F140">
            <v>500487</v>
          </cell>
        </row>
        <row r="141">
          <cell r="B141" t="str">
            <v>비계공</v>
          </cell>
          <cell r="C141" t="str">
            <v>강관</v>
          </cell>
          <cell r="D141">
            <v>2908</v>
          </cell>
          <cell r="E141" t="str">
            <v>M2</v>
          </cell>
          <cell r="F141">
            <v>8976</v>
          </cell>
        </row>
        <row r="142">
          <cell r="B142" t="str">
            <v>동바리</v>
          </cell>
          <cell r="C142" t="str">
            <v>강관</v>
          </cell>
          <cell r="D142">
            <v>4306</v>
          </cell>
          <cell r="E142" t="str">
            <v>공/M3</v>
          </cell>
          <cell r="F142">
            <v>18494</v>
          </cell>
        </row>
        <row r="143">
          <cell r="B143" t="str">
            <v>"</v>
          </cell>
          <cell r="C143" t="str">
            <v>목재 4회</v>
          </cell>
          <cell r="D143">
            <v>934</v>
          </cell>
          <cell r="E143" t="str">
            <v>공/M3</v>
          </cell>
          <cell r="F143">
            <v>22091</v>
          </cell>
        </row>
        <row r="144">
          <cell r="B144" t="str">
            <v>신축이음장치</v>
          </cell>
          <cell r="C144" t="str">
            <v>NO 50</v>
          </cell>
          <cell r="D144">
            <v>11</v>
          </cell>
          <cell r="E144" t="str">
            <v>M</v>
          </cell>
          <cell r="F144">
            <v>586857</v>
          </cell>
        </row>
        <row r="145">
          <cell r="B145" t="str">
            <v>"</v>
          </cell>
          <cell r="C145" t="str">
            <v>NO 80</v>
          </cell>
          <cell r="D145">
            <v>48</v>
          </cell>
          <cell r="E145" t="str">
            <v>M</v>
          </cell>
          <cell r="F145">
            <v>831087</v>
          </cell>
        </row>
        <row r="146">
          <cell r="B146" t="str">
            <v>무수축몰탈</v>
          </cell>
          <cell r="D146">
            <v>2</v>
          </cell>
          <cell r="E146" t="str">
            <v>M3</v>
          </cell>
          <cell r="F146">
            <v>76306</v>
          </cell>
        </row>
        <row r="147">
          <cell r="B147" t="str">
            <v>무수축콘크리트</v>
          </cell>
          <cell r="D147">
            <v>7</v>
          </cell>
          <cell r="E147" t="str">
            <v>M3</v>
          </cell>
          <cell r="F147">
            <v>194148</v>
          </cell>
        </row>
        <row r="148">
          <cell r="B148" t="str">
            <v>슬라브 양생</v>
          </cell>
          <cell r="D148">
            <v>1341</v>
          </cell>
          <cell r="E148" t="str">
            <v>M2</v>
          </cell>
          <cell r="F148">
            <v>329</v>
          </cell>
        </row>
        <row r="149">
          <cell r="B149" t="str">
            <v>교면방수</v>
          </cell>
          <cell r="C149" t="str">
            <v>침투식</v>
          </cell>
          <cell r="D149">
            <v>1341</v>
          </cell>
          <cell r="E149" t="str">
            <v>M2</v>
          </cell>
          <cell r="F149">
            <v>3939</v>
          </cell>
        </row>
        <row r="150">
          <cell r="B150" t="str">
            <v>슬라브면고르기</v>
          </cell>
          <cell r="D150">
            <v>1341</v>
          </cell>
          <cell r="E150" t="str">
            <v>M2</v>
          </cell>
          <cell r="F150">
            <v>681</v>
          </cell>
        </row>
        <row r="151">
          <cell r="B151" t="str">
            <v>P.V.C PIPE</v>
          </cell>
          <cell r="C151" t="str">
            <v>D=100m/m</v>
          </cell>
          <cell r="D151">
            <v>1</v>
          </cell>
          <cell r="E151" t="str">
            <v>M</v>
          </cell>
          <cell r="F151">
            <v>2186</v>
          </cell>
        </row>
        <row r="152">
          <cell r="B152" t="str">
            <v>전선관</v>
          </cell>
          <cell r="C152" t="str">
            <v>D=100m/m</v>
          </cell>
          <cell r="D152">
            <v>703</v>
          </cell>
          <cell r="E152" t="str">
            <v>M</v>
          </cell>
          <cell r="F152">
            <v>7432</v>
          </cell>
        </row>
        <row r="153">
          <cell r="B153" t="str">
            <v>난간</v>
          </cell>
          <cell r="D153">
            <v>347</v>
          </cell>
          <cell r="E153" t="str">
            <v>M</v>
          </cell>
          <cell r="F153">
            <v>131430</v>
          </cell>
        </row>
        <row r="154">
          <cell r="B154" t="str">
            <v>T.B.M 설치</v>
          </cell>
          <cell r="D154">
            <v>3</v>
          </cell>
          <cell r="E154" t="str">
            <v>EA</v>
          </cell>
          <cell r="F154">
            <v>22237</v>
          </cell>
        </row>
        <row r="155">
          <cell r="B155" t="str">
            <v>교명판</v>
          </cell>
          <cell r="D155">
            <v>6</v>
          </cell>
          <cell r="E155" t="str">
            <v>EA</v>
          </cell>
          <cell r="F155">
            <v>104726</v>
          </cell>
        </row>
        <row r="156">
          <cell r="B156" t="str">
            <v>설명판</v>
          </cell>
          <cell r="D156">
            <v>6</v>
          </cell>
          <cell r="E156" t="str">
            <v>EA</v>
          </cell>
          <cell r="F156">
            <v>46257</v>
          </cell>
        </row>
        <row r="157">
          <cell r="B157" t="str">
            <v>교명주</v>
          </cell>
          <cell r="D157">
            <v>12</v>
          </cell>
          <cell r="E157" t="str">
            <v>EA</v>
          </cell>
          <cell r="F157">
            <v>2652770</v>
          </cell>
        </row>
        <row r="158">
          <cell r="B158" t="str">
            <v>집수구</v>
          </cell>
          <cell r="C158" t="str">
            <v>주철</v>
          </cell>
          <cell r="D158">
            <v>22</v>
          </cell>
          <cell r="E158" t="str">
            <v>EA</v>
          </cell>
          <cell r="F158">
            <v>34749</v>
          </cell>
        </row>
        <row r="159">
          <cell r="B159" t="str">
            <v>"</v>
          </cell>
          <cell r="C159" t="str">
            <v>아연도강관D=150m/m</v>
          </cell>
          <cell r="D159">
            <v>16</v>
          </cell>
          <cell r="E159" t="str">
            <v>M</v>
          </cell>
          <cell r="F159">
            <v>13123</v>
          </cell>
        </row>
        <row r="160">
          <cell r="B160" t="str">
            <v>교좌장치</v>
          </cell>
          <cell r="C160" t="str">
            <v>일방향 75TON</v>
          </cell>
          <cell r="D160">
            <v>2</v>
          </cell>
          <cell r="E160" t="str">
            <v>EA</v>
          </cell>
          <cell r="F160">
            <v>1221150</v>
          </cell>
        </row>
        <row r="161">
          <cell r="B161" t="str">
            <v>"</v>
          </cell>
          <cell r="C161" t="str">
            <v>양방향 75TON</v>
          </cell>
          <cell r="D161">
            <v>8</v>
          </cell>
          <cell r="E161" t="str">
            <v>EA</v>
          </cell>
          <cell r="F161">
            <v>918750</v>
          </cell>
        </row>
        <row r="162">
          <cell r="B162" t="str">
            <v>"</v>
          </cell>
          <cell r="C162" t="str">
            <v>고정단 135TON</v>
          </cell>
          <cell r="D162">
            <v>2</v>
          </cell>
          <cell r="E162" t="str">
            <v>EA</v>
          </cell>
          <cell r="F162">
            <v>1615950</v>
          </cell>
        </row>
        <row r="163">
          <cell r="B163" t="str">
            <v>"</v>
          </cell>
          <cell r="C163" t="str">
            <v>일방향 135TON</v>
          </cell>
          <cell r="D163">
            <v>8</v>
          </cell>
          <cell r="E163" t="str">
            <v>EA</v>
          </cell>
          <cell r="F163">
            <v>1597050</v>
          </cell>
        </row>
        <row r="164">
          <cell r="B164" t="str">
            <v>"</v>
          </cell>
          <cell r="C164" t="str">
            <v>횡방향 135TON</v>
          </cell>
          <cell r="D164">
            <v>7</v>
          </cell>
          <cell r="E164" t="str">
            <v>EA</v>
          </cell>
          <cell r="F164">
            <v>1597050</v>
          </cell>
        </row>
        <row r="165">
          <cell r="B165" t="str">
            <v>"</v>
          </cell>
          <cell r="C165" t="str">
            <v>양방향 135TON</v>
          </cell>
          <cell r="D165">
            <v>35</v>
          </cell>
          <cell r="E165" t="str">
            <v>EA</v>
          </cell>
          <cell r="F165">
            <v>1342950</v>
          </cell>
        </row>
        <row r="166">
          <cell r="B166" t="str">
            <v>"</v>
          </cell>
          <cell r="C166" t="str">
            <v>고정단 175TON</v>
          </cell>
          <cell r="D166">
            <v>1</v>
          </cell>
          <cell r="E166" t="str">
            <v>EA</v>
          </cell>
          <cell r="F166">
            <v>1993950</v>
          </cell>
        </row>
        <row r="167">
          <cell r="B167" t="str">
            <v>"</v>
          </cell>
          <cell r="C167" t="str">
            <v>횡방향 175TON</v>
          </cell>
          <cell r="D167">
            <v>5</v>
          </cell>
          <cell r="E167" t="str">
            <v>EA</v>
          </cell>
          <cell r="F167">
            <v>2071650</v>
          </cell>
        </row>
        <row r="168">
          <cell r="B168" t="str">
            <v>"</v>
          </cell>
          <cell r="C168" t="str">
            <v>횡방향 225TON</v>
          </cell>
          <cell r="D168">
            <v>1</v>
          </cell>
          <cell r="E168" t="str">
            <v>EA</v>
          </cell>
          <cell r="F168">
            <v>2343600</v>
          </cell>
        </row>
        <row r="169">
          <cell r="B169" t="str">
            <v>"</v>
          </cell>
          <cell r="C169" t="str">
            <v>양방향 225TON</v>
          </cell>
          <cell r="D169">
            <v>1</v>
          </cell>
          <cell r="E169" t="str">
            <v>EA</v>
          </cell>
          <cell r="F169">
            <v>2066400</v>
          </cell>
        </row>
        <row r="170">
          <cell r="B170" t="str">
            <v>"</v>
          </cell>
          <cell r="C170" t="str">
            <v>횡방향 300TON</v>
          </cell>
          <cell r="D170">
            <v>1</v>
          </cell>
          <cell r="E170" t="str">
            <v>EA</v>
          </cell>
          <cell r="F170">
            <v>3059700</v>
          </cell>
        </row>
        <row r="171">
          <cell r="B171" t="str">
            <v>스페이샤설치</v>
          </cell>
          <cell r="D171">
            <v>2552</v>
          </cell>
          <cell r="E171" t="str">
            <v>M2</v>
          </cell>
          <cell r="F171">
            <v>252</v>
          </cell>
        </row>
        <row r="172">
          <cell r="B172" t="str">
            <v>다웰바설치공</v>
          </cell>
          <cell r="C172" t="str">
            <v>D25*600m/m</v>
          </cell>
          <cell r="D172">
            <v>144</v>
          </cell>
          <cell r="E172" t="str">
            <v>EA</v>
          </cell>
          <cell r="F172">
            <v>14286</v>
          </cell>
        </row>
        <row r="173">
          <cell r="B173" t="str">
            <v>옹벽용DOWEL BAR</v>
          </cell>
          <cell r="D173">
            <v>9</v>
          </cell>
          <cell r="E173" t="str">
            <v>EA</v>
          </cell>
          <cell r="F173">
            <v>6801</v>
          </cell>
        </row>
        <row r="174">
          <cell r="B174" t="str">
            <v>타르페이퍼</v>
          </cell>
          <cell r="D174">
            <v>18</v>
          </cell>
          <cell r="E174" t="str">
            <v>M2</v>
          </cell>
          <cell r="F174">
            <v>12600</v>
          </cell>
        </row>
        <row r="175">
          <cell r="B175" t="str">
            <v>스치로폴</v>
          </cell>
          <cell r="C175" t="str">
            <v>T=20m/m</v>
          </cell>
          <cell r="D175">
            <v>52</v>
          </cell>
          <cell r="E175" t="str">
            <v>M2</v>
          </cell>
          <cell r="F175">
            <v>2125</v>
          </cell>
        </row>
        <row r="176">
          <cell r="B176" t="str">
            <v>옹벽잡석뒷채움</v>
          </cell>
          <cell r="C176" t="str">
            <v>발파암유용</v>
          </cell>
          <cell r="D176">
            <v>1</v>
          </cell>
          <cell r="E176" t="str">
            <v>M3</v>
          </cell>
          <cell r="F176">
            <v>6004</v>
          </cell>
        </row>
        <row r="177">
          <cell r="B177" t="str">
            <v>부직포부설</v>
          </cell>
          <cell r="D177">
            <v>13</v>
          </cell>
          <cell r="E177" t="str">
            <v>M2</v>
          </cell>
          <cell r="F177">
            <v>882</v>
          </cell>
        </row>
        <row r="178">
          <cell r="B178" t="str">
            <v>시공이음</v>
          </cell>
          <cell r="C178" t="str">
            <v>지수판</v>
          </cell>
          <cell r="D178">
            <v>4</v>
          </cell>
          <cell r="E178" t="str">
            <v>M</v>
          </cell>
          <cell r="F178">
            <v>16695</v>
          </cell>
        </row>
        <row r="179">
          <cell r="B179" t="str">
            <v>충진제</v>
          </cell>
          <cell r="D179">
            <v>8</v>
          </cell>
          <cell r="E179" t="str">
            <v>M</v>
          </cell>
          <cell r="F179">
            <v>1029</v>
          </cell>
        </row>
        <row r="180">
          <cell r="B180" t="str">
            <v>P.C 빔제작</v>
          </cell>
          <cell r="C180" t="str">
            <v>L=25.0M</v>
          </cell>
          <cell r="D180">
            <v>15</v>
          </cell>
          <cell r="E180" t="str">
            <v>본</v>
          </cell>
          <cell r="F180">
            <v>6963769</v>
          </cell>
        </row>
        <row r="181">
          <cell r="B181" t="str">
            <v>P.C 빔가설</v>
          </cell>
          <cell r="C181" t="str">
            <v>L=25.0M</v>
          </cell>
          <cell r="D181">
            <v>15</v>
          </cell>
          <cell r="E181" t="str">
            <v>본</v>
          </cell>
          <cell r="F181">
            <v>1181677</v>
          </cell>
        </row>
        <row r="182">
          <cell r="B182" t="str">
            <v>뒷채움및다짐공</v>
          </cell>
          <cell r="C182" t="str">
            <v>발파암유용</v>
          </cell>
          <cell r="D182">
            <v>1374</v>
          </cell>
          <cell r="E182" t="str">
            <v>M3</v>
          </cell>
          <cell r="F182">
            <v>8839</v>
          </cell>
        </row>
        <row r="183">
          <cell r="B183" t="str">
            <v>세굴방지용암채우기</v>
          </cell>
          <cell r="D183">
            <v>1322</v>
          </cell>
          <cell r="E183" t="str">
            <v>M3</v>
          </cell>
          <cell r="F183">
            <v>19975</v>
          </cell>
        </row>
        <row r="184">
          <cell r="B184" t="str">
            <v>물푸기</v>
          </cell>
          <cell r="D184">
            <v>284</v>
          </cell>
          <cell r="E184" t="str">
            <v>HR</v>
          </cell>
          <cell r="F184">
            <v>3582</v>
          </cell>
        </row>
        <row r="185">
          <cell r="B185" t="str">
            <v>발파암면고르기</v>
          </cell>
          <cell r="D185">
            <v>962</v>
          </cell>
          <cell r="E185" t="str">
            <v>M2</v>
          </cell>
          <cell r="F185">
            <v>4822</v>
          </cell>
        </row>
        <row r="186">
          <cell r="B186" t="str">
            <v>앞성토</v>
          </cell>
          <cell r="D186">
            <v>118</v>
          </cell>
          <cell r="E186" t="str">
            <v>M3</v>
          </cell>
          <cell r="F186">
            <v>3721</v>
          </cell>
        </row>
        <row r="187">
          <cell r="B187" t="str">
            <v>가도성토</v>
          </cell>
          <cell r="D187">
            <v>1077</v>
          </cell>
          <cell r="E187" t="str">
            <v>M3</v>
          </cell>
          <cell r="F187">
            <v>1120</v>
          </cell>
        </row>
        <row r="188">
          <cell r="B188" t="str">
            <v>가배수관</v>
          </cell>
          <cell r="C188" t="str">
            <v>D=800m/m</v>
          </cell>
          <cell r="D188">
            <v>172</v>
          </cell>
          <cell r="E188" t="str">
            <v>본</v>
          </cell>
          <cell r="F188">
            <v>253750</v>
          </cell>
        </row>
        <row r="189">
          <cell r="A189" t="str">
            <v>4)</v>
          </cell>
          <cell r="B189" t="str">
            <v>포 장 공</v>
          </cell>
        </row>
        <row r="190">
          <cell r="B190" t="str">
            <v>표층포설</v>
          </cell>
          <cell r="C190" t="str">
            <v>T=5cm</v>
          </cell>
          <cell r="D190">
            <v>466</v>
          </cell>
          <cell r="E190" t="str">
            <v>a</v>
          </cell>
          <cell r="F190">
            <v>55954</v>
          </cell>
        </row>
        <row r="191">
          <cell r="B191" t="str">
            <v>기층포설</v>
          </cell>
          <cell r="C191" t="str">
            <v>T=10cm</v>
          </cell>
          <cell r="D191">
            <v>458</v>
          </cell>
          <cell r="E191" t="str">
            <v>a</v>
          </cell>
          <cell r="F191">
            <v>64243</v>
          </cell>
        </row>
        <row r="192">
          <cell r="B192" t="str">
            <v>택코팅운반</v>
          </cell>
          <cell r="D192">
            <v>75</v>
          </cell>
          <cell r="E192" t="str">
            <v>D/M</v>
          </cell>
          <cell r="F192">
            <v>3234</v>
          </cell>
        </row>
        <row r="193">
          <cell r="B193" t="str">
            <v>택코팅포설</v>
          </cell>
          <cell r="C193" t="str">
            <v>RSC-4</v>
          </cell>
          <cell r="D193">
            <v>467</v>
          </cell>
          <cell r="E193" t="str">
            <v>a</v>
          </cell>
          <cell r="F193">
            <v>9195</v>
          </cell>
        </row>
        <row r="194">
          <cell r="B194" t="str">
            <v>프라임코팅운반</v>
          </cell>
          <cell r="D194">
            <v>187</v>
          </cell>
          <cell r="E194" t="str">
            <v>D/M</v>
          </cell>
          <cell r="F194">
            <v>3234</v>
          </cell>
        </row>
        <row r="195">
          <cell r="B195" t="str">
            <v>"    포설</v>
          </cell>
          <cell r="C195" t="str">
            <v>MC-1</v>
          </cell>
          <cell r="D195">
            <v>459</v>
          </cell>
          <cell r="E195" t="str">
            <v>a</v>
          </cell>
          <cell r="F195">
            <v>13440</v>
          </cell>
        </row>
        <row r="196">
          <cell r="B196" t="str">
            <v>선택층생산및운반</v>
          </cell>
          <cell r="D196">
            <v>15805</v>
          </cell>
          <cell r="E196" t="str">
            <v>M3</v>
          </cell>
          <cell r="F196">
            <v>18490</v>
          </cell>
        </row>
        <row r="197">
          <cell r="B197" t="str">
            <v>" 포설및다짐</v>
          </cell>
          <cell r="C197" t="str">
            <v>T=30cm</v>
          </cell>
          <cell r="D197">
            <v>15805</v>
          </cell>
          <cell r="E197" t="str">
            <v>M3</v>
          </cell>
          <cell r="F197">
            <v>2090</v>
          </cell>
        </row>
        <row r="198">
          <cell r="B198" t="str">
            <v>보조기층생산및운반</v>
          </cell>
          <cell r="D198">
            <v>17117</v>
          </cell>
          <cell r="E198" t="str">
            <v>M3</v>
          </cell>
          <cell r="F198">
            <v>18693</v>
          </cell>
        </row>
        <row r="199">
          <cell r="B199" t="str">
            <v>"   포설및다짐</v>
          </cell>
          <cell r="C199" t="str">
            <v>T=30cm</v>
          </cell>
          <cell r="D199">
            <v>17117</v>
          </cell>
          <cell r="E199" t="str">
            <v>M3</v>
          </cell>
          <cell r="F199">
            <v>2280</v>
          </cell>
        </row>
        <row r="200">
          <cell r="B200" t="str">
            <v>노견토생산및운반</v>
          </cell>
          <cell r="D200">
            <v>925</v>
          </cell>
          <cell r="E200" t="str">
            <v>M3</v>
          </cell>
          <cell r="F200">
            <v>18009</v>
          </cell>
        </row>
        <row r="201">
          <cell r="B201" t="str">
            <v>" 포설및다짐</v>
          </cell>
          <cell r="C201" t="str">
            <v>T=15cm</v>
          </cell>
          <cell r="D201">
            <v>925</v>
          </cell>
          <cell r="E201" t="str">
            <v>M3</v>
          </cell>
          <cell r="F201">
            <v>6535</v>
          </cell>
        </row>
        <row r="202">
          <cell r="B202" t="str">
            <v>크랏샤설치및해체</v>
          </cell>
          <cell r="D202">
            <v>1</v>
          </cell>
          <cell r="E202" t="str">
            <v>식</v>
          </cell>
          <cell r="F202">
            <v>19474695</v>
          </cell>
        </row>
        <row r="203">
          <cell r="A203" t="str">
            <v>5)</v>
          </cell>
          <cell r="B203" t="str">
            <v>부대공</v>
          </cell>
        </row>
        <row r="204">
          <cell r="B204" t="str">
            <v>1)교통표지판</v>
          </cell>
        </row>
        <row r="205">
          <cell r="B205" t="str">
            <v>삼각표지판</v>
          </cell>
          <cell r="D205">
            <v>40</v>
          </cell>
          <cell r="E205" t="str">
            <v>EA</v>
          </cell>
          <cell r="F205">
            <v>128842</v>
          </cell>
        </row>
        <row r="206">
          <cell r="B206" t="str">
            <v>오각표지판</v>
          </cell>
          <cell r="D206">
            <v>3</v>
          </cell>
          <cell r="E206" t="str">
            <v>EA</v>
          </cell>
          <cell r="F206">
            <v>101842</v>
          </cell>
        </row>
        <row r="207">
          <cell r="B207" t="str">
            <v>이중삼각표지판</v>
          </cell>
          <cell r="D207">
            <v>1</v>
          </cell>
          <cell r="E207" t="str">
            <v>EA</v>
          </cell>
          <cell r="F207">
            <v>212371</v>
          </cell>
        </row>
        <row r="208">
          <cell r="B208" t="str">
            <v>삼각및사각표지판</v>
          </cell>
          <cell r="D208">
            <v>10</v>
          </cell>
          <cell r="E208" t="str">
            <v>EA</v>
          </cell>
          <cell r="F208">
            <v>175371</v>
          </cell>
        </row>
        <row r="209">
          <cell r="B209" t="str">
            <v>버스정류장</v>
          </cell>
          <cell r="C209" t="str">
            <v>2420*1200m/m</v>
          </cell>
          <cell r="D209">
            <v>4</v>
          </cell>
          <cell r="E209" t="str">
            <v>EA</v>
          </cell>
          <cell r="F209">
            <v>1250689</v>
          </cell>
        </row>
        <row r="210">
          <cell r="B210" t="str">
            <v>오르막차선</v>
          </cell>
          <cell r="C210" t="str">
            <v>2400*950m/m</v>
          </cell>
          <cell r="D210">
            <v>2</v>
          </cell>
          <cell r="E210" t="str">
            <v>EA</v>
          </cell>
          <cell r="F210">
            <v>1120689</v>
          </cell>
        </row>
        <row r="211">
          <cell r="B211" t="str">
            <v>2방향안내표지판</v>
          </cell>
          <cell r="C211" t="str">
            <v>3600*2200m/m</v>
          </cell>
          <cell r="D211">
            <v>4</v>
          </cell>
          <cell r="E211" t="str">
            <v>EA</v>
          </cell>
          <cell r="F211">
            <v>2460689</v>
          </cell>
        </row>
        <row r="212">
          <cell r="B212" t="str">
            <v>3방향안내표지판</v>
          </cell>
          <cell r="C212" t="str">
            <v>4450*2200</v>
          </cell>
          <cell r="D212">
            <v>10</v>
          </cell>
          <cell r="E212" t="str">
            <v>EA</v>
          </cell>
          <cell r="F212">
            <v>2790689</v>
          </cell>
        </row>
        <row r="213">
          <cell r="B213" t="str">
            <v>2)차선도색</v>
          </cell>
        </row>
        <row r="214">
          <cell r="B214" t="str">
            <v>차선도색</v>
          </cell>
          <cell r="C214" t="str">
            <v>상온형황색실선</v>
          </cell>
          <cell r="D214">
            <v>794</v>
          </cell>
          <cell r="E214" t="str">
            <v>M2</v>
          </cell>
          <cell r="F214">
            <v>1145</v>
          </cell>
        </row>
        <row r="215">
          <cell r="B215" t="str">
            <v>"</v>
          </cell>
          <cell r="C215" t="str">
            <v>상온형백색실선</v>
          </cell>
          <cell r="D215">
            <v>1991</v>
          </cell>
          <cell r="E215" t="str">
            <v>M2</v>
          </cell>
          <cell r="F215">
            <v>1145</v>
          </cell>
        </row>
        <row r="216">
          <cell r="B216" t="str">
            <v>"</v>
          </cell>
          <cell r="C216" t="str">
            <v>상온형백색파선</v>
          </cell>
          <cell r="D216">
            <v>357</v>
          </cell>
          <cell r="E216" t="str">
            <v>M2</v>
          </cell>
          <cell r="F216">
            <v>1260</v>
          </cell>
        </row>
        <row r="217">
          <cell r="B217" t="str">
            <v>3)시선유도표지</v>
          </cell>
        </row>
        <row r="218">
          <cell r="B218" t="str">
            <v>데리네이타</v>
          </cell>
          <cell r="C218" t="str">
            <v>가드레일용</v>
          </cell>
          <cell r="D218">
            <v>125</v>
          </cell>
          <cell r="E218" t="str">
            <v>EA</v>
          </cell>
          <cell r="F218">
            <v>11509</v>
          </cell>
        </row>
        <row r="219">
          <cell r="B219" t="str">
            <v>"</v>
          </cell>
          <cell r="C219" t="str">
            <v>교량용</v>
          </cell>
          <cell r="D219">
            <v>6</v>
          </cell>
          <cell r="E219" t="str">
            <v>EA</v>
          </cell>
          <cell r="F219">
            <v>14886</v>
          </cell>
        </row>
        <row r="220">
          <cell r="B220" t="str">
            <v>"</v>
          </cell>
          <cell r="C220" t="str">
            <v>옹벽용</v>
          </cell>
          <cell r="D220">
            <v>75</v>
          </cell>
          <cell r="E220" t="str">
            <v>EA</v>
          </cell>
          <cell r="F220">
            <v>13886</v>
          </cell>
        </row>
        <row r="221">
          <cell r="B221" t="str">
            <v>"</v>
          </cell>
          <cell r="C221" t="str">
            <v>토공용</v>
          </cell>
          <cell r="D221">
            <v>188</v>
          </cell>
          <cell r="E221" t="str">
            <v>EA</v>
          </cell>
          <cell r="F221">
            <v>18773</v>
          </cell>
        </row>
        <row r="222">
          <cell r="B222" t="str">
            <v>갈매기표지판</v>
          </cell>
          <cell r="C222" t="str">
            <v>900*450m/m</v>
          </cell>
          <cell r="D222">
            <v>106</v>
          </cell>
          <cell r="E222" t="str">
            <v>EA</v>
          </cell>
          <cell r="F222">
            <v>141272</v>
          </cell>
        </row>
        <row r="223">
          <cell r="B223" t="str">
            <v>도로표지병</v>
          </cell>
          <cell r="D223">
            <v>609</v>
          </cell>
          <cell r="E223" t="str">
            <v>EA</v>
          </cell>
          <cell r="F223">
            <v>17379</v>
          </cell>
        </row>
        <row r="224">
          <cell r="B224" t="str">
            <v>4)가드레일</v>
          </cell>
        </row>
        <row r="225">
          <cell r="B225" t="str">
            <v>가드레일 포스트</v>
          </cell>
          <cell r="C225" t="str">
            <v>150*75*2200m/m</v>
          </cell>
          <cell r="D225">
            <v>823</v>
          </cell>
          <cell r="E225" t="str">
            <v>EA</v>
          </cell>
          <cell r="F225">
            <v>45872</v>
          </cell>
        </row>
        <row r="226">
          <cell r="B226" t="str">
            <v>표준레일</v>
          </cell>
          <cell r="C226" t="str">
            <v>4*350*4330m/m</v>
          </cell>
          <cell r="D226">
            <v>795</v>
          </cell>
          <cell r="E226" t="str">
            <v>EA</v>
          </cell>
          <cell r="F226">
            <v>53537</v>
          </cell>
        </row>
        <row r="227">
          <cell r="B227" t="str">
            <v>단부레일</v>
          </cell>
          <cell r="D227">
            <v>56</v>
          </cell>
          <cell r="E227" t="str">
            <v>EA</v>
          </cell>
          <cell r="F227">
            <v>21207</v>
          </cell>
        </row>
        <row r="228">
          <cell r="B228" t="str">
            <v>5)낙석방지시설</v>
          </cell>
        </row>
        <row r="229">
          <cell r="B229" t="str">
            <v>낙석 방책</v>
          </cell>
          <cell r="C229" t="str">
            <v>옹벽용(일반부)</v>
          </cell>
          <cell r="D229">
            <v>1088</v>
          </cell>
          <cell r="E229" t="str">
            <v>M</v>
          </cell>
          <cell r="F229">
            <v>89639</v>
          </cell>
        </row>
        <row r="230">
          <cell r="B230" t="str">
            <v>"</v>
          </cell>
          <cell r="C230" t="str">
            <v>"  (단  부)</v>
          </cell>
          <cell r="D230">
            <v>12</v>
          </cell>
          <cell r="E230" t="str">
            <v>EA</v>
          </cell>
          <cell r="F230">
            <v>666906</v>
          </cell>
        </row>
        <row r="231">
          <cell r="B231" t="str">
            <v>낙석방지망설치</v>
          </cell>
          <cell r="D231">
            <v>2052</v>
          </cell>
          <cell r="E231" t="str">
            <v>M2</v>
          </cell>
          <cell r="F231">
            <v>23788</v>
          </cell>
        </row>
        <row r="232">
          <cell r="B232" t="str">
            <v>6)미끄럼방지시설</v>
          </cell>
          <cell r="D232">
            <v>387</v>
          </cell>
          <cell r="E232" t="str">
            <v>M2</v>
          </cell>
          <cell r="F232">
            <v>51867</v>
          </cell>
        </row>
        <row r="233">
          <cell r="B233" t="str">
            <v>7)버스정차대</v>
          </cell>
        </row>
        <row r="234">
          <cell r="B234" t="str">
            <v>도로경계석</v>
          </cell>
          <cell r="C234" t="str">
            <v>150*150</v>
          </cell>
          <cell r="D234">
            <v>60</v>
          </cell>
          <cell r="E234" t="str">
            <v>M</v>
          </cell>
          <cell r="F234">
            <v>8094</v>
          </cell>
        </row>
        <row r="235">
          <cell r="B235" t="str">
            <v>보도블럭</v>
          </cell>
          <cell r="C235" t="str">
            <v>U형적색 T=6cm</v>
          </cell>
          <cell r="D235">
            <v>132</v>
          </cell>
          <cell r="E235" t="str">
            <v>M2</v>
          </cell>
          <cell r="F235">
            <v>11562</v>
          </cell>
        </row>
        <row r="236">
          <cell r="B236" t="str">
            <v>모래부설</v>
          </cell>
          <cell r="D236">
            <v>4</v>
          </cell>
          <cell r="E236" t="str">
            <v>M3</v>
          </cell>
          <cell r="F236">
            <v>24568</v>
          </cell>
        </row>
        <row r="237">
          <cell r="B237" t="str">
            <v>콘크리트타설</v>
          </cell>
          <cell r="C237" t="str">
            <v>소형</v>
          </cell>
          <cell r="D237">
            <v>2</v>
          </cell>
          <cell r="E237" t="str">
            <v>M3</v>
          </cell>
          <cell r="F237">
            <v>32933</v>
          </cell>
        </row>
        <row r="238">
          <cell r="B238" t="str">
            <v>거푸집</v>
          </cell>
          <cell r="C238" t="str">
            <v>소형(합판6회)</v>
          </cell>
          <cell r="D238">
            <v>10</v>
          </cell>
          <cell r="E238" t="str">
            <v>M2</v>
          </cell>
          <cell r="F238">
            <v>16410</v>
          </cell>
        </row>
        <row r="239">
          <cell r="B239" t="str">
            <v>8)시험비</v>
          </cell>
          <cell r="D239">
            <v>1</v>
          </cell>
          <cell r="E239" t="str">
            <v>식</v>
          </cell>
          <cell r="F239">
            <v>7612000</v>
          </cell>
        </row>
        <row r="240">
          <cell r="B240" t="str">
            <v>9)운반비</v>
          </cell>
        </row>
        <row r="241">
          <cell r="B241" t="str">
            <v>철근운반</v>
          </cell>
          <cell r="D241">
            <v>816.32899999999995</v>
          </cell>
          <cell r="E241" t="str">
            <v>TON</v>
          </cell>
          <cell r="F241">
            <v>21618</v>
          </cell>
        </row>
        <row r="242">
          <cell r="B242" t="str">
            <v>흄관운반</v>
          </cell>
          <cell r="C242" t="str">
            <v>D=600m/m</v>
          </cell>
          <cell r="D242">
            <v>297</v>
          </cell>
          <cell r="E242" t="str">
            <v>본</v>
          </cell>
          <cell r="F242">
            <v>946</v>
          </cell>
        </row>
        <row r="243">
          <cell r="B243" t="str">
            <v>"</v>
          </cell>
          <cell r="C243" t="str">
            <v>D=800m/m</v>
          </cell>
          <cell r="D243">
            <v>63</v>
          </cell>
          <cell r="E243" t="str">
            <v>본</v>
          </cell>
          <cell r="F243">
            <v>1646</v>
          </cell>
        </row>
        <row r="244">
          <cell r="B244" t="str">
            <v>"</v>
          </cell>
          <cell r="C244" t="str">
            <v>D=1000m/m</v>
          </cell>
          <cell r="D244">
            <v>63</v>
          </cell>
          <cell r="E244" t="str">
            <v>본</v>
          </cell>
          <cell r="F244">
            <v>2636</v>
          </cell>
        </row>
        <row r="245">
          <cell r="B245" t="str">
            <v>"</v>
          </cell>
          <cell r="C245" t="str">
            <v>D=D1200m/m</v>
          </cell>
          <cell r="D245">
            <v>49</v>
          </cell>
          <cell r="E245" t="str">
            <v>본</v>
          </cell>
          <cell r="F245">
            <v>3653</v>
          </cell>
        </row>
        <row r="246">
          <cell r="B246" t="str">
            <v>모래운반</v>
          </cell>
          <cell r="D246">
            <v>9952</v>
          </cell>
          <cell r="E246" t="str">
            <v>M3</v>
          </cell>
          <cell r="F246">
            <v>20686</v>
          </cell>
        </row>
        <row r="247">
          <cell r="B247" t="str">
            <v>자갈운반</v>
          </cell>
          <cell r="D247">
            <v>5</v>
          </cell>
          <cell r="E247" t="str">
            <v>M3</v>
          </cell>
          <cell r="F247">
            <v>66206</v>
          </cell>
        </row>
        <row r="248">
          <cell r="B248" t="str">
            <v>포대시멘트운반</v>
          </cell>
          <cell r="D248">
            <v>219</v>
          </cell>
          <cell r="E248" t="str">
            <v>대</v>
          </cell>
          <cell r="F248">
            <v>646</v>
          </cell>
        </row>
        <row r="249">
          <cell r="A249" t="str">
            <v>나)</v>
          </cell>
          <cell r="B249" t="str">
            <v>2 공구</v>
          </cell>
        </row>
        <row r="250">
          <cell r="A250" t="str">
            <v>1)</v>
          </cell>
          <cell r="B250" t="str">
            <v>토 공</v>
          </cell>
        </row>
        <row r="251">
          <cell r="B251" t="str">
            <v>표토제거</v>
          </cell>
          <cell r="C251" t="str">
            <v>답구간</v>
          </cell>
          <cell r="D251">
            <v>46</v>
          </cell>
          <cell r="E251" t="str">
            <v>M2</v>
          </cell>
          <cell r="F251">
            <v>155</v>
          </cell>
        </row>
        <row r="252">
          <cell r="B252" t="str">
            <v>"</v>
          </cell>
          <cell r="C252" t="str">
            <v>답외구간</v>
          </cell>
          <cell r="D252">
            <v>18636</v>
          </cell>
          <cell r="E252" t="str">
            <v>M2</v>
          </cell>
          <cell r="F252">
            <v>113</v>
          </cell>
        </row>
        <row r="253">
          <cell r="B253" t="str">
            <v>노반준비공</v>
          </cell>
          <cell r="C253" t="str">
            <v>절토부</v>
          </cell>
          <cell r="D253">
            <v>12390</v>
          </cell>
          <cell r="E253" t="str">
            <v>M2</v>
          </cell>
          <cell r="F253">
            <v>68</v>
          </cell>
        </row>
        <row r="254">
          <cell r="B254" t="str">
            <v>벌개제근</v>
          </cell>
          <cell r="D254">
            <v>106262</v>
          </cell>
          <cell r="E254" t="str">
            <v>M2</v>
          </cell>
          <cell r="F254">
            <v>202</v>
          </cell>
        </row>
        <row r="255">
          <cell r="B255" t="str">
            <v>흙깍기</v>
          </cell>
          <cell r="C255" t="str">
            <v>토사</v>
          </cell>
          <cell r="D255">
            <v>132908</v>
          </cell>
          <cell r="E255" t="str">
            <v>M3</v>
          </cell>
          <cell r="F255">
            <v>812</v>
          </cell>
        </row>
        <row r="256">
          <cell r="B256" t="str">
            <v>"</v>
          </cell>
          <cell r="C256" t="str">
            <v>리핑암</v>
          </cell>
          <cell r="D256">
            <v>90083</v>
          </cell>
          <cell r="E256" t="str">
            <v>M3</v>
          </cell>
          <cell r="F256">
            <v>1288</v>
          </cell>
        </row>
        <row r="257">
          <cell r="B257" t="str">
            <v>"</v>
          </cell>
          <cell r="C257" t="str">
            <v>발파암(크로울러)</v>
          </cell>
          <cell r="D257">
            <v>254859</v>
          </cell>
          <cell r="E257" t="str">
            <v>M3</v>
          </cell>
          <cell r="F257">
            <v>8690</v>
          </cell>
        </row>
        <row r="258">
          <cell r="B258" t="str">
            <v>"</v>
          </cell>
          <cell r="C258" t="str">
            <v>발파암(리퍼병행)</v>
          </cell>
          <cell r="D258">
            <v>86802</v>
          </cell>
          <cell r="E258" t="str">
            <v>M3</v>
          </cell>
          <cell r="F258">
            <v>16024</v>
          </cell>
        </row>
        <row r="259">
          <cell r="B259" t="str">
            <v>"</v>
          </cell>
          <cell r="C259" t="str">
            <v>발파암(편절형)</v>
          </cell>
          <cell r="D259">
            <v>15470</v>
          </cell>
          <cell r="E259" t="str">
            <v>M3</v>
          </cell>
          <cell r="F259">
            <v>20095</v>
          </cell>
        </row>
        <row r="260">
          <cell r="B260" t="str">
            <v>흙운반</v>
          </cell>
          <cell r="C260" t="str">
            <v>무대(토사)</v>
          </cell>
          <cell r="D260">
            <v>31546</v>
          </cell>
          <cell r="E260" t="str">
            <v>M3</v>
          </cell>
        </row>
        <row r="261">
          <cell r="B261" t="str">
            <v>"</v>
          </cell>
          <cell r="C261" t="str">
            <v>" (리핑암)</v>
          </cell>
          <cell r="D261">
            <v>5869</v>
          </cell>
          <cell r="E261" t="str">
            <v>M3</v>
          </cell>
        </row>
        <row r="262">
          <cell r="B262" t="str">
            <v>"</v>
          </cell>
          <cell r="C262" t="str">
            <v>" (발파암)</v>
          </cell>
          <cell r="D262">
            <v>20150</v>
          </cell>
          <cell r="E262" t="str">
            <v>M3</v>
          </cell>
          <cell r="F262">
            <v>739</v>
          </cell>
        </row>
        <row r="263">
          <cell r="B263" t="str">
            <v>"</v>
          </cell>
          <cell r="C263" t="str">
            <v>도쟈(토사)</v>
          </cell>
          <cell r="D263">
            <v>11450</v>
          </cell>
          <cell r="E263" t="str">
            <v>M3</v>
          </cell>
          <cell r="F263">
            <v>640</v>
          </cell>
        </row>
        <row r="264">
          <cell r="B264" t="str">
            <v>"</v>
          </cell>
          <cell r="C264" t="str">
            <v>" (리핑암)</v>
          </cell>
          <cell r="D264">
            <v>12257</v>
          </cell>
          <cell r="E264" t="str">
            <v>M3</v>
          </cell>
          <cell r="F264">
            <v>654</v>
          </cell>
        </row>
        <row r="265">
          <cell r="B265" t="str">
            <v>"</v>
          </cell>
          <cell r="C265" t="str">
            <v>" (발파암)</v>
          </cell>
          <cell r="D265">
            <v>23099</v>
          </cell>
          <cell r="E265" t="str">
            <v>M3</v>
          </cell>
          <cell r="F265">
            <v>1929</v>
          </cell>
        </row>
        <row r="266">
          <cell r="B266" t="str">
            <v>"</v>
          </cell>
          <cell r="C266" t="str">
            <v>덤프(발파암)</v>
          </cell>
          <cell r="D266">
            <v>238989</v>
          </cell>
          <cell r="E266" t="str">
            <v>M3</v>
          </cell>
          <cell r="F266">
            <v>4655</v>
          </cell>
        </row>
        <row r="267">
          <cell r="B267" t="str">
            <v>사토운반</v>
          </cell>
          <cell r="C267" t="str">
            <v>토사</v>
          </cell>
          <cell r="D267">
            <v>115265</v>
          </cell>
          <cell r="E267" t="str">
            <v>M3</v>
          </cell>
          <cell r="F267">
            <v>1625</v>
          </cell>
        </row>
        <row r="268">
          <cell r="B268" t="str">
            <v>"</v>
          </cell>
          <cell r="C268" t="str">
            <v>리핑암</v>
          </cell>
          <cell r="D268">
            <v>73740</v>
          </cell>
          <cell r="E268" t="str">
            <v>M3</v>
          </cell>
          <cell r="F268">
            <v>2667</v>
          </cell>
        </row>
        <row r="269">
          <cell r="B269" t="str">
            <v>사토운반</v>
          </cell>
          <cell r="C269" t="str">
            <v>발파암</v>
          </cell>
          <cell r="D269">
            <v>140533</v>
          </cell>
          <cell r="E269" t="str">
            <v>M3</v>
          </cell>
          <cell r="F269">
            <v>6180</v>
          </cell>
        </row>
        <row r="270">
          <cell r="B270" t="str">
            <v>노 체</v>
          </cell>
          <cell r="D270">
            <v>194116</v>
          </cell>
          <cell r="E270" t="str">
            <v>M3</v>
          </cell>
          <cell r="F270">
            <v>855</v>
          </cell>
        </row>
        <row r="271">
          <cell r="B271" t="str">
            <v>노 상</v>
          </cell>
          <cell r="D271">
            <v>23918</v>
          </cell>
          <cell r="E271" t="str">
            <v>M3</v>
          </cell>
          <cell r="F271">
            <v>1177</v>
          </cell>
        </row>
        <row r="272">
          <cell r="B272" t="str">
            <v>비다짐성토</v>
          </cell>
          <cell r="D272">
            <v>80966</v>
          </cell>
          <cell r="E272" t="str">
            <v>M3</v>
          </cell>
          <cell r="F272">
            <v>169</v>
          </cell>
        </row>
        <row r="273">
          <cell r="B273" t="str">
            <v>비탈면보호공</v>
          </cell>
          <cell r="C273" t="str">
            <v>쥬트메트</v>
          </cell>
          <cell r="D273">
            <v>10349</v>
          </cell>
          <cell r="E273" t="str">
            <v>M2</v>
          </cell>
          <cell r="F273">
            <v>5017</v>
          </cell>
        </row>
        <row r="274">
          <cell r="B274" t="str">
            <v>"</v>
          </cell>
          <cell r="C274" t="str">
            <v>리핑암면고르기</v>
          </cell>
          <cell r="D274">
            <v>10349</v>
          </cell>
          <cell r="E274" t="str">
            <v>M2</v>
          </cell>
          <cell r="F274">
            <v>2681</v>
          </cell>
        </row>
        <row r="275">
          <cell r="B275" t="str">
            <v>"</v>
          </cell>
          <cell r="C275" t="str">
            <v>발파암면고르기</v>
          </cell>
          <cell r="D275">
            <v>41204</v>
          </cell>
          <cell r="E275" t="str">
            <v>M2</v>
          </cell>
          <cell r="F275">
            <v>4822</v>
          </cell>
        </row>
        <row r="276">
          <cell r="B276" t="str">
            <v>"</v>
          </cell>
          <cell r="C276" t="str">
            <v>쪽제비싸리</v>
          </cell>
          <cell r="D276">
            <v>8766</v>
          </cell>
          <cell r="E276" t="str">
            <v>M2</v>
          </cell>
          <cell r="F276">
            <v>3160</v>
          </cell>
        </row>
        <row r="277">
          <cell r="B277" t="str">
            <v>"</v>
          </cell>
          <cell r="C277" t="str">
            <v>씨드스프레이</v>
          </cell>
          <cell r="D277">
            <v>45604</v>
          </cell>
          <cell r="E277" t="str">
            <v>M2</v>
          </cell>
          <cell r="F277">
            <v>3492</v>
          </cell>
        </row>
        <row r="278">
          <cell r="B278" t="str">
            <v>층따기</v>
          </cell>
          <cell r="D278">
            <v>1600</v>
          </cell>
          <cell r="E278" t="str">
            <v>M3</v>
          </cell>
          <cell r="F278">
            <v>806</v>
          </cell>
        </row>
        <row r="279">
          <cell r="B279" t="str">
            <v>측구터파기</v>
          </cell>
          <cell r="C279" t="str">
            <v>토사</v>
          </cell>
          <cell r="D279">
            <v>1392</v>
          </cell>
          <cell r="E279" t="str">
            <v>M3</v>
          </cell>
          <cell r="F279">
            <v>2500</v>
          </cell>
        </row>
        <row r="280">
          <cell r="B280" t="str">
            <v>구조물터파기</v>
          </cell>
          <cell r="C280" t="str">
            <v>토사</v>
          </cell>
          <cell r="D280">
            <v>9391</v>
          </cell>
          <cell r="E280" t="str">
            <v>M3</v>
          </cell>
          <cell r="F280">
            <v>3583</v>
          </cell>
        </row>
        <row r="281">
          <cell r="B281" t="str">
            <v>"</v>
          </cell>
          <cell r="C281" t="str">
            <v>발파암</v>
          </cell>
          <cell r="D281">
            <v>1892</v>
          </cell>
          <cell r="E281" t="str">
            <v>M3</v>
          </cell>
          <cell r="F281">
            <v>83223</v>
          </cell>
        </row>
        <row r="282">
          <cell r="B282" t="str">
            <v>되메우기</v>
          </cell>
          <cell r="D282">
            <v>4080</v>
          </cell>
          <cell r="E282" t="str">
            <v>M3</v>
          </cell>
          <cell r="F282">
            <v>1123</v>
          </cell>
        </row>
        <row r="283">
          <cell r="B283" t="str">
            <v>콘크리트깨기</v>
          </cell>
          <cell r="C283" t="str">
            <v>철근</v>
          </cell>
          <cell r="D283">
            <v>177</v>
          </cell>
          <cell r="E283" t="str">
            <v>M3</v>
          </cell>
          <cell r="F283">
            <v>39871</v>
          </cell>
        </row>
        <row r="284">
          <cell r="B284" t="str">
            <v>"</v>
          </cell>
          <cell r="C284" t="str">
            <v>무근</v>
          </cell>
          <cell r="D284">
            <v>8</v>
          </cell>
          <cell r="E284" t="str">
            <v>M3</v>
          </cell>
          <cell r="F284">
            <v>12879</v>
          </cell>
        </row>
        <row r="285">
          <cell r="B285" t="str">
            <v>토공규준틀설치</v>
          </cell>
          <cell r="D285">
            <v>526</v>
          </cell>
          <cell r="E285" t="str">
            <v>EA</v>
          </cell>
          <cell r="F285">
            <v>24978</v>
          </cell>
        </row>
        <row r="286">
          <cell r="A286" t="str">
            <v>2)</v>
          </cell>
          <cell r="B286" t="str">
            <v>배수공</v>
          </cell>
        </row>
        <row r="287">
          <cell r="B287" t="str">
            <v>1)토공</v>
          </cell>
        </row>
        <row r="288">
          <cell r="B288" t="str">
            <v>측구터파기</v>
          </cell>
          <cell r="C288" t="str">
            <v>토사</v>
          </cell>
          <cell r="D288">
            <v>6396</v>
          </cell>
          <cell r="E288" t="str">
            <v>M3</v>
          </cell>
          <cell r="F288">
            <v>2500</v>
          </cell>
        </row>
        <row r="289">
          <cell r="B289" t="str">
            <v>"</v>
          </cell>
          <cell r="C289" t="str">
            <v>리핑암</v>
          </cell>
          <cell r="D289">
            <v>137</v>
          </cell>
          <cell r="E289" t="str">
            <v>M3</v>
          </cell>
          <cell r="F289">
            <v>44568</v>
          </cell>
        </row>
        <row r="290">
          <cell r="B290" t="str">
            <v>"</v>
          </cell>
          <cell r="C290" t="str">
            <v>발파암</v>
          </cell>
          <cell r="D290">
            <v>794</v>
          </cell>
          <cell r="E290" t="str">
            <v>M3</v>
          </cell>
          <cell r="F290">
            <v>76471</v>
          </cell>
        </row>
        <row r="291">
          <cell r="B291" t="str">
            <v>구조물터파기</v>
          </cell>
          <cell r="C291" t="str">
            <v>토사</v>
          </cell>
          <cell r="D291">
            <v>16097</v>
          </cell>
          <cell r="E291" t="str">
            <v>M3</v>
          </cell>
          <cell r="F291">
            <v>3583</v>
          </cell>
        </row>
        <row r="292">
          <cell r="B292" t="str">
            <v>"</v>
          </cell>
          <cell r="C292" t="str">
            <v>발파암</v>
          </cell>
          <cell r="D292">
            <v>618</v>
          </cell>
          <cell r="E292" t="str">
            <v>M3</v>
          </cell>
          <cell r="F292">
            <v>83223</v>
          </cell>
        </row>
        <row r="293">
          <cell r="B293" t="str">
            <v>되메우기</v>
          </cell>
          <cell r="D293">
            <v>7799</v>
          </cell>
          <cell r="E293" t="str">
            <v>M3</v>
          </cell>
          <cell r="F293">
            <v>1123</v>
          </cell>
        </row>
        <row r="294">
          <cell r="B294" t="str">
            <v>2)측구공</v>
          </cell>
        </row>
        <row r="295">
          <cell r="B295" t="str">
            <v>V형측구</v>
          </cell>
          <cell r="C295" t="str">
            <v>H=0.60M</v>
          </cell>
          <cell r="D295">
            <v>125</v>
          </cell>
          <cell r="E295" t="str">
            <v>M</v>
          </cell>
          <cell r="F295">
            <v>57999</v>
          </cell>
        </row>
        <row r="296">
          <cell r="B296" t="str">
            <v>산마루측구</v>
          </cell>
          <cell r="C296" t="str">
            <v>H=0.60M</v>
          </cell>
          <cell r="D296">
            <v>2070</v>
          </cell>
          <cell r="E296" t="str">
            <v>M</v>
          </cell>
          <cell r="F296">
            <v>73566</v>
          </cell>
        </row>
        <row r="297">
          <cell r="B297" t="str">
            <v>L형측구</v>
          </cell>
          <cell r="C297" t="str">
            <v>TYPE-1</v>
          </cell>
          <cell r="D297">
            <v>2718</v>
          </cell>
          <cell r="E297" t="str">
            <v>M</v>
          </cell>
          <cell r="F297">
            <v>16612</v>
          </cell>
        </row>
        <row r="298">
          <cell r="B298" t="str">
            <v>"</v>
          </cell>
          <cell r="C298" t="str">
            <v>TYPE-2</v>
          </cell>
          <cell r="D298">
            <v>2735</v>
          </cell>
          <cell r="E298" t="str">
            <v>M</v>
          </cell>
          <cell r="F298">
            <v>65349</v>
          </cell>
        </row>
        <row r="299">
          <cell r="B299" t="str">
            <v>반월관</v>
          </cell>
          <cell r="C299" t="str">
            <v>D=300m/m</v>
          </cell>
          <cell r="D299">
            <v>2647</v>
          </cell>
          <cell r="E299" t="str">
            <v>M</v>
          </cell>
          <cell r="F299">
            <v>25277</v>
          </cell>
        </row>
        <row r="300">
          <cell r="B300" t="str">
            <v>맹암거</v>
          </cell>
          <cell r="C300" t="str">
            <v>TYPE-1</v>
          </cell>
          <cell r="D300">
            <v>919</v>
          </cell>
          <cell r="E300" t="str">
            <v>M</v>
          </cell>
          <cell r="F300">
            <v>7230</v>
          </cell>
        </row>
        <row r="301">
          <cell r="B301" t="str">
            <v>"</v>
          </cell>
          <cell r="C301" t="str">
            <v>TYPE-2</v>
          </cell>
          <cell r="D301">
            <v>3884</v>
          </cell>
          <cell r="E301" t="str">
            <v>M</v>
          </cell>
          <cell r="F301">
            <v>5385</v>
          </cell>
        </row>
        <row r="302">
          <cell r="B302" t="str">
            <v>3)U형개거수로</v>
          </cell>
        </row>
        <row r="303">
          <cell r="B303" t="str">
            <v>콘크리트타설</v>
          </cell>
          <cell r="C303" t="str">
            <v>무근(진동기제외)</v>
          </cell>
          <cell r="D303">
            <v>21</v>
          </cell>
          <cell r="E303" t="str">
            <v>M3</v>
          </cell>
          <cell r="F303">
            <v>20866</v>
          </cell>
        </row>
        <row r="304">
          <cell r="B304" t="str">
            <v>"</v>
          </cell>
          <cell r="C304" t="str">
            <v>철근(진동기포함)</v>
          </cell>
          <cell r="D304">
            <v>167</v>
          </cell>
          <cell r="E304" t="str">
            <v>M3</v>
          </cell>
          <cell r="F304">
            <v>23242</v>
          </cell>
        </row>
        <row r="305">
          <cell r="B305" t="str">
            <v>거푸집</v>
          </cell>
          <cell r="C305" t="str">
            <v>합판 3회</v>
          </cell>
          <cell r="D305">
            <v>480</v>
          </cell>
          <cell r="E305" t="str">
            <v>M2</v>
          </cell>
          <cell r="F305">
            <v>19370</v>
          </cell>
        </row>
        <row r="306">
          <cell r="B306" t="str">
            <v>"</v>
          </cell>
          <cell r="C306" t="str">
            <v>합판 6회</v>
          </cell>
          <cell r="D306">
            <v>561</v>
          </cell>
          <cell r="E306" t="str">
            <v>M2</v>
          </cell>
          <cell r="F306">
            <v>13552</v>
          </cell>
        </row>
        <row r="307">
          <cell r="B307" t="str">
            <v>철근가공및조립</v>
          </cell>
          <cell r="C307" t="str">
            <v>복잡</v>
          </cell>
          <cell r="D307">
            <v>11.055</v>
          </cell>
          <cell r="E307" t="str">
            <v>TON</v>
          </cell>
          <cell r="F307">
            <v>500487</v>
          </cell>
        </row>
        <row r="308">
          <cell r="B308" t="str">
            <v>PVC지수판</v>
          </cell>
          <cell r="D308">
            <v>44</v>
          </cell>
          <cell r="E308" t="str">
            <v>M</v>
          </cell>
          <cell r="F308">
            <v>16695</v>
          </cell>
        </row>
        <row r="309">
          <cell r="B309" t="str">
            <v>4)배수관공</v>
          </cell>
        </row>
        <row r="310">
          <cell r="B310" t="str">
            <v>가)횡배관공</v>
          </cell>
        </row>
        <row r="311">
          <cell r="B311" t="str">
            <v>횡배수관부설</v>
          </cell>
          <cell r="C311" t="str">
            <v>D=800m/m</v>
          </cell>
          <cell r="D311">
            <v>137</v>
          </cell>
          <cell r="E311" t="str">
            <v>M</v>
          </cell>
          <cell r="F311">
            <v>88846</v>
          </cell>
        </row>
        <row r="312">
          <cell r="B312" t="str">
            <v>"</v>
          </cell>
          <cell r="C312" t="str">
            <v>D=1000m/m</v>
          </cell>
          <cell r="D312">
            <v>53</v>
          </cell>
          <cell r="E312" t="str">
            <v>M</v>
          </cell>
          <cell r="F312">
            <v>119288</v>
          </cell>
        </row>
        <row r="313">
          <cell r="B313" t="str">
            <v>"</v>
          </cell>
          <cell r="C313" t="str">
            <v>D=1200m/m</v>
          </cell>
          <cell r="D313">
            <v>30</v>
          </cell>
          <cell r="E313" t="str">
            <v>M</v>
          </cell>
          <cell r="F313">
            <v>164401</v>
          </cell>
        </row>
        <row r="314">
          <cell r="B314" t="str">
            <v>나)배수관날개벽공</v>
          </cell>
        </row>
        <row r="315">
          <cell r="B315" t="str">
            <v>콘크리트타설</v>
          </cell>
          <cell r="C315" t="str">
            <v>무근(진동기포함)</v>
          </cell>
          <cell r="D315">
            <v>55</v>
          </cell>
          <cell r="E315" t="str">
            <v>M3</v>
          </cell>
          <cell r="F315">
            <v>21064</v>
          </cell>
        </row>
        <row r="316">
          <cell r="B316" t="str">
            <v>거푸집</v>
          </cell>
          <cell r="C316" t="str">
            <v>합판 3회</v>
          </cell>
          <cell r="D316">
            <v>264</v>
          </cell>
          <cell r="E316" t="str">
            <v>M2</v>
          </cell>
          <cell r="F316">
            <v>19370</v>
          </cell>
        </row>
        <row r="317">
          <cell r="B317" t="str">
            <v>돌붙임</v>
          </cell>
          <cell r="D317">
            <v>29</v>
          </cell>
          <cell r="E317" t="str">
            <v>M2</v>
          </cell>
          <cell r="F317">
            <v>22077</v>
          </cell>
        </row>
        <row r="318">
          <cell r="B318" t="str">
            <v>다)종배수관공</v>
          </cell>
        </row>
        <row r="319">
          <cell r="B319" t="str">
            <v>콘크리트타설</v>
          </cell>
          <cell r="C319" t="str">
            <v>소형</v>
          </cell>
          <cell r="D319">
            <v>4</v>
          </cell>
          <cell r="E319" t="str">
            <v>M3</v>
          </cell>
          <cell r="F319">
            <v>32933</v>
          </cell>
        </row>
        <row r="320">
          <cell r="B320" t="str">
            <v>거푸집</v>
          </cell>
          <cell r="C320" t="str">
            <v>소형(합판4회)</v>
          </cell>
          <cell r="D320">
            <v>60</v>
          </cell>
          <cell r="E320" t="str">
            <v>M2</v>
          </cell>
          <cell r="F320">
            <v>20132</v>
          </cell>
        </row>
        <row r="321">
          <cell r="B321" t="str">
            <v>종배수관부설</v>
          </cell>
          <cell r="C321" t="str">
            <v>D=600m/m</v>
          </cell>
          <cell r="D321">
            <v>395</v>
          </cell>
          <cell r="E321" t="str">
            <v>M</v>
          </cell>
          <cell r="F321">
            <v>39030</v>
          </cell>
        </row>
        <row r="322">
          <cell r="B322" t="str">
            <v>"</v>
          </cell>
          <cell r="C322" t="str">
            <v>D=1000m/m</v>
          </cell>
          <cell r="D322">
            <v>10</v>
          </cell>
          <cell r="E322" t="str">
            <v>M</v>
          </cell>
          <cell r="F322">
            <v>82599</v>
          </cell>
        </row>
        <row r="323">
          <cell r="B323" t="str">
            <v>모래부설</v>
          </cell>
          <cell r="D323">
            <v>57</v>
          </cell>
          <cell r="E323" t="str">
            <v>M3</v>
          </cell>
          <cell r="F323">
            <v>2641</v>
          </cell>
        </row>
        <row r="324">
          <cell r="B324" t="str">
            <v>5)암거공</v>
          </cell>
        </row>
        <row r="325">
          <cell r="B325" t="str">
            <v>콘크리트타설</v>
          </cell>
          <cell r="C325" t="str">
            <v>펌프카(철근)</v>
          </cell>
          <cell r="D325">
            <v>12965</v>
          </cell>
          <cell r="E325" t="str">
            <v>M3</v>
          </cell>
          <cell r="F325">
            <v>10342</v>
          </cell>
        </row>
        <row r="326">
          <cell r="B326" t="str">
            <v>콘크리트타설</v>
          </cell>
          <cell r="C326" t="str">
            <v>무근(진동기제외)</v>
          </cell>
          <cell r="D326">
            <v>1129</v>
          </cell>
          <cell r="E326" t="str">
            <v>M3</v>
          </cell>
          <cell r="F326">
            <v>20866</v>
          </cell>
        </row>
        <row r="327">
          <cell r="B327" t="str">
            <v>거푸집</v>
          </cell>
          <cell r="C327" t="str">
            <v>합판 3회</v>
          </cell>
          <cell r="D327">
            <v>23018</v>
          </cell>
          <cell r="E327" t="str">
            <v>M2</v>
          </cell>
          <cell r="F327">
            <v>19370</v>
          </cell>
        </row>
        <row r="328">
          <cell r="B328" t="str">
            <v>"</v>
          </cell>
          <cell r="C328" t="str">
            <v>합판 4회</v>
          </cell>
          <cell r="D328">
            <v>707</v>
          </cell>
          <cell r="E328" t="str">
            <v>M2</v>
          </cell>
          <cell r="F328">
            <v>16560</v>
          </cell>
        </row>
        <row r="329">
          <cell r="B329" t="str">
            <v>"</v>
          </cell>
          <cell r="C329" t="str">
            <v>합판 6회</v>
          </cell>
          <cell r="D329">
            <v>204</v>
          </cell>
          <cell r="E329" t="str">
            <v>M2</v>
          </cell>
          <cell r="F329">
            <v>13552</v>
          </cell>
        </row>
        <row r="330">
          <cell r="B330" t="str">
            <v>"</v>
          </cell>
          <cell r="C330" t="str">
            <v>코팅합판3회</v>
          </cell>
          <cell r="D330">
            <v>973</v>
          </cell>
          <cell r="E330" t="str">
            <v>M2</v>
          </cell>
          <cell r="F330">
            <v>20209</v>
          </cell>
        </row>
        <row r="331">
          <cell r="B331" t="str">
            <v>철근가공및조립</v>
          </cell>
          <cell r="C331" t="str">
            <v>복잡</v>
          </cell>
          <cell r="D331">
            <v>1707.9829999999999</v>
          </cell>
          <cell r="E331" t="str">
            <v>TON</v>
          </cell>
          <cell r="F331">
            <v>500487</v>
          </cell>
        </row>
        <row r="332">
          <cell r="B332" t="str">
            <v>비계공</v>
          </cell>
          <cell r="C332" t="str">
            <v>강관</v>
          </cell>
          <cell r="D332">
            <v>7966</v>
          </cell>
          <cell r="E332" t="str">
            <v>M2</v>
          </cell>
          <cell r="F332">
            <v>8976</v>
          </cell>
        </row>
        <row r="333">
          <cell r="B333" t="str">
            <v>동바리</v>
          </cell>
          <cell r="C333" t="str">
            <v>강관</v>
          </cell>
          <cell r="D333">
            <v>15032</v>
          </cell>
          <cell r="E333" t="str">
            <v>공M3</v>
          </cell>
          <cell r="F333">
            <v>7354</v>
          </cell>
        </row>
        <row r="334">
          <cell r="B334" t="str">
            <v>기초잡석</v>
          </cell>
          <cell r="D334">
            <v>341</v>
          </cell>
          <cell r="E334" t="str">
            <v>M3</v>
          </cell>
          <cell r="F334">
            <v>27482</v>
          </cell>
        </row>
        <row r="335">
          <cell r="B335" t="str">
            <v>뒷채움잡석</v>
          </cell>
          <cell r="D335">
            <v>20485</v>
          </cell>
          <cell r="E335" t="str">
            <v>M3</v>
          </cell>
          <cell r="F335">
            <v>8799</v>
          </cell>
        </row>
        <row r="336">
          <cell r="B336" t="str">
            <v>P.V.C PIPE</v>
          </cell>
          <cell r="C336" t="str">
            <v>D=100m/m</v>
          </cell>
          <cell r="D336">
            <v>128</v>
          </cell>
          <cell r="E336" t="str">
            <v>M</v>
          </cell>
          <cell r="F336">
            <v>2186</v>
          </cell>
        </row>
        <row r="337">
          <cell r="B337" t="str">
            <v>부직포설치</v>
          </cell>
          <cell r="D337">
            <v>116</v>
          </cell>
          <cell r="E337" t="str">
            <v>M2</v>
          </cell>
          <cell r="F337">
            <v>882</v>
          </cell>
        </row>
        <row r="338">
          <cell r="B338" t="str">
            <v>시공이음</v>
          </cell>
          <cell r="D338">
            <v>317</v>
          </cell>
          <cell r="E338" t="str">
            <v>M</v>
          </cell>
          <cell r="F338">
            <v>16695</v>
          </cell>
        </row>
        <row r="339">
          <cell r="B339" t="str">
            <v>다웰바설치공</v>
          </cell>
          <cell r="C339" t="str">
            <v>D25*600m/m</v>
          </cell>
          <cell r="D339">
            <v>96</v>
          </cell>
          <cell r="E339" t="str">
            <v>EA</v>
          </cell>
          <cell r="F339">
            <v>15798</v>
          </cell>
        </row>
        <row r="340">
          <cell r="B340" t="str">
            <v>스치로폴</v>
          </cell>
          <cell r="C340" t="str">
            <v>T=20m/m</v>
          </cell>
          <cell r="D340">
            <v>19</v>
          </cell>
          <cell r="E340" t="str">
            <v>M2</v>
          </cell>
          <cell r="F340">
            <v>2125</v>
          </cell>
        </row>
        <row r="341">
          <cell r="B341" t="str">
            <v>돌붙임</v>
          </cell>
          <cell r="D341">
            <v>962</v>
          </cell>
          <cell r="E341" t="str">
            <v>M2</v>
          </cell>
          <cell r="F341">
            <v>22077</v>
          </cell>
        </row>
        <row r="342">
          <cell r="B342" t="str">
            <v>아스팔트 코팅</v>
          </cell>
          <cell r="D342">
            <v>1263</v>
          </cell>
          <cell r="E342" t="str">
            <v>M2</v>
          </cell>
          <cell r="F342">
            <v>2935</v>
          </cell>
        </row>
        <row r="343">
          <cell r="B343" t="str">
            <v>6)기타공</v>
          </cell>
        </row>
        <row r="344">
          <cell r="B344" t="str">
            <v>가)집수정공</v>
          </cell>
        </row>
        <row r="345">
          <cell r="B345" t="str">
            <v>콘크리트타설</v>
          </cell>
          <cell r="C345" t="str">
            <v>소형</v>
          </cell>
          <cell r="D345">
            <v>44</v>
          </cell>
          <cell r="E345" t="str">
            <v>M3</v>
          </cell>
          <cell r="F345">
            <v>32933</v>
          </cell>
        </row>
        <row r="346">
          <cell r="B346" t="str">
            <v>거푸집</v>
          </cell>
          <cell r="C346" t="str">
            <v>소형(합판4회)</v>
          </cell>
          <cell r="D346">
            <v>384</v>
          </cell>
          <cell r="E346" t="str">
            <v>M2</v>
          </cell>
          <cell r="F346">
            <v>20132</v>
          </cell>
        </row>
        <row r="347">
          <cell r="B347" t="str">
            <v>배수관</v>
          </cell>
          <cell r="C347" t="str">
            <v>P.V.C D=200m/m</v>
          </cell>
          <cell r="D347">
            <v>2</v>
          </cell>
          <cell r="E347" t="str">
            <v>M</v>
          </cell>
          <cell r="F347">
            <v>8279</v>
          </cell>
        </row>
        <row r="348">
          <cell r="B348" t="str">
            <v>집수정뚜껑</v>
          </cell>
          <cell r="C348" t="str">
            <v>1000*600m/m</v>
          </cell>
          <cell r="D348">
            <v>14</v>
          </cell>
          <cell r="E348" t="str">
            <v>EA</v>
          </cell>
          <cell r="F348">
            <v>56234</v>
          </cell>
        </row>
        <row r="349">
          <cell r="B349" t="str">
            <v>"</v>
          </cell>
          <cell r="C349" t="str">
            <v>1130*780m/m</v>
          </cell>
          <cell r="D349">
            <v>6</v>
          </cell>
          <cell r="E349" t="str">
            <v>EA</v>
          </cell>
          <cell r="F349">
            <v>62892</v>
          </cell>
        </row>
        <row r="350">
          <cell r="B350" t="str">
            <v>철근가공및조립</v>
          </cell>
          <cell r="C350" t="str">
            <v>간단</v>
          </cell>
          <cell r="D350">
            <v>0.15</v>
          </cell>
          <cell r="E350" t="str">
            <v>TON</v>
          </cell>
          <cell r="F350">
            <v>289630</v>
          </cell>
        </row>
        <row r="351">
          <cell r="B351" t="str">
            <v>나)도수로공</v>
          </cell>
        </row>
        <row r="352">
          <cell r="B352" t="str">
            <v>콘크리트타설</v>
          </cell>
          <cell r="C352" t="str">
            <v>소형</v>
          </cell>
          <cell r="D352">
            <v>52</v>
          </cell>
          <cell r="E352" t="str">
            <v>M3</v>
          </cell>
          <cell r="F352">
            <v>32933</v>
          </cell>
        </row>
        <row r="353">
          <cell r="B353" t="str">
            <v>거푸집</v>
          </cell>
          <cell r="C353" t="str">
            <v>소형(합판4회)</v>
          </cell>
          <cell r="D353">
            <v>401</v>
          </cell>
          <cell r="E353" t="str">
            <v>M2</v>
          </cell>
          <cell r="F353">
            <v>20132</v>
          </cell>
        </row>
        <row r="354">
          <cell r="B354" t="str">
            <v>철근가공및조립</v>
          </cell>
          <cell r="C354" t="str">
            <v>보통</v>
          </cell>
          <cell r="D354">
            <v>2.4009999999999998</v>
          </cell>
          <cell r="E354" t="str">
            <v>TON</v>
          </cell>
          <cell r="F354">
            <v>398951</v>
          </cell>
        </row>
        <row r="355">
          <cell r="B355" t="str">
            <v>7)낙차공</v>
          </cell>
        </row>
        <row r="356">
          <cell r="B356" t="str">
            <v>콘크리트타설</v>
          </cell>
          <cell r="C356" t="str">
            <v>철근(펌푸카)</v>
          </cell>
          <cell r="D356">
            <v>800</v>
          </cell>
          <cell r="E356" t="str">
            <v>M3</v>
          </cell>
          <cell r="F356">
            <v>10342</v>
          </cell>
        </row>
        <row r="357">
          <cell r="B357" t="str">
            <v>"</v>
          </cell>
          <cell r="C357" t="str">
            <v>무근(진동기제외)</v>
          </cell>
          <cell r="D357">
            <v>143</v>
          </cell>
          <cell r="E357" t="str">
            <v>M3</v>
          </cell>
          <cell r="F357">
            <v>20866</v>
          </cell>
        </row>
        <row r="358">
          <cell r="B358" t="str">
            <v>거푸집</v>
          </cell>
          <cell r="C358" t="str">
            <v>합판 3회</v>
          </cell>
          <cell r="D358">
            <v>2767</v>
          </cell>
          <cell r="E358" t="str">
            <v>M2</v>
          </cell>
          <cell r="F358">
            <v>19370</v>
          </cell>
        </row>
        <row r="359">
          <cell r="B359" t="str">
            <v>철근가공및조립</v>
          </cell>
          <cell r="C359" t="str">
            <v>보통</v>
          </cell>
          <cell r="D359">
            <v>19.324999999999999</v>
          </cell>
          <cell r="E359" t="str">
            <v>TON</v>
          </cell>
          <cell r="F359">
            <v>398951</v>
          </cell>
        </row>
        <row r="360">
          <cell r="A360" t="str">
            <v>3)</v>
          </cell>
          <cell r="B360" t="str">
            <v>구조물공</v>
          </cell>
        </row>
        <row r="361">
          <cell r="B361" t="str">
            <v>1)옹벽공</v>
          </cell>
        </row>
        <row r="362">
          <cell r="B362" t="str">
            <v>콘크리트타설</v>
          </cell>
          <cell r="C362" t="str">
            <v>철근(펌푸카)</v>
          </cell>
          <cell r="D362">
            <v>274</v>
          </cell>
          <cell r="E362" t="str">
            <v>M3</v>
          </cell>
          <cell r="F362">
            <v>10342</v>
          </cell>
        </row>
        <row r="363">
          <cell r="B363" t="str">
            <v>"</v>
          </cell>
          <cell r="C363" t="str">
            <v>무근(진동기제외)</v>
          </cell>
          <cell r="D363">
            <v>36</v>
          </cell>
          <cell r="E363" t="str">
            <v>M3</v>
          </cell>
          <cell r="F363">
            <v>20866</v>
          </cell>
        </row>
        <row r="364">
          <cell r="B364" t="str">
            <v>거푸집</v>
          </cell>
          <cell r="C364" t="str">
            <v>코팅(합판3회)</v>
          </cell>
          <cell r="D364">
            <v>337</v>
          </cell>
          <cell r="E364" t="str">
            <v>M2</v>
          </cell>
          <cell r="F364">
            <v>20209</v>
          </cell>
        </row>
        <row r="365">
          <cell r="B365" t="str">
            <v>"</v>
          </cell>
          <cell r="C365" t="str">
            <v>합판 3회</v>
          </cell>
          <cell r="D365">
            <v>346</v>
          </cell>
          <cell r="E365" t="str">
            <v>M2</v>
          </cell>
          <cell r="F365">
            <v>19370</v>
          </cell>
        </row>
        <row r="366">
          <cell r="B366" t="str">
            <v>"</v>
          </cell>
          <cell r="C366" t="str">
            <v>합판 4회</v>
          </cell>
          <cell r="D366">
            <v>85</v>
          </cell>
          <cell r="E366" t="str">
            <v>M2</v>
          </cell>
          <cell r="F366">
            <v>16560</v>
          </cell>
        </row>
        <row r="367">
          <cell r="B367" t="str">
            <v>비계공</v>
          </cell>
          <cell r="C367" t="str">
            <v>강관</v>
          </cell>
          <cell r="D367">
            <v>406</v>
          </cell>
          <cell r="E367" t="str">
            <v>M2</v>
          </cell>
          <cell r="F367">
            <v>8976</v>
          </cell>
        </row>
        <row r="368">
          <cell r="B368" t="str">
            <v>부직포설치</v>
          </cell>
          <cell r="D368">
            <v>135</v>
          </cell>
          <cell r="E368" t="str">
            <v>M2</v>
          </cell>
          <cell r="F368">
            <v>882</v>
          </cell>
        </row>
        <row r="369">
          <cell r="B369" t="str">
            <v>철근가공및조립</v>
          </cell>
          <cell r="C369" t="str">
            <v>보통</v>
          </cell>
          <cell r="D369">
            <v>1.1839999999999999</v>
          </cell>
          <cell r="E369" t="str">
            <v>TON</v>
          </cell>
          <cell r="F369">
            <v>398951</v>
          </cell>
        </row>
        <row r="370">
          <cell r="B370" t="str">
            <v>"</v>
          </cell>
          <cell r="C370" t="str">
            <v>복잡</v>
          </cell>
          <cell r="D370">
            <v>17.082999999999998</v>
          </cell>
          <cell r="E370" t="str">
            <v>TON</v>
          </cell>
          <cell r="F370">
            <v>500487</v>
          </cell>
        </row>
        <row r="371">
          <cell r="B371" t="str">
            <v>스치로폴</v>
          </cell>
          <cell r="C371" t="str">
            <v>T=20m/m</v>
          </cell>
          <cell r="D371">
            <v>22</v>
          </cell>
          <cell r="E371" t="str">
            <v>M2</v>
          </cell>
          <cell r="F371">
            <v>2125</v>
          </cell>
        </row>
        <row r="372">
          <cell r="B372" t="str">
            <v>DOWEL-BAR 설치공</v>
          </cell>
          <cell r="C372" t="str">
            <v>D25*500m/m</v>
          </cell>
          <cell r="D372">
            <v>49</v>
          </cell>
          <cell r="E372" t="str">
            <v>EA</v>
          </cell>
          <cell r="F372">
            <v>6801</v>
          </cell>
        </row>
        <row r="373">
          <cell r="B373" t="str">
            <v>충진제</v>
          </cell>
          <cell r="D373">
            <v>83</v>
          </cell>
          <cell r="E373" t="str">
            <v>M</v>
          </cell>
          <cell r="F373">
            <v>1029</v>
          </cell>
        </row>
        <row r="374">
          <cell r="B374" t="str">
            <v>P.V.C PIPE</v>
          </cell>
          <cell r="C374" t="str">
            <v>D=100m/m</v>
          </cell>
          <cell r="D374">
            <v>16</v>
          </cell>
          <cell r="E374" t="str">
            <v>M</v>
          </cell>
          <cell r="F374">
            <v>2186</v>
          </cell>
        </row>
        <row r="375">
          <cell r="B375" t="str">
            <v>뒷채움잡석</v>
          </cell>
          <cell r="D375">
            <v>30</v>
          </cell>
          <cell r="E375" t="str">
            <v>M3</v>
          </cell>
          <cell r="F375">
            <v>5964</v>
          </cell>
        </row>
        <row r="376">
          <cell r="B376" t="str">
            <v>2)GABION옹벽</v>
          </cell>
        </row>
        <row r="377">
          <cell r="B377" t="str">
            <v>GABION 옹벽</v>
          </cell>
          <cell r="D377">
            <v>18938</v>
          </cell>
          <cell r="E377" t="str">
            <v>M3</v>
          </cell>
          <cell r="F377">
            <v>56216</v>
          </cell>
        </row>
        <row r="378">
          <cell r="B378" t="str">
            <v>부직포설치</v>
          </cell>
          <cell r="D378">
            <v>6867</v>
          </cell>
          <cell r="E378" t="str">
            <v>M2</v>
          </cell>
          <cell r="F378">
            <v>1690</v>
          </cell>
        </row>
        <row r="379">
          <cell r="B379" t="str">
            <v>3)침사지</v>
          </cell>
        </row>
        <row r="380">
          <cell r="B380" t="str">
            <v>콘크리트타설</v>
          </cell>
          <cell r="C380" t="str">
            <v>철근(진동기포함)</v>
          </cell>
          <cell r="D380">
            <v>75</v>
          </cell>
          <cell r="E380" t="str">
            <v>M3</v>
          </cell>
          <cell r="F380">
            <v>23242</v>
          </cell>
        </row>
        <row r="381">
          <cell r="B381" t="str">
            <v>거푸집</v>
          </cell>
          <cell r="C381" t="str">
            <v>합판4회</v>
          </cell>
          <cell r="D381">
            <v>460</v>
          </cell>
          <cell r="E381" t="str">
            <v>M2</v>
          </cell>
          <cell r="F381">
            <v>16560</v>
          </cell>
        </row>
        <row r="382">
          <cell r="B382" t="str">
            <v>"</v>
          </cell>
          <cell r="C382" t="str">
            <v>합판6회</v>
          </cell>
          <cell r="D382">
            <v>7</v>
          </cell>
          <cell r="E382" t="str">
            <v>M2</v>
          </cell>
          <cell r="F382">
            <v>13552</v>
          </cell>
        </row>
        <row r="383">
          <cell r="B383" t="str">
            <v>비계공</v>
          </cell>
          <cell r="C383" t="str">
            <v>강관</v>
          </cell>
          <cell r="D383">
            <v>112</v>
          </cell>
          <cell r="E383" t="str">
            <v>M2</v>
          </cell>
          <cell r="F383">
            <v>8976</v>
          </cell>
        </row>
        <row r="384">
          <cell r="B384" t="str">
            <v>철근가공및조립</v>
          </cell>
          <cell r="C384" t="str">
            <v>보통</v>
          </cell>
          <cell r="D384">
            <v>7.4109999999999996</v>
          </cell>
          <cell r="E384" t="str">
            <v>TON</v>
          </cell>
          <cell r="F384">
            <v>398951</v>
          </cell>
        </row>
        <row r="385">
          <cell r="B385" t="str">
            <v>구조물터파기</v>
          </cell>
          <cell r="C385" t="str">
            <v>토사</v>
          </cell>
          <cell r="D385">
            <v>568</v>
          </cell>
          <cell r="E385" t="str">
            <v>M3</v>
          </cell>
          <cell r="F385">
            <v>3583</v>
          </cell>
        </row>
        <row r="386">
          <cell r="B386" t="str">
            <v>되메우기</v>
          </cell>
          <cell r="D386">
            <v>316</v>
          </cell>
          <cell r="E386" t="str">
            <v>M3</v>
          </cell>
          <cell r="F386">
            <v>1123</v>
          </cell>
        </row>
        <row r="387">
          <cell r="B387" t="str">
            <v>모래부설</v>
          </cell>
          <cell r="D387">
            <v>10</v>
          </cell>
          <cell r="E387" t="str">
            <v>M3</v>
          </cell>
          <cell r="F387">
            <v>2641</v>
          </cell>
        </row>
        <row r="388">
          <cell r="B388" t="str">
            <v>잡석부설</v>
          </cell>
          <cell r="D388">
            <v>10</v>
          </cell>
          <cell r="E388" t="str">
            <v>M3</v>
          </cell>
          <cell r="F388">
            <v>27482</v>
          </cell>
        </row>
        <row r="389">
          <cell r="A389" t="str">
            <v>4)</v>
          </cell>
          <cell r="B389" t="str">
            <v>포 장 공</v>
          </cell>
        </row>
        <row r="390">
          <cell r="B390" t="str">
            <v>표층포설</v>
          </cell>
          <cell r="C390" t="str">
            <v>T=5cm</v>
          </cell>
          <cell r="D390">
            <v>613</v>
          </cell>
          <cell r="E390" t="str">
            <v>a</v>
          </cell>
          <cell r="F390">
            <v>55954</v>
          </cell>
        </row>
        <row r="391">
          <cell r="B391" t="str">
            <v>기층포설</v>
          </cell>
          <cell r="C391" t="str">
            <v>T=10cm</v>
          </cell>
          <cell r="D391">
            <v>599</v>
          </cell>
          <cell r="E391" t="str">
            <v>a</v>
          </cell>
          <cell r="F391">
            <v>64243</v>
          </cell>
        </row>
        <row r="392">
          <cell r="B392" t="str">
            <v>택코팅운반</v>
          </cell>
          <cell r="D392">
            <v>94</v>
          </cell>
          <cell r="E392" t="str">
            <v>D/M</v>
          </cell>
          <cell r="F392">
            <v>3567</v>
          </cell>
        </row>
        <row r="393">
          <cell r="B393" t="str">
            <v>"  포설</v>
          </cell>
          <cell r="C393" t="str">
            <v>RSC-4</v>
          </cell>
          <cell r="D393">
            <v>614</v>
          </cell>
          <cell r="E393" t="str">
            <v>a</v>
          </cell>
          <cell r="F393">
            <v>9195</v>
          </cell>
        </row>
        <row r="394">
          <cell r="B394" t="str">
            <v>프라임코팅운반</v>
          </cell>
          <cell r="D394">
            <v>245</v>
          </cell>
          <cell r="E394" t="str">
            <v>D/M</v>
          </cell>
          <cell r="F394">
            <v>3567</v>
          </cell>
        </row>
        <row r="395">
          <cell r="B395" t="str">
            <v>"    포설</v>
          </cell>
          <cell r="C395" t="str">
            <v>MC-1</v>
          </cell>
          <cell r="D395">
            <v>600</v>
          </cell>
          <cell r="E395" t="str">
            <v>a</v>
          </cell>
          <cell r="F395">
            <v>13440</v>
          </cell>
        </row>
        <row r="396">
          <cell r="B396" t="str">
            <v>선택층생산및운반</v>
          </cell>
          <cell r="D396">
            <v>18323</v>
          </cell>
          <cell r="E396" t="str">
            <v>M3</v>
          </cell>
          <cell r="F396">
            <v>9065</v>
          </cell>
        </row>
        <row r="397">
          <cell r="B397" t="str">
            <v>" 포설및다짐</v>
          </cell>
          <cell r="C397" t="str">
            <v>T=30cm</v>
          </cell>
          <cell r="D397">
            <v>18323</v>
          </cell>
          <cell r="E397" t="str">
            <v>M3</v>
          </cell>
          <cell r="F397">
            <v>2090</v>
          </cell>
        </row>
        <row r="398">
          <cell r="B398" t="str">
            <v>보조기층생산및운반</v>
          </cell>
          <cell r="D398">
            <v>21477</v>
          </cell>
          <cell r="E398" t="str">
            <v>M3</v>
          </cell>
          <cell r="F398">
            <v>9268</v>
          </cell>
        </row>
        <row r="399">
          <cell r="B399" t="str">
            <v>"  포설및다짐</v>
          </cell>
          <cell r="C399" t="str">
            <v>T=30cm</v>
          </cell>
          <cell r="D399">
            <v>21477</v>
          </cell>
          <cell r="E399" t="str">
            <v>M3</v>
          </cell>
          <cell r="F399">
            <v>2280</v>
          </cell>
        </row>
        <row r="400">
          <cell r="B400" t="str">
            <v>노견토생산및운반</v>
          </cell>
          <cell r="D400">
            <v>864</v>
          </cell>
          <cell r="E400" t="str">
            <v>M3</v>
          </cell>
          <cell r="F400">
            <v>8522</v>
          </cell>
        </row>
        <row r="401">
          <cell r="B401" t="str">
            <v>" 포설및다짐</v>
          </cell>
          <cell r="C401" t="str">
            <v>T=15cm</v>
          </cell>
          <cell r="D401">
            <v>864</v>
          </cell>
          <cell r="E401" t="str">
            <v>M3</v>
          </cell>
          <cell r="F401">
            <v>6535</v>
          </cell>
        </row>
        <row r="402">
          <cell r="B402" t="str">
            <v>콘크리트포장</v>
          </cell>
          <cell r="C402" t="str">
            <v>부체도로</v>
          </cell>
          <cell r="D402">
            <v>60</v>
          </cell>
          <cell r="E402" t="str">
            <v>M3</v>
          </cell>
          <cell r="F402">
            <v>4475</v>
          </cell>
        </row>
        <row r="403">
          <cell r="B403" t="str">
            <v>비닐깔기</v>
          </cell>
          <cell r="D403">
            <v>300</v>
          </cell>
          <cell r="E403" t="str">
            <v>M2</v>
          </cell>
          <cell r="F403">
            <v>413</v>
          </cell>
        </row>
        <row r="404">
          <cell r="B404" t="str">
            <v>줄눈</v>
          </cell>
          <cell r="C404" t="str">
            <v>절단</v>
          </cell>
          <cell r="D404">
            <v>50</v>
          </cell>
          <cell r="E404" t="str">
            <v>M</v>
          </cell>
          <cell r="F404">
            <v>1594</v>
          </cell>
        </row>
        <row r="405">
          <cell r="B405" t="str">
            <v>크랏샤설치및해체</v>
          </cell>
          <cell r="D405">
            <v>1</v>
          </cell>
          <cell r="E405" t="str">
            <v>식</v>
          </cell>
          <cell r="F405">
            <v>19474695</v>
          </cell>
        </row>
        <row r="406">
          <cell r="A406" t="str">
            <v>5)</v>
          </cell>
          <cell r="B406" t="str">
            <v>터널공</v>
          </cell>
        </row>
        <row r="407">
          <cell r="B407" t="str">
            <v>1)굴  착</v>
          </cell>
        </row>
        <row r="408">
          <cell r="B408" t="str">
            <v>전단면굴착</v>
          </cell>
          <cell r="C408" t="str">
            <v>TYPE-I</v>
          </cell>
          <cell r="D408">
            <v>33921</v>
          </cell>
          <cell r="E408" t="str">
            <v>M3</v>
          </cell>
          <cell r="F408">
            <v>22449</v>
          </cell>
        </row>
        <row r="409">
          <cell r="B409" t="str">
            <v>"</v>
          </cell>
          <cell r="C409" t="str">
            <v>TYPE-II</v>
          </cell>
          <cell r="D409">
            <v>41748</v>
          </cell>
          <cell r="E409" t="str">
            <v>M3</v>
          </cell>
          <cell r="F409">
            <v>24514</v>
          </cell>
        </row>
        <row r="410">
          <cell r="B410" t="str">
            <v>반단면굴착</v>
          </cell>
          <cell r="C410" t="str">
            <v>TYPE-III(상부)</v>
          </cell>
          <cell r="D410">
            <v>9318</v>
          </cell>
          <cell r="E410" t="str">
            <v>M3</v>
          </cell>
          <cell r="F410">
            <v>36857</v>
          </cell>
        </row>
        <row r="411">
          <cell r="B411" t="str">
            <v>"</v>
          </cell>
          <cell r="C411" t="str">
            <v>"   (하부)</v>
          </cell>
          <cell r="D411">
            <v>7885</v>
          </cell>
          <cell r="E411" t="str">
            <v>M3</v>
          </cell>
          <cell r="F411">
            <v>22404</v>
          </cell>
        </row>
        <row r="412">
          <cell r="B412" t="str">
            <v>"</v>
          </cell>
          <cell r="C412" t="str">
            <v>TYPE-IV(상부)</v>
          </cell>
          <cell r="D412">
            <v>17664</v>
          </cell>
          <cell r="E412" t="str">
            <v>M3</v>
          </cell>
          <cell r="F412">
            <v>39827</v>
          </cell>
        </row>
        <row r="413">
          <cell r="B413" t="str">
            <v>"</v>
          </cell>
          <cell r="C413" t="str">
            <v>"  (하부)</v>
          </cell>
          <cell r="D413">
            <v>14913</v>
          </cell>
          <cell r="E413" t="str">
            <v>M3</v>
          </cell>
          <cell r="F413">
            <v>24006</v>
          </cell>
        </row>
        <row r="414">
          <cell r="B414" t="str">
            <v>부분분할굴착</v>
          </cell>
          <cell r="C414" t="str">
            <v>TYPE-V(①단면)</v>
          </cell>
          <cell r="D414">
            <v>911</v>
          </cell>
          <cell r="E414" t="str">
            <v>M3</v>
          </cell>
          <cell r="F414">
            <v>60152</v>
          </cell>
        </row>
        <row r="415">
          <cell r="B415" t="str">
            <v>"</v>
          </cell>
          <cell r="C415" t="str">
            <v>" (②단면)</v>
          </cell>
          <cell r="D415">
            <v>601</v>
          </cell>
          <cell r="E415" t="str">
            <v>M3</v>
          </cell>
          <cell r="F415">
            <v>77347</v>
          </cell>
        </row>
        <row r="416">
          <cell r="B416" t="str">
            <v>"</v>
          </cell>
          <cell r="C416" t="str">
            <v>TYPE-V(하부)</v>
          </cell>
          <cell r="D416">
            <v>1255</v>
          </cell>
          <cell r="E416" t="str">
            <v>M3</v>
          </cell>
          <cell r="F416">
            <v>36338</v>
          </cell>
        </row>
        <row r="417">
          <cell r="B417" t="str">
            <v>반단면굴착</v>
          </cell>
          <cell r="C417" t="str">
            <v>비상주차대(상부)</v>
          </cell>
          <cell r="D417">
            <v>3928</v>
          </cell>
          <cell r="E417" t="str">
            <v>M3</v>
          </cell>
          <cell r="F417">
            <v>34675</v>
          </cell>
        </row>
        <row r="418">
          <cell r="B418" t="str">
            <v>"</v>
          </cell>
          <cell r="C418" t="str">
            <v>"    (하부)</v>
          </cell>
          <cell r="D418">
            <v>2935</v>
          </cell>
          <cell r="E418" t="str">
            <v>M3</v>
          </cell>
          <cell r="F418">
            <v>25062</v>
          </cell>
        </row>
        <row r="419">
          <cell r="B419" t="str">
            <v>2)버럭처리</v>
          </cell>
        </row>
        <row r="420">
          <cell r="B420" t="str">
            <v>전단면버럭처리</v>
          </cell>
          <cell r="C420" t="str">
            <v>TYPE-I</v>
          </cell>
          <cell r="D420">
            <v>33921</v>
          </cell>
          <cell r="E420" t="str">
            <v>M3</v>
          </cell>
          <cell r="F420">
            <v>11101</v>
          </cell>
        </row>
        <row r="421">
          <cell r="B421" t="str">
            <v>전단면버럭처리</v>
          </cell>
          <cell r="C421" t="str">
            <v>TYPE-II</v>
          </cell>
          <cell r="D421">
            <v>41748</v>
          </cell>
          <cell r="E421" t="str">
            <v>M3</v>
          </cell>
          <cell r="F421">
            <v>10081</v>
          </cell>
        </row>
        <row r="422">
          <cell r="B422" t="str">
            <v>반단면버럭처리</v>
          </cell>
          <cell r="C422" t="str">
            <v>TYPE-III(상부)</v>
          </cell>
          <cell r="D422">
            <v>9318</v>
          </cell>
          <cell r="E422" t="str">
            <v>M3</v>
          </cell>
          <cell r="F422">
            <v>10942</v>
          </cell>
        </row>
        <row r="423">
          <cell r="B423" t="str">
            <v>"</v>
          </cell>
          <cell r="C423" t="str">
            <v>"   (하부)</v>
          </cell>
          <cell r="D423">
            <v>7885</v>
          </cell>
          <cell r="E423" t="str">
            <v>M3</v>
          </cell>
          <cell r="F423">
            <v>8735</v>
          </cell>
        </row>
        <row r="424">
          <cell r="B424" t="str">
            <v>"</v>
          </cell>
          <cell r="C424" t="str">
            <v>TYPE-IV(상부)</v>
          </cell>
          <cell r="D424">
            <v>17664</v>
          </cell>
          <cell r="E424" t="str">
            <v>M3</v>
          </cell>
          <cell r="F424">
            <v>12870</v>
          </cell>
        </row>
        <row r="425">
          <cell r="B425" t="str">
            <v>"</v>
          </cell>
          <cell r="C425" t="str">
            <v>"  (하부)</v>
          </cell>
          <cell r="D425">
            <v>14913</v>
          </cell>
          <cell r="E425" t="str">
            <v>M3</v>
          </cell>
          <cell r="F425">
            <v>10568</v>
          </cell>
        </row>
        <row r="426">
          <cell r="B426" t="str">
            <v>부분분할버럭처리</v>
          </cell>
          <cell r="C426" t="str">
            <v>TYPE-V(①단면)</v>
          </cell>
          <cell r="D426">
            <v>911</v>
          </cell>
          <cell r="E426" t="str">
            <v>M3</v>
          </cell>
          <cell r="F426">
            <v>15426</v>
          </cell>
        </row>
        <row r="427">
          <cell r="B427" t="str">
            <v>"</v>
          </cell>
          <cell r="C427" t="str">
            <v>" (②단면)</v>
          </cell>
          <cell r="D427">
            <v>601</v>
          </cell>
          <cell r="E427" t="str">
            <v>M3</v>
          </cell>
          <cell r="F427">
            <v>18993</v>
          </cell>
        </row>
        <row r="428">
          <cell r="B428" t="str">
            <v>"</v>
          </cell>
          <cell r="C428" t="str">
            <v>" (하부)</v>
          </cell>
          <cell r="D428">
            <v>1255</v>
          </cell>
          <cell r="E428" t="str">
            <v>M3</v>
          </cell>
          <cell r="F428">
            <v>12071</v>
          </cell>
        </row>
        <row r="429">
          <cell r="B429" t="str">
            <v>반단면버럭처리</v>
          </cell>
          <cell r="C429" t="str">
            <v>비상주차대(상부)</v>
          </cell>
          <cell r="D429">
            <v>3928</v>
          </cell>
          <cell r="E429" t="str">
            <v>M3</v>
          </cell>
          <cell r="F429">
            <v>13520</v>
          </cell>
        </row>
        <row r="430">
          <cell r="B430" t="str">
            <v>"</v>
          </cell>
          <cell r="C430" t="str">
            <v>"     (하부)</v>
          </cell>
          <cell r="D430">
            <v>2935</v>
          </cell>
          <cell r="E430" t="str">
            <v>M3</v>
          </cell>
          <cell r="F430">
            <v>11213</v>
          </cell>
        </row>
        <row r="431">
          <cell r="B431" t="str">
            <v>3)숏크리트공</v>
          </cell>
        </row>
        <row r="432">
          <cell r="B432" t="str">
            <v>숏크리트</v>
          </cell>
          <cell r="C432" t="str">
            <v>TYPE-I</v>
          </cell>
          <cell r="D432">
            <v>2069</v>
          </cell>
          <cell r="E432" t="str">
            <v>M3</v>
          </cell>
          <cell r="F432">
            <v>321881</v>
          </cell>
        </row>
        <row r="433">
          <cell r="B433" t="str">
            <v>"</v>
          </cell>
          <cell r="C433" t="str">
            <v>TYPE-II</v>
          </cell>
          <cell r="D433">
            <v>2546</v>
          </cell>
          <cell r="E433" t="str">
            <v>M3</v>
          </cell>
          <cell r="F433">
            <v>413775</v>
          </cell>
        </row>
        <row r="434">
          <cell r="B434" t="str">
            <v>"</v>
          </cell>
          <cell r="C434" t="str">
            <v>TYPE-III</v>
          </cell>
          <cell r="D434">
            <v>1315</v>
          </cell>
          <cell r="E434" t="str">
            <v>M3</v>
          </cell>
          <cell r="F434">
            <v>461023</v>
          </cell>
        </row>
        <row r="435">
          <cell r="B435" t="str">
            <v>"</v>
          </cell>
          <cell r="C435" t="str">
            <v>TYPE-IV</v>
          </cell>
          <cell r="D435">
            <v>3006</v>
          </cell>
          <cell r="E435" t="str">
            <v>M3</v>
          </cell>
          <cell r="F435">
            <v>432841</v>
          </cell>
        </row>
        <row r="436">
          <cell r="B436" t="str">
            <v>"</v>
          </cell>
          <cell r="C436" t="str">
            <v>TYPE-V</v>
          </cell>
          <cell r="D436">
            <v>248</v>
          </cell>
          <cell r="E436" t="str">
            <v>M3</v>
          </cell>
          <cell r="F436">
            <v>605952</v>
          </cell>
        </row>
        <row r="437">
          <cell r="B437" t="str">
            <v>"</v>
          </cell>
          <cell r="C437" t="str">
            <v>비상주차대</v>
          </cell>
          <cell r="D437">
            <v>562</v>
          </cell>
          <cell r="E437" t="str">
            <v>M3</v>
          </cell>
          <cell r="F437">
            <v>451736</v>
          </cell>
        </row>
        <row r="438">
          <cell r="B438" t="str">
            <v>숏크리트버럭처리</v>
          </cell>
          <cell r="D438">
            <v>1319</v>
          </cell>
          <cell r="E438" t="str">
            <v>M3</v>
          </cell>
          <cell r="F438">
            <v>9016</v>
          </cell>
        </row>
        <row r="439">
          <cell r="B439" t="str">
            <v>4)와이어매쉬설치</v>
          </cell>
          <cell r="C439" t="str">
            <v>D=4.8*100*100m/m</v>
          </cell>
          <cell r="D439">
            <v>44030</v>
          </cell>
          <cell r="E439" t="str">
            <v>M2</v>
          </cell>
          <cell r="F439">
            <v>1693</v>
          </cell>
        </row>
        <row r="440">
          <cell r="B440" t="str">
            <v>5)ROCK BOLT공</v>
          </cell>
        </row>
        <row r="441">
          <cell r="B441" t="str">
            <v>ROCK BOLT</v>
          </cell>
          <cell r="C441" t="str">
            <v>TYPE-I(상부)</v>
          </cell>
          <cell r="D441">
            <v>156</v>
          </cell>
          <cell r="E441" t="str">
            <v>SET</v>
          </cell>
          <cell r="F441">
            <v>382499</v>
          </cell>
        </row>
        <row r="442">
          <cell r="B442" t="str">
            <v>"</v>
          </cell>
          <cell r="C442" t="str">
            <v>" (하부)</v>
          </cell>
          <cell r="D442">
            <v>156</v>
          </cell>
          <cell r="E442" t="str">
            <v>SET</v>
          </cell>
          <cell r="F442">
            <v>382499</v>
          </cell>
        </row>
        <row r="443">
          <cell r="B443" t="str">
            <v>"</v>
          </cell>
          <cell r="C443" t="str">
            <v>TYPE-II(상부)</v>
          </cell>
          <cell r="D443">
            <v>2520</v>
          </cell>
          <cell r="E443" t="str">
            <v>SET</v>
          </cell>
          <cell r="F443">
            <v>156077</v>
          </cell>
        </row>
        <row r="444">
          <cell r="B444" t="str">
            <v>"</v>
          </cell>
          <cell r="C444" t="str">
            <v>"  (하부)</v>
          </cell>
          <cell r="D444">
            <v>240</v>
          </cell>
          <cell r="E444" t="str">
            <v>SET</v>
          </cell>
          <cell r="F444">
            <v>157038</v>
          </cell>
        </row>
        <row r="445">
          <cell r="B445" t="str">
            <v>"</v>
          </cell>
          <cell r="C445" t="str">
            <v>TYPE-III(상부)</v>
          </cell>
          <cell r="D445">
            <v>1365</v>
          </cell>
          <cell r="E445" t="str">
            <v>SET</v>
          </cell>
          <cell r="F445">
            <v>115095</v>
          </cell>
        </row>
        <row r="446">
          <cell r="B446" t="str">
            <v>"</v>
          </cell>
          <cell r="C446" t="str">
            <v>"   (하부)</v>
          </cell>
          <cell r="D446">
            <v>521</v>
          </cell>
          <cell r="E446" t="str">
            <v>SET</v>
          </cell>
          <cell r="F446">
            <v>152926</v>
          </cell>
        </row>
        <row r="447">
          <cell r="B447" t="str">
            <v>"</v>
          </cell>
          <cell r="C447" t="str">
            <v>TYPE-IV(상부)</v>
          </cell>
          <cell r="D447">
            <v>3176</v>
          </cell>
          <cell r="E447" t="str">
            <v>SET</v>
          </cell>
          <cell r="F447">
            <v>105539</v>
          </cell>
        </row>
        <row r="448">
          <cell r="B448" t="str">
            <v>"</v>
          </cell>
          <cell r="C448" t="str">
            <v>"  (하부)</v>
          </cell>
          <cell r="D448">
            <v>1209</v>
          </cell>
          <cell r="E448" t="str">
            <v>SET</v>
          </cell>
          <cell r="F448">
            <v>142693</v>
          </cell>
        </row>
        <row r="449">
          <cell r="B449" t="str">
            <v>"</v>
          </cell>
          <cell r="C449" t="str">
            <v>TYPE-V(상부)</v>
          </cell>
          <cell r="D449">
            <v>150</v>
          </cell>
          <cell r="E449" t="str">
            <v>SET</v>
          </cell>
          <cell r="F449">
            <v>113128</v>
          </cell>
        </row>
        <row r="450">
          <cell r="B450" t="str">
            <v>"</v>
          </cell>
          <cell r="C450" t="str">
            <v>" (하부)</v>
          </cell>
          <cell r="D450">
            <v>544</v>
          </cell>
          <cell r="E450" t="str">
            <v>SET</v>
          </cell>
          <cell r="F450">
            <v>132256</v>
          </cell>
        </row>
        <row r="451">
          <cell r="B451" t="str">
            <v>"</v>
          </cell>
          <cell r="C451" t="str">
            <v>비상주차대(상부)</v>
          </cell>
          <cell r="D451">
            <v>638</v>
          </cell>
          <cell r="E451" t="str">
            <v>SET</v>
          </cell>
          <cell r="F451">
            <v>118361</v>
          </cell>
        </row>
        <row r="452">
          <cell r="B452" t="str">
            <v>"</v>
          </cell>
          <cell r="C452" t="str">
            <v>"     (하부)</v>
          </cell>
          <cell r="D452">
            <v>166</v>
          </cell>
          <cell r="E452" t="str">
            <v>SET</v>
          </cell>
          <cell r="F452">
            <v>204148</v>
          </cell>
        </row>
        <row r="453">
          <cell r="B453" t="str">
            <v>FORE POLING</v>
          </cell>
          <cell r="C453" t="str">
            <v>2.0m</v>
          </cell>
          <cell r="D453">
            <v>937</v>
          </cell>
          <cell r="E453" t="str">
            <v>SET</v>
          </cell>
          <cell r="F453">
            <v>21821</v>
          </cell>
        </row>
        <row r="454">
          <cell r="B454" t="str">
            <v>"</v>
          </cell>
          <cell r="C454" t="str">
            <v>3.0m</v>
          </cell>
          <cell r="D454">
            <v>7562</v>
          </cell>
          <cell r="E454" t="str">
            <v>SET</v>
          </cell>
          <cell r="F454">
            <v>29468</v>
          </cell>
        </row>
        <row r="455">
          <cell r="B455" t="str">
            <v>PRE GROUTING</v>
          </cell>
          <cell r="D455">
            <v>54</v>
          </cell>
          <cell r="E455" t="str">
            <v>SET</v>
          </cell>
          <cell r="F455">
            <v>246211</v>
          </cell>
        </row>
        <row r="456">
          <cell r="B456" t="str">
            <v>6)강지보공</v>
          </cell>
        </row>
        <row r="457">
          <cell r="B457" t="str">
            <v>강지보공</v>
          </cell>
          <cell r="C457" t="str">
            <v>TYPE-III</v>
          </cell>
          <cell r="D457">
            <v>130</v>
          </cell>
          <cell r="E457" t="str">
            <v>SET</v>
          </cell>
          <cell r="F457">
            <v>1086157</v>
          </cell>
        </row>
        <row r="458">
          <cell r="B458" t="str">
            <v>"</v>
          </cell>
          <cell r="C458" t="str">
            <v>TYPE-IV</v>
          </cell>
          <cell r="D458">
            <v>302</v>
          </cell>
          <cell r="E458" t="str">
            <v>SET</v>
          </cell>
          <cell r="F458">
            <v>1072572</v>
          </cell>
        </row>
        <row r="459">
          <cell r="B459" t="str">
            <v>강지보공</v>
          </cell>
          <cell r="C459" t="str">
            <v>TYPE-V</v>
          </cell>
          <cell r="D459">
            <v>37</v>
          </cell>
          <cell r="E459" t="str">
            <v>SET</v>
          </cell>
          <cell r="F459">
            <v>1437863</v>
          </cell>
        </row>
        <row r="460">
          <cell r="B460" t="str">
            <v>"</v>
          </cell>
          <cell r="C460" t="str">
            <v>비상주차대</v>
          </cell>
          <cell r="D460">
            <v>41</v>
          </cell>
          <cell r="E460" t="str">
            <v>SET</v>
          </cell>
          <cell r="F460">
            <v>1642169</v>
          </cell>
        </row>
        <row r="461">
          <cell r="B461" t="str">
            <v>7)방수공</v>
          </cell>
        </row>
        <row r="462">
          <cell r="B462" t="str">
            <v>FILTER콘크리트</v>
          </cell>
          <cell r="D462">
            <v>24</v>
          </cell>
          <cell r="E462" t="str">
            <v>M3</v>
          </cell>
          <cell r="F462">
            <v>49031</v>
          </cell>
        </row>
        <row r="463">
          <cell r="B463" t="str">
            <v>방수쉬트</v>
          </cell>
          <cell r="D463">
            <v>36176</v>
          </cell>
          <cell r="E463" t="str">
            <v>M2</v>
          </cell>
          <cell r="F463">
            <v>22416</v>
          </cell>
        </row>
        <row r="464">
          <cell r="B464" t="str">
            <v>부직포설치</v>
          </cell>
          <cell r="D464">
            <v>57696</v>
          </cell>
          <cell r="E464" t="str">
            <v>M2</v>
          </cell>
          <cell r="F464">
            <v>882</v>
          </cell>
        </row>
        <row r="465">
          <cell r="B465" t="str">
            <v>비닐깔기</v>
          </cell>
          <cell r="D465">
            <v>19544</v>
          </cell>
          <cell r="E465" t="str">
            <v>M2</v>
          </cell>
          <cell r="F465">
            <v>413</v>
          </cell>
        </row>
        <row r="466">
          <cell r="B466" t="str">
            <v>8)공동구및배수구</v>
          </cell>
        </row>
        <row r="467">
          <cell r="B467" t="str">
            <v>콘크리트타설</v>
          </cell>
          <cell r="C467" t="str">
            <v>펌프카(철근)</v>
          </cell>
          <cell r="D467">
            <v>5675</v>
          </cell>
          <cell r="E467" t="str">
            <v>M3</v>
          </cell>
          <cell r="F467">
            <v>10342</v>
          </cell>
        </row>
        <row r="468">
          <cell r="B468" t="str">
            <v>거푸집</v>
          </cell>
          <cell r="C468" t="str">
            <v>합판 3회</v>
          </cell>
          <cell r="D468">
            <v>8565</v>
          </cell>
          <cell r="E468" t="str">
            <v>M2</v>
          </cell>
          <cell r="F468">
            <v>19370</v>
          </cell>
        </row>
        <row r="469">
          <cell r="B469" t="str">
            <v>배수관</v>
          </cell>
          <cell r="C469" t="str">
            <v>D=400m/m</v>
          </cell>
          <cell r="D469">
            <v>3040</v>
          </cell>
          <cell r="E469" t="str">
            <v>M</v>
          </cell>
          <cell r="F469">
            <v>9041</v>
          </cell>
        </row>
        <row r="470">
          <cell r="B470" t="str">
            <v>유공관</v>
          </cell>
          <cell r="C470" t="str">
            <v>D=250m/m</v>
          </cell>
          <cell r="D470">
            <v>3040</v>
          </cell>
          <cell r="E470" t="str">
            <v>M</v>
          </cell>
          <cell r="F470">
            <v>20980</v>
          </cell>
        </row>
        <row r="471">
          <cell r="B471" t="str">
            <v>"</v>
          </cell>
          <cell r="C471" t="str">
            <v>D=150m/m</v>
          </cell>
          <cell r="D471">
            <v>3040</v>
          </cell>
          <cell r="E471" t="str">
            <v>M</v>
          </cell>
          <cell r="F471">
            <v>2126</v>
          </cell>
        </row>
        <row r="472">
          <cell r="B472" t="str">
            <v>P.V.C PIPE</v>
          </cell>
          <cell r="C472" t="str">
            <v>D=150m/m</v>
          </cell>
          <cell r="D472">
            <v>378</v>
          </cell>
          <cell r="E472" t="str">
            <v>M</v>
          </cell>
          <cell r="F472">
            <v>6236</v>
          </cell>
        </row>
        <row r="473">
          <cell r="B473" t="str">
            <v>뚜껑제작설치</v>
          </cell>
          <cell r="C473" t="str">
            <v>공동구뚜껑</v>
          </cell>
          <cell r="D473">
            <v>6080</v>
          </cell>
          <cell r="E473" t="str">
            <v>EA</v>
          </cell>
          <cell r="F473">
            <v>3226</v>
          </cell>
        </row>
        <row r="474">
          <cell r="B474" t="str">
            <v>"</v>
          </cell>
          <cell r="C474" t="str">
            <v>배수측구뚜껑</v>
          </cell>
          <cell r="D474">
            <v>143</v>
          </cell>
          <cell r="E474" t="str">
            <v>EA</v>
          </cell>
          <cell r="F474">
            <v>35175</v>
          </cell>
        </row>
        <row r="475">
          <cell r="B475" t="str">
            <v>자갈채움</v>
          </cell>
          <cell r="D475">
            <v>1658</v>
          </cell>
          <cell r="E475" t="str">
            <v>M3</v>
          </cell>
          <cell r="F475">
            <v>13772</v>
          </cell>
        </row>
        <row r="476">
          <cell r="B476" t="str">
            <v>철근가공및조립</v>
          </cell>
          <cell r="C476" t="str">
            <v>간단</v>
          </cell>
          <cell r="D476">
            <v>363.64800000000002</v>
          </cell>
          <cell r="E476" t="str">
            <v>TON</v>
          </cell>
          <cell r="F476">
            <v>289630</v>
          </cell>
        </row>
        <row r="477">
          <cell r="B477" t="str">
            <v>9)라이닝콘크리트</v>
          </cell>
        </row>
        <row r="478">
          <cell r="B478" t="str">
            <v>강재동바리공및거푸집</v>
          </cell>
          <cell r="D478">
            <v>3</v>
          </cell>
          <cell r="E478" t="str">
            <v>조</v>
          </cell>
          <cell r="F478">
            <v>212604500</v>
          </cell>
        </row>
        <row r="479">
          <cell r="B479" t="str">
            <v>콘크리트타설</v>
          </cell>
          <cell r="C479" t="str">
            <v>펌푸카</v>
          </cell>
          <cell r="D479">
            <v>13834</v>
          </cell>
          <cell r="E479" t="str">
            <v>M3</v>
          </cell>
          <cell r="F479">
            <v>9305</v>
          </cell>
        </row>
        <row r="480">
          <cell r="B480" t="str">
            <v>라이닝 콘크리트</v>
          </cell>
          <cell r="C480" t="str">
            <v>신축이음</v>
          </cell>
          <cell r="D480">
            <v>1174</v>
          </cell>
          <cell r="E480" t="str">
            <v>M</v>
          </cell>
          <cell r="F480">
            <v>5672</v>
          </cell>
        </row>
        <row r="481">
          <cell r="B481" t="str">
            <v>철근가공및조립</v>
          </cell>
          <cell r="C481" t="str">
            <v>복잡</v>
          </cell>
          <cell r="D481">
            <v>145.869</v>
          </cell>
          <cell r="E481" t="str">
            <v>TON</v>
          </cell>
          <cell r="F481">
            <v>500487</v>
          </cell>
        </row>
        <row r="482">
          <cell r="B482" t="str">
            <v>10)갱문및옹벽</v>
          </cell>
        </row>
        <row r="483">
          <cell r="B483" t="str">
            <v>흙깍기</v>
          </cell>
          <cell r="C483" t="str">
            <v>토사</v>
          </cell>
          <cell r="D483">
            <v>363</v>
          </cell>
          <cell r="E483" t="str">
            <v>M3</v>
          </cell>
          <cell r="F483">
            <v>812</v>
          </cell>
        </row>
        <row r="484">
          <cell r="B484" t="str">
            <v>"</v>
          </cell>
          <cell r="C484" t="str">
            <v>발파암</v>
          </cell>
          <cell r="D484">
            <v>2692</v>
          </cell>
          <cell r="E484" t="str">
            <v>M3</v>
          </cell>
          <cell r="F484">
            <v>16024</v>
          </cell>
        </row>
        <row r="485">
          <cell r="B485" t="str">
            <v>구조물터파기</v>
          </cell>
          <cell r="C485" t="str">
            <v>발파암</v>
          </cell>
          <cell r="D485">
            <v>89</v>
          </cell>
          <cell r="E485" t="str">
            <v>M3</v>
          </cell>
          <cell r="F485">
            <v>83223</v>
          </cell>
        </row>
        <row r="486">
          <cell r="B486" t="str">
            <v>되메우기</v>
          </cell>
          <cell r="D486">
            <v>2708</v>
          </cell>
          <cell r="E486" t="str">
            <v>M3</v>
          </cell>
          <cell r="F486">
            <v>1123</v>
          </cell>
        </row>
        <row r="487">
          <cell r="B487" t="str">
            <v>콘크리트타설</v>
          </cell>
          <cell r="C487" t="str">
            <v>펌프카(철근)</v>
          </cell>
          <cell r="D487">
            <v>565</v>
          </cell>
          <cell r="E487" t="str">
            <v>M3</v>
          </cell>
          <cell r="F487">
            <v>10342</v>
          </cell>
        </row>
        <row r="488">
          <cell r="B488" t="str">
            <v>"</v>
          </cell>
          <cell r="C488" t="str">
            <v>무근(진동기제외)</v>
          </cell>
          <cell r="D488">
            <v>5</v>
          </cell>
          <cell r="E488" t="str">
            <v>M3</v>
          </cell>
          <cell r="F488">
            <v>20866</v>
          </cell>
        </row>
        <row r="489">
          <cell r="B489" t="str">
            <v>거푸집</v>
          </cell>
          <cell r="C489" t="str">
            <v>합판 3회</v>
          </cell>
          <cell r="D489">
            <v>432</v>
          </cell>
          <cell r="E489" t="str">
            <v>M2</v>
          </cell>
          <cell r="F489">
            <v>19370</v>
          </cell>
        </row>
        <row r="490">
          <cell r="B490" t="str">
            <v>"</v>
          </cell>
          <cell r="C490" t="str">
            <v>합판 4회</v>
          </cell>
          <cell r="D490">
            <v>210</v>
          </cell>
          <cell r="E490" t="str">
            <v>M2</v>
          </cell>
          <cell r="F490">
            <v>16560</v>
          </cell>
        </row>
        <row r="491">
          <cell r="B491" t="str">
            <v>"</v>
          </cell>
          <cell r="C491" t="str">
            <v>합판 6회</v>
          </cell>
          <cell r="D491">
            <v>4</v>
          </cell>
          <cell r="E491" t="str">
            <v>M2</v>
          </cell>
          <cell r="F491">
            <v>13552</v>
          </cell>
        </row>
        <row r="492">
          <cell r="B492" t="str">
            <v>"</v>
          </cell>
          <cell r="C492" t="str">
            <v>원형 3회</v>
          </cell>
          <cell r="D492">
            <v>50</v>
          </cell>
          <cell r="E492" t="str">
            <v>M2</v>
          </cell>
          <cell r="F492">
            <v>41700</v>
          </cell>
        </row>
        <row r="493">
          <cell r="B493" t="str">
            <v>무늬거푸집</v>
          </cell>
          <cell r="C493" t="str">
            <v>스치로폴1회</v>
          </cell>
          <cell r="D493">
            <v>568</v>
          </cell>
          <cell r="E493" t="str">
            <v>M2</v>
          </cell>
          <cell r="F493">
            <v>6710</v>
          </cell>
        </row>
        <row r="494">
          <cell r="B494" t="str">
            <v>동바리</v>
          </cell>
          <cell r="C494" t="str">
            <v>강관</v>
          </cell>
          <cell r="D494">
            <v>160</v>
          </cell>
          <cell r="E494" t="str">
            <v>공/M3</v>
          </cell>
          <cell r="F494">
            <v>18494</v>
          </cell>
        </row>
        <row r="495">
          <cell r="B495" t="str">
            <v>비계공</v>
          </cell>
          <cell r="C495" t="str">
            <v>강관</v>
          </cell>
          <cell r="D495">
            <v>528</v>
          </cell>
          <cell r="E495" t="str">
            <v>M2</v>
          </cell>
          <cell r="F495">
            <v>8976</v>
          </cell>
        </row>
        <row r="496">
          <cell r="B496" t="str">
            <v>철근가공및조립</v>
          </cell>
          <cell r="C496" t="str">
            <v>간단</v>
          </cell>
          <cell r="D496">
            <v>7.5510000000000002</v>
          </cell>
          <cell r="E496" t="str">
            <v>TON</v>
          </cell>
          <cell r="F496">
            <v>289630</v>
          </cell>
        </row>
        <row r="497">
          <cell r="B497" t="str">
            <v>P.V.C PIPE</v>
          </cell>
          <cell r="C497" t="str">
            <v>D=100m/m</v>
          </cell>
          <cell r="D497">
            <v>110</v>
          </cell>
          <cell r="E497" t="str">
            <v>M</v>
          </cell>
          <cell r="F497">
            <v>2186</v>
          </cell>
        </row>
        <row r="498">
          <cell r="B498" t="str">
            <v>난간용STEEL PIPE</v>
          </cell>
          <cell r="C498" t="str">
            <v>D=100m/m</v>
          </cell>
          <cell r="D498">
            <v>18</v>
          </cell>
          <cell r="E498" t="str">
            <v>M</v>
          </cell>
          <cell r="F498">
            <v>6895</v>
          </cell>
        </row>
        <row r="499">
          <cell r="B499" t="str">
            <v>숏크리트</v>
          </cell>
          <cell r="D499">
            <v>90</v>
          </cell>
          <cell r="E499" t="str">
            <v>M3</v>
          </cell>
          <cell r="F499">
            <v>45423</v>
          </cell>
        </row>
        <row r="500">
          <cell r="B500" t="str">
            <v>숏크리트버럭처리</v>
          </cell>
          <cell r="D500">
            <v>9</v>
          </cell>
          <cell r="E500" t="str">
            <v>M3</v>
          </cell>
          <cell r="F500">
            <v>9016</v>
          </cell>
        </row>
        <row r="501">
          <cell r="B501" t="str">
            <v>ROCK BOLT</v>
          </cell>
          <cell r="C501" t="str">
            <v>갱구부</v>
          </cell>
          <cell r="D501">
            <v>100</v>
          </cell>
          <cell r="E501" t="str">
            <v>SET</v>
          </cell>
          <cell r="F501">
            <v>45566</v>
          </cell>
        </row>
        <row r="502">
          <cell r="B502" t="str">
            <v>와이어매쉬설치</v>
          </cell>
          <cell r="C502" t="str">
            <v>D=4.8*100*100m/m</v>
          </cell>
          <cell r="D502">
            <v>405</v>
          </cell>
          <cell r="E502" t="str">
            <v>M2</v>
          </cell>
          <cell r="F502">
            <v>1693</v>
          </cell>
        </row>
        <row r="503">
          <cell r="B503" t="str">
            <v>강지보공</v>
          </cell>
          <cell r="C503" t="str">
            <v>TYPE-V</v>
          </cell>
          <cell r="D503">
            <v>8</v>
          </cell>
          <cell r="E503" t="str">
            <v>SET</v>
          </cell>
          <cell r="F503">
            <v>1437863</v>
          </cell>
        </row>
        <row r="504">
          <cell r="B504" t="str">
            <v>갱문 가시설</v>
          </cell>
          <cell r="D504">
            <v>2</v>
          </cell>
          <cell r="E504" t="str">
            <v>개소</v>
          </cell>
          <cell r="F504">
            <v>10582956</v>
          </cell>
        </row>
        <row r="505">
          <cell r="B505" t="str">
            <v>부직포설치</v>
          </cell>
          <cell r="D505">
            <v>42</v>
          </cell>
          <cell r="E505" t="str">
            <v>M2</v>
          </cell>
          <cell r="F505">
            <v>882</v>
          </cell>
        </row>
        <row r="506">
          <cell r="B506" t="str">
            <v>11)부대공</v>
          </cell>
        </row>
        <row r="507">
          <cell r="B507" t="str">
            <v>터널내부도장</v>
          </cell>
          <cell r="D507">
            <v>15928</v>
          </cell>
          <cell r="E507" t="str">
            <v>M2</v>
          </cell>
          <cell r="F507">
            <v>2318</v>
          </cell>
        </row>
        <row r="508">
          <cell r="B508" t="str">
            <v>터널내부타일 붙임</v>
          </cell>
          <cell r="D508">
            <v>14882</v>
          </cell>
          <cell r="E508" t="str">
            <v>M2</v>
          </cell>
          <cell r="F508">
            <v>33101</v>
          </cell>
        </row>
        <row r="509">
          <cell r="B509" t="str">
            <v>터널명판및안내판</v>
          </cell>
          <cell r="D509">
            <v>2</v>
          </cell>
          <cell r="E509" t="str">
            <v>개소</v>
          </cell>
          <cell r="F509">
            <v>616322</v>
          </cell>
        </row>
        <row r="510">
          <cell r="B510" t="str">
            <v>물푸기</v>
          </cell>
          <cell r="D510">
            <v>2300</v>
          </cell>
          <cell r="E510" t="str">
            <v>HR</v>
          </cell>
          <cell r="F510">
            <v>3582</v>
          </cell>
        </row>
        <row r="511">
          <cell r="B511" t="str">
            <v>임시환기시설</v>
          </cell>
          <cell r="D511">
            <v>23</v>
          </cell>
          <cell r="E511" t="str">
            <v>개월</v>
          </cell>
          <cell r="F511">
            <v>2310592</v>
          </cell>
        </row>
        <row r="512">
          <cell r="B512" t="str">
            <v>임시전기시설</v>
          </cell>
          <cell r="D512">
            <v>35</v>
          </cell>
          <cell r="E512" t="str">
            <v>개월</v>
          </cell>
          <cell r="F512">
            <v>10454302</v>
          </cell>
        </row>
        <row r="513">
          <cell r="B513" t="str">
            <v>작업용 비계</v>
          </cell>
          <cell r="D513">
            <v>3</v>
          </cell>
          <cell r="E513" t="str">
            <v>조</v>
          </cell>
          <cell r="F513">
            <v>976166</v>
          </cell>
        </row>
        <row r="514">
          <cell r="B514" t="str">
            <v>대 차</v>
          </cell>
          <cell r="D514">
            <v>2</v>
          </cell>
          <cell r="E514" t="str">
            <v>대</v>
          </cell>
          <cell r="F514">
            <v>33993953</v>
          </cell>
        </row>
        <row r="515">
          <cell r="B515" t="str">
            <v>12)계측</v>
          </cell>
        </row>
        <row r="516">
          <cell r="B516" t="str">
            <v>내공변위 측정</v>
          </cell>
          <cell r="D516">
            <v>152</v>
          </cell>
          <cell r="E516" t="str">
            <v>SET</v>
          </cell>
          <cell r="F516">
            <v>7700</v>
          </cell>
        </row>
        <row r="517">
          <cell r="B517" t="str">
            <v>지중변위 측정</v>
          </cell>
          <cell r="D517">
            <v>40</v>
          </cell>
          <cell r="E517" t="str">
            <v>SET</v>
          </cell>
          <cell r="F517">
            <v>545413</v>
          </cell>
        </row>
        <row r="518">
          <cell r="B518" t="str">
            <v>천단침하 측정</v>
          </cell>
          <cell r="D518">
            <v>76</v>
          </cell>
          <cell r="E518" t="str">
            <v>SET</v>
          </cell>
          <cell r="F518">
            <v>7350</v>
          </cell>
        </row>
        <row r="519">
          <cell r="B519" t="str">
            <v>숏크리트 응력</v>
          </cell>
          <cell r="D519">
            <v>40</v>
          </cell>
          <cell r="E519" t="str">
            <v>SET</v>
          </cell>
          <cell r="F519">
            <v>954750</v>
          </cell>
        </row>
        <row r="520">
          <cell r="B520" t="str">
            <v>ROCK BOLT 축력측정</v>
          </cell>
          <cell r="D520">
            <v>40</v>
          </cell>
          <cell r="E520" t="str">
            <v>SET</v>
          </cell>
          <cell r="F520">
            <v>489850</v>
          </cell>
        </row>
        <row r="521">
          <cell r="B521" t="str">
            <v>지표침하측정</v>
          </cell>
          <cell r="D521">
            <v>6</v>
          </cell>
          <cell r="E521" t="str">
            <v>SET</v>
          </cell>
          <cell r="F521">
            <v>15750</v>
          </cell>
        </row>
        <row r="522">
          <cell r="B522" t="str">
            <v>계측비</v>
          </cell>
          <cell r="D522">
            <v>23</v>
          </cell>
          <cell r="E522" t="str">
            <v>개월</v>
          </cell>
          <cell r="F522">
            <v>9207863</v>
          </cell>
        </row>
        <row r="523">
          <cell r="B523" t="str">
            <v>13)콘크리트생산</v>
          </cell>
        </row>
        <row r="524">
          <cell r="B524" t="str">
            <v>2종 콘크리트생산</v>
          </cell>
          <cell r="C524" t="str">
            <v>D=32m/m</v>
          </cell>
          <cell r="D524">
            <v>20408</v>
          </cell>
          <cell r="E524" t="str">
            <v>M3</v>
          </cell>
          <cell r="F524">
            <v>12121</v>
          </cell>
        </row>
        <row r="525">
          <cell r="B525" t="str">
            <v>5종 콘크리트생산</v>
          </cell>
          <cell r="C525" t="str">
            <v>D=50m/m</v>
          </cell>
          <cell r="D525">
            <v>5</v>
          </cell>
          <cell r="E525" t="str">
            <v>M3</v>
          </cell>
          <cell r="F525">
            <v>10964</v>
          </cell>
        </row>
        <row r="526">
          <cell r="B526" t="str">
            <v>콘크리트 운반</v>
          </cell>
          <cell r="D526">
            <v>20413</v>
          </cell>
          <cell r="E526" t="str">
            <v>M3</v>
          </cell>
          <cell r="F526">
            <v>7504</v>
          </cell>
        </row>
        <row r="527">
          <cell r="B527" t="str">
            <v>콘크리트 배치플랜트</v>
          </cell>
          <cell r="C527" t="str">
            <v>설치공</v>
          </cell>
          <cell r="D527">
            <v>1</v>
          </cell>
          <cell r="E527" t="str">
            <v>식</v>
          </cell>
          <cell r="F527">
            <v>26768591</v>
          </cell>
        </row>
        <row r="528">
          <cell r="B528" t="str">
            <v>콘크리트 배치플랜트</v>
          </cell>
          <cell r="C528" t="str">
            <v>철거공</v>
          </cell>
          <cell r="D528">
            <v>1</v>
          </cell>
          <cell r="E528" t="str">
            <v>식</v>
          </cell>
          <cell r="F528">
            <v>8838466</v>
          </cell>
        </row>
        <row r="529">
          <cell r="A529" t="str">
            <v>6)</v>
          </cell>
          <cell r="B529" t="str">
            <v>부대공</v>
          </cell>
        </row>
        <row r="530">
          <cell r="B530" t="str">
            <v>1)교통표지판</v>
          </cell>
        </row>
        <row r="531">
          <cell r="B531" t="str">
            <v>삼각표지판</v>
          </cell>
          <cell r="D531">
            <v>35</v>
          </cell>
          <cell r="E531" t="str">
            <v>EA</v>
          </cell>
          <cell r="F531">
            <v>128842</v>
          </cell>
        </row>
        <row r="532">
          <cell r="B532" t="str">
            <v>오각표지판</v>
          </cell>
          <cell r="D532">
            <v>2</v>
          </cell>
          <cell r="E532" t="str">
            <v>EA</v>
          </cell>
          <cell r="F532">
            <v>101842</v>
          </cell>
        </row>
        <row r="533">
          <cell r="B533" t="str">
            <v>원형표지판</v>
          </cell>
          <cell r="D533">
            <v>10</v>
          </cell>
          <cell r="E533" t="str">
            <v>EA</v>
          </cell>
          <cell r="F533">
            <v>126842</v>
          </cell>
        </row>
        <row r="534">
          <cell r="B534" t="str">
            <v>이중삼각표지판</v>
          </cell>
          <cell r="D534">
            <v>6</v>
          </cell>
          <cell r="E534" t="str">
            <v>EA</v>
          </cell>
          <cell r="F534">
            <v>212371</v>
          </cell>
        </row>
        <row r="535">
          <cell r="B535" t="str">
            <v>삼각및소형사각표지판</v>
          </cell>
          <cell r="C535" t="str">
            <v>1200+600*200m/m</v>
          </cell>
          <cell r="D535">
            <v>3</v>
          </cell>
          <cell r="E535" t="str">
            <v>EA</v>
          </cell>
          <cell r="F535">
            <v>175371</v>
          </cell>
        </row>
        <row r="536">
          <cell r="B536" t="str">
            <v>터널안내표지판</v>
          </cell>
          <cell r="C536" t="str">
            <v>3.4*2.25+3.5*0.9m</v>
          </cell>
          <cell r="D536">
            <v>2</v>
          </cell>
          <cell r="E536" t="str">
            <v>EA</v>
          </cell>
          <cell r="F536">
            <v>3040689</v>
          </cell>
        </row>
        <row r="537">
          <cell r="B537" t="str">
            <v>버스정류장</v>
          </cell>
          <cell r="C537" t="str">
            <v>2420*1200m/m</v>
          </cell>
          <cell r="D537">
            <v>2</v>
          </cell>
          <cell r="E537" t="str">
            <v>EA</v>
          </cell>
          <cell r="F537">
            <v>1250689</v>
          </cell>
        </row>
        <row r="538">
          <cell r="B538" t="str">
            <v>오르막차선</v>
          </cell>
          <cell r="C538" t="str">
            <v>2400*950m/m</v>
          </cell>
          <cell r="D538">
            <v>4</v>
          </cell>
          <cell r="E538" t="str">
            <v>EA</v>
          </cell>
          <cell r="F538">
            <v>1120689</v>
          </cell>
        </row>
        <row r="539">
          <cell r="B539" t="str">
            <v>2방향안내표지판</v>
          </cell>
          <cell r="C539" t="str">
            <v>3600*2200m/m</v>
          </cell>
          <cell r="D539">
            <v>2</v>
          </cell>
          <cell r="E539" t="str">
            <v>EA</v>
          </cell>
          <cell r="F539">
            <v>2460689</v>
          </cell>
        </row>
        <row r="540">
          <cell r="B540" t="str">
            <v>2)차선도색</v>
          </cell>
        </row>
        <row r="541">
          <cell r="B541" t="str">
            <v>차선도색</v>
          </cell>
          <cell r="C541" t="str">
            <v>상온형황색실선</v>
          </cell>
          <cell r="D541">
            <v>1033</v>
          </cell>
          <cell r="E541" t="str">
            <v>M2</v>
          </cell>
          <cell r="F541">
            <v>1145</v>
          </cell>
        </row>
        <row r="542">
          <cell r="B542" t="str">
            <v>"</v>
          </cell>
          <cell r="C542" t="str">
            <v>상온형백색실선</v>
          </cell>
          <cell r="D542">
            <v>2266</v>
          </cell>
          <cell r="E542" t="str">
            <v>M2</v>
          </cell>
          <cell r="F542">
            <v>1145</v>
          </cell>
        </row>
        <row r="543">
          <cell r="B543" t="str">
            <v>"</v>
          </cell>
          <cell r="C543" t="str">
            <v>상온형백색파선</v>
          </cell>
          <cell r="D543">
            <v>154</v>
          </cell>
          <cell r="E543" t="str">
            <v>M2</v>
          </cell>
          <cell r="F543">
            <v>1260</v>
          </cell>
        </row>
        <row r="544">
          <cell r="B544" t="str">
            <v>3)시선유도표지</v>
          </cell>
        </row>
        <row r="545">
          <cell r="B545" t="str">
            <v>데리네이타</v>
          </cell>
          <cell r="C545" t="str">
            <v>가드레일용</v>
          </cell>
          <cell r="D545">
            <v>178</v>
          </cell>
          <cell r="E545" t="str">
            <v>EA</v>
          </cell>
          <cell r="F545">
            <v>11509</v>
          </cell>
        </row>
        <row r="546">
          <cell r="B546" t="str">
            <v>"</v>
          </cell>
          <cell r="C546" t="str">
            <v>옹벽용</v>
          </cell>
          <cell r="D546">
            <v>136</v>
          </cell>
          <cell r="E546" t="str">
            <v>EA</v>
          </cell>
          <cell r="F546">
            <v>13886</v>
          </cell>
        </row>
        <row r="547">
          <cell r="B547" t="str">
            <v>"</v>
          </cell>
          <cell r="C547" t="str">
            <v>토공용</v>
          </cell>
          <cell r="D547">
            <v>103</v>
          </cell>
          <cell r="E547" t="str">
            <v>EA</v>
          </cell>
          <cell r="F547">
            <v>18773</v>
          </cell>
        </row>
        <row r="548">
          <cell r="B548" t="str">
            <v>갈매기표지판</v>
          </cell>
          <cell r="C548" t="str">
            <v>600*300m/m</v>
          </cell>
          <cell r="D548">
            <v>137</v>
          </cell>
          <cell r="E548" t="str">
            <v>EA</v>
          </cell>
          <cell r="F548">
            <v>121272</v>
          </cell>
        </row>
        <row r="549">
          <cell r="B549" t="str">
            <v>4)가드레일</v>
          </cell>
        </row>
        <row r="550">
          <cell r="B550" t="str">
            <v>가드레일 포스트</v>
          </cell>
          <cell r="C550" t="str">
            <v>150*75*2200m/m</v>
          </cell>
          <cell r="D550">
            <v>1176</v>
          </cell>
          <cell r="E550" t="str">
            <v>EA</v>
          </cell>
          <cell r="F550">
            <v>45872</v>
          </cell>
        </row>
        <row r="551">
          <cell r="B551" t="str">
            <v>표준레일</v>
          </cell>
          <cell r="C551" t="str">
            <v>4*350*4330m/m</v>
          </cell>
          <cell r="D551">
            <v>1152</v>
          </cell>
          <cell r="E551" t="str">
            <v>EA</v>
          </cell>
          <cell r="F551">
            <v>53537</v>
          </cell>
        </row>
        <row r="552">
          <cell r="B552" t="str">
            <v>단부레일</v>
          </cell>
          <cell r="D552">
            <v>48</v>
          </cell>
          <cell r="E552" t="str">
            <v>EA</v>
          </cell>
          <cell r="F552">
            <v>21207</v>
          </cell>
        </row>
        <row r="553">
          <cell r="B553" t="str">
            <v>5)낙석방지시설</v>
          </cell>
        </row>
        <row r="554">
          <cell r="B554" t="str">
            <v>낙석 방책</v>
          </cell>
          <cell r="C554" t="str">
            <v>옹벽용(일반부)</v>
          </cell>
          <cell r="D554">
            <v>2680</v>
          </cell>
          <cell r="E554" t="str">
            <v>M</v>
          </cell>
          <cell r="F554">
            <v>89639</v>
          </cell>
        </row>
        <row r="555">
          <cell r="B555" t="str">
            <v>"</v>
          </cell>
          <cell r="C555" t="str">
            <v>"  (단  부)</v>
          </cell>
          <cell r="D555">
            <v>42</v>
          </cell>
          <cell r="E555" t="str">
            <v>EA</v>
          </cell>
          <cell r="F555">
            <v>666906</v>
          </cell>
        </row>
        <row r="556">
          <cell r="B556" t="str">
            <v>낙석방지망설치</v>
          </cell>
          <cell r="D556">
            <v>28347</v>
          </cell>
          <cell r="E556" t="str">
            <v>M2</v>
          </cell>
          <cell r="F556">
            <v>23788</v>
          </cell>
        </row>
        <row r="557">
          <cell r="B557" t="str">
            <v>6)미끄럼방지시설</v>
          </cell>
          <cell r="D557">
            <v>3233</v>
          </cell>
          <cell r="E557" t="str">
            <v>M2</v>
          </cell>
          <cell r="F557">
            <v>51867</v>
          </cell>
        </row>
        <row r="558">
          <cell r="B558" t="str">
            <v>7)돌붙임</v>
          </cell>
        </row>
        <row r="559">
          <cell r="B559" t="str">
            <v>돌붙임</v>
          </cell>
          <cell r="D559">
            <v>4463</v>
          </cell>
          <cell r="E559" t="str">
            <v>M2</v>
          </cell>
          <cell r="F559">
            <v>25649</v>
          </cell>
        </row>
        <row r="560">
          <cell r="B560" t="str">
            <v>기초콘크리트타설</v>
          </cell>
          <cell r="C560" t="str">
            <v>무근(진동기제외)</v>
          </cell>
          <cell r="D560">
            <v>75</v>
          </cell>
          <cell r="E560" t="str">
            <v>M3</v>
          </cell>
          <cell r="F560">
            <v>20866</v>
          </cell>
        </row>
        <row r="561">
          <cell r="B561" t="str">
            <v>" 거푸집</v>
          </cell>
          <cell r="C561" t="str">
            <v>합판 6회</v>
          </cell>
          <cell r="D561">
            <v>207</v>
          </cell>
          <cell r="E561" t="str">
            <v>M2</v>
          </cell>
          <cell r="F561">
            <v>13552</v>
          </cell>
        </row>
        <row r="562">
          <cell r="B562" t="str">
            <v>8)가설건물</v>
          </cell>
          <cell r="D562">
            <v>1</v>
          </cell>
          <cell r="E562" t="str">
            <v>식</v>
          </cell>
          <cell r="F562">
            <v>84718656</v>
          </cell>
        </row>
        <row r="563">
          <cell r="B563" t="str">
            <v>9)시험비</v>
          </cell>
          <cell r="D563">
            <v>1</v>
          </cell>
          <cell r="E563" t="str">
            <v>식</v>
          </cell>
          <cell r="F563">
            <v>8462300</v>
          </cell>
        </row>
        <row r="564">
          <cell r="B564" t="str">
            <v>10)운반비</v>
          </cell>
        </row>
        <row r="565">
          <cell r="B565" t="str">
            <v>철근운반</v>
          </cell>
          <cell r="D565">
            <v>2356.4560000000001</v>
          </cell>
          <cell r="E565" t="str">
            <v>TON</v>
          </cell>
          <cell r="F565">
            <v>21618</v>
          </cell>
        </row>
        <row r="566">
          <cell r="B566" t="str">
            <v>흄관운반</v>
          </cell>
          <cell r="C566" t="str">
            <v>D=600m/m</v>
          </cell>
          <cell r="D566">
            <v>162</v>
          </cell>
          <cell r="E566" t="str">
            <v>본</v>
          </cell>
          <cell r="F566">
            <v>946</v>
          </cell>
        </row>
        <row r="567">
          <cell r="B567" t="str">
            <v>흄관운반</v>
          </cell>
          <cell r="C567" t="str">
            <v>D=800m/m</v>
          </cell>
          <cell r="D567">
            <v>56</v>
          </cell>
          <cell r="E567" t="str">
            <v>본</v>
          </cell>
          <cell r="F567">
            <v>1646</v>
          </cell>
        </row>
        <row r="568">
          <cell r="B568" t="str">
            <v>"</v>
          </cell>
          <cell r="C568" t="str">
            <v>D=1000m/m</v>
          </cell>
          <cell r="D568">
            <v>26</v>
          </cell>
          <cell r="E568" t="str">
            <v>본</v>
          </cell>
          <cell r="F568">
            <v>2636</v>
          </cell>
        </row>
        <row r="569">
          <cell r="B569" t="str">
            <v>"</v>
          </cell>
          <cell r="C569" t="str">
            <v>D=D1200m/m</v>
          </cell>
          <cell r="D569">
            <v>12</v>
          </cell>
          <cell r="E569" t="str">
            <v>본</v>
          </cell>
          <cell r="F569">
            <v>3653</v>
          </cell>
        </row>
        <row r="570">
          <cell r="B570" t="str">
            <v>모래구입및운반</v>
          </cell>
          <cell r="C570" t="str">
            <v>구조물용</v>
          </cell>
          <cell r="D570">
            <v>15393</v>
          </cell>
          <cell r="E570" t="str">
            <v>M3</v>
          </cell>
          <cell r="F570">
            <v>18846</v>
          </cell>
        </row>
        <row r="571">
          <cell r="B571" t="str">
            <v>"</v>
          </cell>
          <cell r="C571" t="str">
            <v>포장용</v>
          </cell>
          <cell r="D571">
            <v>11444</v>
          </cell>
          <cell r="E571" t="str">
            <v>M3</v>
          </cell>
          <cell r="F571">
            <v>17482</v>
          </cell>
        </row>
        <row r="572">
          <cell r="B572" t="str">
            <v>포대시멘트운반</v>
          </cell>
          <cell r="D572">
            <v>4407</v>
          </cell>
          <cell r="E572" t="str">
            <v>포대</v>
          </cell>
          <cell r="F572">
            <v>713</v>
          </cell>
        </row>
        <row r="573">
          <cell r="B573" t="str">
            <v>분말시멘트운반</v>
          </cell>
          <cell r="D573">
            <v>11633</v>
          </cell>
          <cell r="E573" t="str">
            <v>TON</v>
          </cell>
          <cell r="F573">
            <v>13136</v>
          </cell>
        </row>
        <row r="574">
          <cell r="B574" t="str">
            <v>중기운반비</v>
          </cell>
          <cell r="D574">
            <v>1</v>
          </cell>
          <cell r="E574" t="str">
            <v>식</v>
          </cell>
          <cell r="F574">
            <v>5659214</v>
          </cell>
        </row>
        <row r="575">
          <cell r="B575" t="str">
            <v>11)안전관리비</v>
          </cell>
        </row>
        <row r="576">
          <cell r="B576" t="str">
            <v>교통안전관리비</v>
          </cell>
          <cell r="D576">
            <v>1</v>
          </cell>
          <cell r="E576" t="str">
            <v>식</v>
          </cell>
          <cell r="F576">
            <v>4445016</v>
          </cell>
        </row>
        <row r="577">
          <cell r="B577" t="str">
            <v>정기안전점검비</v>
          </cell>
          <cell r="C577" t="str">
            <v>하오터널</v>
          </cell>
          <cell r="D577">
            <v>1</v>
          </cell>
          <cell r="E577" t="str">
            <v>식</v>
          </cell>
          <cell r="F577">
            <v>33638612</v>
          </cell>
        </row>
        <row r="578">
          <cell r="A578" t="str">
            <v>다)</v>
          </cell>
          <cell r="B578" t="str">
            <v>사급자재비</v>
          </cell>
        </row>
        <row r="579">
          <cell r="A579" t="str">
            <v>1)</v>
          </cell>
          <cell r="B579" t="str">
            <v>흄 관</v>
          </cell>
        </row>
        <row r="580">
          <cell r="B580" t="str">
            <v>흄관(소켓식)</v>
          </cell>
          <cell r="C580" t="str">
            <v>D600</v>
          </cell>
          <cell r="D580">
            <v>459</v>
          </cell>
          <cell r="E580" t="str">
            <v>본</v>
          </cell>
          <cell r="F580">
            <v>55727</v>
          </cell>
        </row>
        <row r="581">
          <cell r="B581" t="str">
            <v>"</v>
          </cell>
          <cell r="C581" t="str">
            <v>D800</v>
          </cell>
          <cell r="D581">
            <v>119</v>
          </cell>
          <cell r="E581" t="str">
            <v>본</v>
          </cell>
          <cell r="F581">
            <v>97045</v>
          </cell>
        </row>
        <row r="582">
          <cell r="B582" t="str">
            <v>"</v>
          </cell>
          <cell r="C582" t="str">
            <v>D1000</v>
          </cell>
          <cell r="D582">
            <v>89</v>
          </cell>
          <cell r="E582" t="str">
            <v>본</v>
          </cell>
          <cell r="F582">
            <v>154709</v>
          </cell>
        </row>
        <row r="583">
          <cell r="B583" t="str">
            <v>"</v>
          </cell>
          <cell r="C583" t="str">
            <v>D1200</v>
          </cell>
          <cell r="D583">
            <v>61</v>
          </cell>
          <cell r="E583" t="str">
            <v>본</v>
          </cell>
          <cell r="F583">
            <v>214572</v>
          </cell>
        </row>
        <row r="584">
          <cell r="A584" t="str">
            <v>2)</v>
          </cell>
          <cell r="B584" t="str">
            <v>시멘트</v>
          </cell>
        </row>
        <row r="585">
          <cell r="B585" t="str">
            <v>시멘트</v>
          </cell>
          <cell r="C585" t="str">
            <v>40KG</v>
          </cell>
          <cell r="D585">
            <v>4626</v>
          </cell>
          <cell r="E585" t="str">
            <v>대</v>
          </cell>
          <cell r="F585">
            <v>1959</v>
          </cell>
        </row>
        <row r="586">
          <cell r="B586" t="str">
            <v>"</v>
          </cell>
          <cell r="C586" t="str">
            <v>분말</v>
          </cell>
          <cell r="D586">
            <v>11633</v>
          </cell>
          <cell r="E586" t="str">
            <v>TON</v>
          </cell>
          <cell r="F586">
            <v>46299</v>
          </cell>
        </row>
        <row r="587">
          <cell r="A587" t="str">
            <v>3)</v>
          </cell>
          <cell r="B587" t="str">
            <v>GABION</v>
          </cell>
        </row>
        <row r="588">
          <cell r="B588" t="str">
            <v>GABION</v>
          </cell>
          <cell r="C588" t="str">
            <v>1.5*1.0*1.0M아연도금</v>
          </cell>
          <cell r="D588">
            <v>5051</v>
          </cell>
          <cell r="E588" t="str">
            <v>매</v>
          </cell>
          <cell r="F588">
            <v>36000</v>
          </cell>
        </row>
        <row r="589">
          <cell r="B589" t="str">
            <v>"</v>
          </cell>
          <cell r="C589" t="str">
            <v>1.5*1.0*1.0MPVC코팅</v>
          </cell>
          <cell r="D589">
            <v>642</v>
          </cell>
          <cell r="E589" t="str">
            <v>매</v>
          </cell>
          <cell r="F589">
            <v>46000</v>
          </cell>
        </row>
        <row r="590">
          <cell r="B590" t="str">
            <v>"</v>
          </cell>
          <cell r="C590" t="str">
            <v>2.0*1.0*0.5M아연도금</v>
          </cell>
          <cell r="D590">
            <v>1255</v>
          </cell>
          <cell r="E590" t="str">
            <v>매</v>
          </cell>
          <cell r="F590">
            <v>32000</v>
          </cell>
        </row>
        <row r="591">
          <cell r="B591" t="str">
            <v>"</v>
          </cell>
          <cell r="C591" t="str">
            <v>2.0*1.0*0.5MPVC코팅</v>
          </cell>
          <cell r="D591">
            <v>1932</v>
          </cell>
          <cell r="E591" t="str">
            <v>매</v>
          </cell>
          <cell r="F591">
            <v>40000</v>
          </cell>
        </row>
        <row r="592">
          <cell r="B592" t="str">
            <v>"</v>
          </cell>
          <cell r="C592" t="str">
            <v>2.0*1.0*1.0M아연도금</v>
          </cell>
          <cell r="D592">
            <v>3888</v>
          </cell>
          <cell r="E592" t="str">
            <v>매</v>
          </cell>
          <cell r="F592">
            <v>44000</v>
          </cell>
        </row>
        <row r="593">
          <cell r="A593" t="str">
            <v>4)</v>
          </cell>
          <cell r="B593" t="str">
            <v>레미콘</v>
          </cell>
        </row>
        <row r="594">
          <cell r="B594" t="str">
            <v>레미콘</v>
          </cell>
          <cell r="C594" t="str">
            <v>19-400-12</v>
          </cell>
          <cell r="D594">
            <v>252</v>
          </cell>
          <cell r="E594" t="str">
            <v>M3</v>
          </cell>
          <cell r="F594">
            <v>87950</v>
          </cell>
        </row>
        <row r="595">
          <cell r="B595" t="str">
            <v>"</v>
          </cell>
          <cell r="C595" t="str">
            <v>40-160-8</v>
          </cell>
          <cell r="D595">
            <v>1879</v>
          </cell>
          <cell r="E595" t="str">
            <v>M3</v>
          </cell>
          <cell r="F595">
            <v>48010</v>
          </cell>
        </row>
        <row r="596">
          <cell r="A596" t="str">
            <v>5)</v>
          </cell>
          <cell r="B596" t="str">
            <v>아스팔트</v>
          </cell>
        </row>
        <row r="597">
          <cell r="B597" t="str">
            <v>아스팔트</v>
          </cell>
          <cell r="C597" t="str">
            <v>MC-1</v>
          </cell>
          <cell r="D597">
            <v>432</v>
          </cell>
          <cell r="E597" t="str">
            <v>D/M</v>
          </cell>
          <cell r="F597">
            <v>44000</v>
          </cell>
        </row>
        <row r="598">
          <cell r="B598" t="str">
            <v>"</v>
          </cell>
          <cell r="C598" t="str">
            <v>RSC-4</v>
          </cell>
          <cell r="D598">
            <v>169</v>
          </cell>
          <cell r="E598" t="str">
            <v>D/M</v>
          </cell>
          <cell r="F598">
            <v>41000</v>
          </cell>
        </row>
        <row r="599">
          <cell r="A599" t="str">
            <v>6)</v>
          </cell>
          <cell r="B599" t="str">
            <v>고재대</v>
          </cell>
          <cell r="D599">
            <v>92.411000000000001</v>
          </cell>
          <cell r="E599" t="str">
            <v>TON</v>
          </cell>
          <cell r="F599">
            <v>-110000</v>
          </cell>
        </row>
        <row r="600">
          <cell r="A600" t="str">
            <v>총계</v>
          </cell>
        </row>
        <row r="601">
          <cell r="A601" t="str">
            <v>2.</v>
          </cell>
          <cell r="B601" t="str">
            <v>건축공사</v>
          </cell>
        </row>
        <row r="602">
          <cell r="B602" t="str">
            <v>건축공사</v>
          </cell>
          <cell r="D602">
            <v>1</v>
          </cell>
          <cell r="E602" t="str">
            <v>식</v>
          </cell>
          <cell r="F602">
            <v>0</v>
          </cell>
        </row>
        <row r="603">
          <cell r="A603" t="str">
            <v>3.</v>
          </cell>
          <cell r="B603" t="str">
            <v>설비공사</v>
          </cell>
          <cell r="F603">
            <v>0</v>
          </cell>
        </row>
        <row r="604">
          <cell r="B604" t="str">
            <v>설비공사</v>
          </cell>
          <cell r="D604">
            <v>1</v>
          </cell>
          <cell r="E604" t="str">
            <v>식</v>
          </cell>
          <cell r="F604">
            <v>0</v>
          </cell>
        </row>
        <row r="605">
          <cell r="A605" t="str">
            <v>총합계</v>
          </cell>
          <cell r="D605">
            <v>0</v>
          </cell>
          <cell r="F605">
            <v>0</v>
          </cell>
        </row>
        <row r="606">
          <cell r="B606" t="str">
            <v>간접 노무비</v>
          </cell>
          <cell r="D606">
            <v>1</v>
          </cell>
          <cell r="E606" t="str">
            <v>식</v>
          </cell>
          <cell r="F606">
            <v>0</v>
          </cell>
        </row>
        <row r="607">
          <cell r="B607" t="str">
            <v>산재 보험료</v>
          </cell>
          <cell r="D607">
            <v>1</v>
          </cell>
          <cell r="E607" t="str">
            <v>식</v>
          </cell>
          <cell r="F607">
            <v>0</v>
          </cell>
        </row>
        <row r="608">
          <cell r="B608" t="str">
            <v>고용 보험료</v>
          </cell>
          <cell r="D608">
            <v>1</v>
          </cell>
          <cell r="E608" t="str">
            <v>식</v>
          </cell>
          <cell r="F608">
            <v>0</v>
          </cell>
        </row>
        <row r="609">
          <cell r="B609" t="str">
            <v>안전 관리비</v>
          </cell>
          <cell r="D609">
            <v>1</v>
          </cell>
          <cell r="E609" t="str">
            <v>식</v>
          </cell>
          <cell r="F609">
            <v>0</v>
          </cell>
        </row>
        <row r="610">
          <cell r="B610" t="str">
            <v>기타   경비</v>
          </cell>
          <cell r="D610">
            <v>1</v>
          </cell>
          <cell r="E610" t="str">
            <v>식</v>
          </cell>
          <cell r="F610">
            <v>0</v>
          </cell>
        </row>
        <row r="611">
          <cell r="B611" t="str">
            <v>퇴직 부금비</v>
          </cell>
          <cell r="D611">
            <v>1</v>
          </cell>
          <cell r="E611" t="str">
            <v>식</v>
          </cell>
          <cell r="F611">
            <v>0</v>
          </cell>
        </row>
        <row r="612">
          <cell r="B612" t="str">
            <v>일반 관리비</v>
          </cell>
          <cell r="D612">
            <v>1</v>
          </cell>
          <cell r="E612" t="str">
            <v>식</v>
          </cell>
          <cell r="F612">
            <v>0</v>
          </cell>
        </row>
        <row r="613">
          <cell r="B613" t="str">
            <v>이       윤</v>
          </cell>
          <cell r="D613">
            <v>1</v>
          </cell>
          <cell r="E613" t="str">
            <v>식</v>
          </cell>
          <cell r="F613">
            <v>0</v>
          </cell>
        </row>
        <row r="614">
          <cell r="B614" t="str">
            <v>기술료</v>
          </cell>
          <cell r="D614">
            <v>1</v>
          </cell>
          <cell r="E614" t="str">
            <v>식</v>
          </cell>
          <cell r="F614">
            <v>131000000</v>
          </cell>
        </row>
        <row r="615">
          <cell r="B615" t="str">
            <v>공사손해보험료</v>
          </cell>
          <cell r="D615">
            <v>1</v>
          </cell>
          <cell r="E615" t="str">
            <v>식</v>
          </cell>
          <cell r="F615">
            <v>0</v>
          </cell>
        </row>
        <row r="616">
          <cell r="B616" t="str">
            <v>부가 가치세</v>
          </cell>
          <cell r="D616">
            <v>1</v>
          </cell>
          <cell r="E616" t="str">
            <v>식</v>
          </cell>
          <cell r="F616">
            <v>0</v>
          </cell>
        </row>
        <row r="617">
          <cell r="B617" t="str">
            <v>골재대</v>
          </cell>
          <cell r="D617">
            <v>1</v>
          </cell>
          <cell r="E617" t="str">
            <v>식</v>
          </cell>
          <cell r="F617">
            <v>14200057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"/>
      <sheetName val="투찰"/>
      <sheetName val="토공"/>
      <sheetName val="철콘"/>
      <sheetName val="하도급사항"/>
      <sheetName val="한라갑지"/>
      <sheetName val="한라토공"/>
      <sheetName val="철콘갑지"/>
      <sheetName val="한라철콘"/>
      <sheetName val="선산갑지"/>
    </sheetNames>
    <sheetDataSet>
      <sheetData sheetId="0">
        <row r="2">
          <cell r="F2" t="str">
            <v>단       가</v>
          </cell>
          <cell r="G2" t="str">
            <v>금         액</v>
          </cell>
          <cell r="H2" t="str">
            <v>단       가</v>
          </cell>
          <cell r="I2" t="str">
            <v>금         액</v>
          </cell>
          <cell r="J2" t="str">
            <v>단       가</v>
          </cell>
          <cell r="K2" t="str">
            <v>금         액</v>
          </cell>
          <cell r="L2" t="str">
            <v>단       가</v>
          </cell>
          <cell r="M2" t="str">
            <v>금         액</v>
          </cell>
          <cell r="N2" t="str">
            <v>단       가</v>
          </cell>
          <cell r="O2" t="str">
            <v>금         액</v>
          </cell>
        </row>
        <row r="3">
          <cell r="B3" t="str">
            <v>*. 순  공  사  비</v>
          </cell>
          <cell r="G3">
            <v>4959759059</v>
          </cell>
          <cell r="I3">
            <v>10308318763</v>
          </cell>
          <cell r="K3">
            <v>2290909487</v>
          </cell>
          <cell r="M3">
            <v>17558987309</v>
          </cell>
          <cell r="O3">
            <v>13840428625</v>
          </cell>
        </row>
        <row r="4">
          <cell r="B4" t="str">
            <v>가. 공    사    비</v>
          </cell>
          <cell r="G4">
            <v>4276270915</v>
          </cell>
          <cell r="I4">
            <v>10297473581</v>
          </cell>
          <cell r="K4">
            <v>2281448066</v>
          </cell>
          <cell r="M4">
            <v>16855192562</v>
          </cell>
          <cell r="O4">
            <v>13139269210</v>
          </cell>
        </row>
        <row r="5">
          <cell r="B5" t="str">
            <v>1) 토          공</v>
          </cell>
          <cell r="G5">
            <v>777135586</v>
          </cell>
          <cell r="I5">
            <v>2058205023</v>
          </cell>
          <cell r="K5">
            <v>555692522</v>
          </cell>
          <cell r="M5">
            <v>3391033131</v>
          </cell>
          <cell r="O5">
            <v>2335736320</v>
          </cell>
        </row>
        <row r="6">
          <cell r="B6" t="str">
            <v>가) 본  선  토  공</v>
          </cell>
          <cell r="G6">
            <v>261925903</v>
          </cell>
          <cell r="I6">
            <v>690843931</v>
          </cell>
          <cell r="K6">
            <v>286194875</v>
          </cell>
          <cell r="L6">
            <v>0</v>
          </cell>
          <cell r="M6">
            <v>1238964709</v>
          </cell>
          <cell r="O6">
            <v>753278400</v>
          </cell>
        </row>
        <row r="7">
          <cell r="B7" t="str">
            <v>깍        기</v>
          </cell>
          <cell r="C7" t="str">
            <v>토  사</v>
          </cell>
          <cell r="D7" t="str">
            <v>23863</v>
          </cell>
          <cell r="E7" t="str">
            <v>㎥</v>
          </cell>
          <cell r="F7">
            <v>189</v>
          </cell>
          <cell r="G7">
            <v>4510107</v>
          </cell>
          <cell r="H7">
            <v>239</v>
          </cell>
          <cell r="I7">
            <v>5703257</v>
          </cell>
          <cell r="J7">
            <v>256</v>
          </cell>
          <cell r="K7">
            <v>6108928</v>
          </cell>
          <cell r="L7">
            <v>684</v>
          </cell>
          <cell r="M7">
            <v>16322292</v>
          </cell>
          <cell r="N7">
            <v>430</v>
          </cell>
          <cell r="O7">
            <v>10261090</v>
          </cell>
          <cell r="P7">
            <v>0.62865497076023391</v>
          </cell>
        </row>
        <row r="8">
          <cell r="B8" t="str">
            <v>깍        기</v>
          </cell>
          <cell r="C8" t="str">
            <v>풍화암</v>
          </cell>
          <cell r="D8" t="str">
            <v>7621</v>
          </cell>
          <cell r="E8" t="str">
            <v>㎥</v>
          </cell>
          <cell r="F8">
            <v>404</v>
          </cell>
          <cell r="G8">
            <v>3078884</v>
          </cell>
          <cell r="H8">
            <v>227</v>
          </cell>
          <cell r="I8">
            <v>1729967</v>
          </cell>
          <cell r="J8">
            <v>500</v>
          </cell>
          <cell r="K8">
            <v>3810500</v>
          </cell>
          <cell r="L8">
            <v>1131</v>
          </cell>
          <cell r="M8">
            <v>8619351</v>
          </cell>
          <cell r="N8">
            <v>780</v>
          </cell>
          <cell r="O8">
            <v>5944380</v>
          </cell>
          <cell r="P8">
            <v>0.68965517241379315</v>
          </cell>
        </row>
        <row r="9">
          <cell r="B9" t="str">
            <v>깍        기</v>
          </cell>
          <cell r="C9" t="str">
            <v>연  암</v>
          </cell>
          <cell r="D9" t="str">
            <v>2055</v>
          </cell>
          <cell r="E9" t="str">
            <v>㎥</v>
          </cell>
          <cell r="F9">
            <v>1997</v>
          </cell>
          <cell r="G9">
            <v>4103835</v>
          </cell>
          <cell r="H9">
            <v>8548</v>
          </cell>
          <cell r="I9">
            <v>17566140</v>
          </cell>
          <cell r="J9">
            <v>1343</v>
          </cell>
          <cell r="K9">
            <v>2759865</v>
          </cell>
          <cell r="L9">
            <v>11888</v>
          </cell>
          <cell r="M9">
            <v>24429840</v>
          </cell>
          <cell r="N9">
            <v>7550</v>
          </cell>
          <cell r="O9">
            <v>15515250</v>
          </cell>
          <cell r="P9">
            <v>0.63509421265141319</v>
          </cell>
        </row>
        <row r="10">
          <cell r="B10" t="str">
            <v>깍        기</v>
          </cell>
          <cell r="C10" t="str">
            <v>경  암</v>
          </cell>
          <cell r="D10" t="str">
            <v>143</v>
          </cell>
          <cell r="E10" t="str">
            <v>㎥</v>
          </cell>
          <cell r="F10">
            <v>3439</v>
          </cell>
          <cell r="G10">
            <v>491777</v>
          </cell>
          <cell r="H10">
            <v>15090</v>
          </cell>
          <cell r="I10">
            <v>2157870</v>
          </cell>
          <cell r="J10">
            <v>2165</v>
          </cell>
          <cell r="K10">
            <v>309595</v>
          </cell>
          <cell r="L10">
            <v>20694</v>
          </cell>
          <cell r="M10">
            <v>2959242</v>
          </cell>
          <cell r="N10">
            <v>13000</v>
          </cell>
          <cell r="O10">
            <v>1859000</v>
          </cell>
          <cell r="P10">
            <v>0.62820141103701554</v>
          </cell>
        </row>
        <row r="11">
          <cell r="B11" t="str">
            <v>돋        기</v>
          </cell>
          <cell r="C11" t="str">
            <v>유용토</v>
          </cell>
          <cell r="D11" t="str">
            <v>89374</v>
          </cell>
          <cell r="E11" t="str">
            <v>㎥</v>
          </cell>
          <cell r="F11">
            <v>1364</v>
          </cell>
          <cell r="G11">
            <v>121906136</v>
          </cell>
          <cell r="H11">
            <v>4741</v>
          </cell>
          <cell r="I11">
            <v>423722134</v>
          </cell>
          <cell r="J11">
            <v>1848</v>
          </cell>
          <cell r="K11">
            <v>165163152</v>
          </cell>
          <cell r="L11">
            <v>7953</v>
          </cell>
          <cell r="M11">
            <v>710791422</v>
          </cell>
          <cell r="N11">
            <v>4870</v>
          </cell>
          <cell r="O11">
            <v>435251380</v>
          </cell>
          <cell r="P11">
            <v>0.61234754180812268</v>
          </cell>
        </row>
        <row r="12">
          <cell r="B12" t="str">
            <v>잔 토  처 리</v>
          </cell>
          <cell r="C12" t="str">
            <v>사토,ℓ = 8.0㎞</v>
          </cell>
          <cell r="D12" t="str">
            <v>50714</v>
          </cell>
          <cell r="E12" t="str">
            <v>㎥</v>
          </cell>
          <cell r="F12">
            <v>2063</v>
          </cell>
          <cell r="G12">
            <v>104622982</v>
          </cell>
          <cell r="H12">
            <v>2122</v>
          </cell>
          <cell r="I12">
            <v>107615108</v>
          </cell>
          <cell r="J12">
            <v>2103</v>
          </cell>
          <cell r="K12">
            <v>106651542</v>
          </cell>
          <cell r="L12">
            <v>6288</v>
          </cell>
          <cell r="M12">
            <v>318889632</v>
          </cell>
          <cell r="N12">
            <v>3800</v>
          </cell>
          <cell r="O12">
            <v>192713200</v>
          </cell>
          <cell r="P12">
            <v>0.60432569974554706</v>
          </cell>
        </row>
        <row r="13">
          <cell r="B13" t="str">
            <v>구조물뒷채움</v>
          </cell>
          <cell r="C13" t="str">
            <v>막  돌</v>
          </cell>
          <cell r="D13" t="str">
            <v>1605</v>
          </cell>
          <cell r="E13" t="str">
            <v>㎥</v>
          </cell>
          <cell r="F13">
            <v>701</v>
          </cell>
          <cell r="G13">
            <v>1125105</v>
          </cell>
          <cell r="H13">
            <v>16194</v>
          </cell>
          <cell r="I13">
            <v>25991370</v>
          </cell>
          <cell r="J13">
            <v>823</v>
          </cell>
          <cell r="K13">
            <v>1320915</v>
          </cell>
          <cell r="L13">
            <v>17718</v>
          </cell>
          <cell r="M13">
            <v>28437390</v>
          </cell>
          <cell r="N13">
            <v>12100</v>
          </cell>
          <cell r="O13">
            <v>19420500</v>
          </cell>
          <cell r="P13">
            <v>0.68292132294841401</v>
          </cell>
        </row>
        <row r="14">
          <cell r="B14" t="str">
            <v>층   따   기</v>
          </cell>
          <cell r="D14" t="str">
            <v>457</v>
          </cell>
          <cell r="E14" t="str">
            <v>㎥</v>
          </cell>
          <cell r="F14">
            <v>82</v>
          </cell>
          <cell r="G14">
            <v>37474</v>
          </cell>
          <cell r="H14">
            <v>176</v>
          </cell>
          <cell r="I14">
            <v>80432</v>
          </cell>
          <cell r="J14">
            <v>154</v>
          </cell>
          <cell r="K14">
            <v>70378</v>
          </cell>
          <cell r="L14">
            <v>412</v>
          </cell>
          <cell r="M14">
            <v>188284</v>
          </cell>
          <cell r="N14">
            <v>400</v>
          </cell>
          <cell r="O14">
            <v>182800</v>
          </cell>
          <cell r="P14">
            <v>0.970873786407767</v>
          </cell>
        </row>
        <row r="15">
          <cell r="B15" t="str">
            <v>떼 입  히 기</v>
          </cell>
          <cell r="C15" t="str">
            <v>줄  떼</v>
          </cell>
          <cell r="D15" t="str">
            <v>11448</v>
          </cell>
          <cell r="E15" t="str">
            <v>㎡</v>
          </cell>
          <cell r="F15">
            <v>846</v>
          </cell>
          <cell r="G15">
            <v>9685008</v>
          </cell>
          <cell r="H15">
            <v>3593</v>
          </cell>
          <cell r="I15">
            <v>41132664</v>
          </cell>
          <cell r="K15">
            <v>0</v>
          </cell>
          <cell r="L15">
            <v>4439</v>
          </cell>
          <cell r="M15">
            <v>50817672</v>
          </cell>
          <cell r="N15">
            <v>2500</v>
          </cell>
          <cell r="O15">
            <v>28620000</v>
          </cell>
          <cell r="P15">
            <v>0.56318990763685517</v>
          </cell>
        </row>
        <row r="16">
          <cell r="B16" t="str">
            <v>떼 입  히 기</v>
          </cell>
          <cell r="C16" t="str">
            <v>평  떼</v>
          </cell>
          <cell r="D16" t="str">
            <v>2549</v>
          </cell>
          <cell r="E16" t="str">
            <v>㎡</v>
          </cell>
          <cell r="F16">
            <v>2695</v>
          </cell>
          <cell r="G16">
            <v>6869555</v>
          </cell>
          <cell r="H16">
            <v>4461</v>
          </cell>
          <cell r="I16">
            <v>11371089</v>
          </cell>
          <cell r="K16">
            <v>0</v>
          </cell>
          <cell r="L16">
            <v>7156</v>
          </cell>
          <cell r="M16">
            <v>18240644</v>
          </cell>
          <cell r="N16">
            <v>4000</v>
          </cell>
          <cell r="O16">
            <v>10196000</v>
          </cell>
          <cell r="P16">
            <v>0.55897149245388489</v>
          </cell>
        </row>
        <row r="17">
          <cell r="B17" t="str">
            <v>쪽제비싸리식재</v>
          </cell>
          <cell r="C17" t="str">
            <v>1년생,H = 1.0m이하</v>
          </cell>
          <cell r="D17" t="str">
            <v>11448</v>
          </cell>
          <cell r="E17" t="str">
            <v>㎡</v>
          </cell>
          <cell r="F17">
            <v>480</v>
          </cell>
          <cell r="G17">
            <v>5495040</v>
          </cell>
          <cell r="H17">
            <v>4130</v>
          </cell>
          <cell r="I17">
            <v>47280240</v>
          </cell>
          <cell r="K17">
            <v>0</v>
          </cell>
          <cell r="L17">
            <v>4610</v>
          </cell>
          <cell r="M17">
            <v>52775280</v>
          </cell>
          <cell r="N17">
            <v>2600</v>
          </cell>
          <cell r="O17">
            <v>29764800</v>
          </cell>
          <cell r="P17">
            <v>0.56399132321041212</v>
          </cell>
        </row>
        <row r="18">
          <cell r="B18" t="str">
            <v>산마루 측 구</v>
          </cell>
          <cell r="C18" t="str">
            <v>토  사</v>
          </cell>
          <cell r="D18" t="str">
            <v>1420</v>
          </cell>
          <cell r="E18" t="str">
            <v>m</v>
          </cell>
          <cell r="G18">
            <v>0</v>
          </cell>
          <cell r="H18">
            <v>4573</v>
          </cell>
          <cell r="I18">
            <v>6493660</v>
          </cell>
          <cell r="K18">
            <v>0</v>
          </cell>
          <cell r="L18">
            <v>4573</v>
          </cell>
          <cell r="M18">
            <v>6493660</v>
          </cell>
          <cell r="N18">
            <v>2500</v>
          </cell>
          <cell r="O18">
            <v>3550000</v>
          </cell>
          <cell r="P18">
            <v>0.5466870763175159</v>
          </cell>
        </row>
        <row r="19">
          <cell r="B19" t="str">
            <v>나) 본  선  부  속</v>
          </cell>
          <cell r="G19">
            <v>215523552</v>
          </cell>
          <cell r="I19">
            <v>845763189</v>
          </cell>
          <cell r="K19">
            <v>72592604</v>
          </cell>
          <cell r="L19">
            <v>0</v>
          </cell>
          <cell r="M19">
            <v>1133879345</v>
          </cell>
          <cell r="O19">
            <v>889899600</v>
          </cell>
          <cell r="P19">
            <v>0</v>
          </cell>
        </row>
        <row r="20">
          <cell r="B20" t="str">
            <v>터   파   기</v>
          </cell>
          <cell r="C20" t="str">
            <v>토사,육상</v>
          </cell>
          <cell r="D20" t="str">
            <v>14880</v>
          </cell>
          <cell r="E20" t="str">
            <v>㎥</v>
          </cell>
          <cell r="F20">
            <v>174</v>
          </cell>
          <cell r="G20">
            <v>2589120</v>
          </cell>
          <cell r="H20">
            <v>220</v>
          </cell>
          <cell r="I20">
            <v>3273600</v>
          </cell>
          <cell r="J20">
            <v>235</v>
          </cell>
          <cell r="K20">
            <v>3496800</v>
          </cell>
          <cell r="L20">
            <v>629</v>
          </cell>
          <cell r="M20">
            <v>9359520</v>
          </cell>
          <cell r="N20">
            <v>450</v>
          </cell>
          <cell r="O20">
            <v>6696000</v>
          </cell>
          <cell r="P20">
            <v>0.71542130365659773</v>
          </cell>
        </row>
        <row r="21">
          <cell r="B21" t="str">
            <v>터   파   기</v>
          </cell>
          <cell r="C21" t="str">
            <v>풍화암,육상</v>
          </cell>
          <cell r="D21" t="str">
            <v>208</v>
          </cell>
          <cell r="E21" t="str">
            <v>㎥</v>
          </cell>
          <cell r="F21">
            <v>4973</v>
          </cell>
          <cell r="G21">
            <v>1034384</v>
          </cell>
          <cell r="H21">
            <v>19235</v>
          </cell>
          <cell r="I21">
            <v>4000880</v>
          </cell>
          <cell r="J21">
            <v>864</v>
          </cell>
          <cell r="K21">
            <v>179712</v>
          </cell>
          <cell r="L21">
            <v>25072</v>
          </cell>
          <cell r="M21">
            <v>5214976</v>
          </cell>
          <cell r="N21">
            <v>17600</v>
          </cell>
          <cell r="O21">
            <v>3660800</v>
          </cell>
          <cell r="P21">
            <v>0.7019783024888322</v>
          </cell>
        </row>
        <row r="22">
          <cell r="B22" t="str">
            <v>터   파   기</v>
          </cell>
          <cell r="C22" t="str">
            <v>연암,육상</v>
          </cell>
          <cell r="D22" t="str">
            <v>90</v>
          </cell>
          <cell r="E22" t="str">
            <v>㎥</v>
          </cell>
          <cell r="F22">
            <v>6081</v>
          </cell>
          <cell r="G22">
            <v>547290</v>
          </cell>
          <cell r="H22">
            <v>23277</v>
          </cell>
          <cell r="I22">
            <v>2094930</v>
          </cell>
          <cell r="J22">
            <v>1479</v>
          </cell>
          <cell r="K22">
            <v>133110</v>
          </cell>
          <cell r="L22">
            <v>30837</v>
          </cell>
          <cell r="M22">
            <v>2775330</v>
          </cell>
          <cell r="N22">
            <v>21200</v>
          </cell>
          <cell r="O22">
            <v>1908000</v>
          </cell>
          <cell r="P22">
            <v>0.68748581249797325</v>
          </cell>
        </row>
        <row r="23">
          <cell r="B23" t="str">
            <v>터   파   기</v>
          </cell>
          <cell r="C23" t="str">
            <v>경암,육상</v>
          </cell>
          <cell r="D23" t="str">
            <v>18</v>
          </cell>
          <cell r="E23" t="str">
            <v>㎥</v>
          </cell>
          <cell r="F23">
            <v>8446</v>
          </cell>
          <cell r="G23">
            <v>152028</v>
          </cell>
          <cell r="H23">
            <v>33677</v>
          </cell>
          <cell r="I23">
            <v>606186</v>
          </cell>
          <cell r="J23">
            <v>2844</v>
          </cell>
          <cell r="K23">
            <v>51192</v>
          </cell>
          <cell r="L23">
            <v>44967</v>
          </cell>
          <cell r="M23">
            <v>809406</v>
          </cell>
          <cell r="N23">
            <v>28700</v>
          </cell>
          <cell r="O23">
            <v>516600</v>
          </cell>
          <cell r="P23">
            <v>0.63824582471590274</v>
          </cell>
        </row>
        <row r="24">
          <cell r="B24" t="str">
            <v>되 메  우 기</v>
          </cell>
          <cell r="C24" t="str">
            <v>토  사</v>
          </cell>
          <cell r="D24" t="str">
            <v>9602</v>
          </cell>
          <cell r="E24" t="str">
            <v>㎥</v>
          </cell>
          <cell r="F24">
            <v>156</v>
          </cell>
          <cell r="G24">
            <v>1497912</v>
          </cell>
          <cell r="H24">
            <v>575</v>
          </cell>
          <cell r="I24">
            <v>5521150</v>
          </cell>
          <cell r="J24">
            <v>212</v>
          </cell>
          <cell r="K24">
            <v>2035624</v>
          </cell>
          <cell r="L24">
            <v>943</v>
          </cell>
          <cell r="M24">
            <v>9054686</v>
          </cell>
          <cell r="N24">
            <v>700</v>
          </cell>
          <cell r="O24">
            <v>6721400</v>
          </cell>
          <cell r="P24">
            <v>0.74231177094379641</v>
          </cell>
        </row>
        <row r="25">
          <cell r="B25" t="str">
            <v>기초막돌다짐</v>
          </cell>
          <cell r="C25" t="str">
            <v>막  돌</v>
          </cell>
          <cell r="D25" t="str">
            <v>1157</v>
          </cell>
          <cell r="E25" t="str">
            <v>㎥</v>
          </cell>
          <cell r="F25">
            <v>491</v>
          </cell>
          <cell r="G25">
            <v>568087</v>
          </cell>
          <cell r="H25">
            <v>38604</v>
          </cell>
          <cell r="I25">
            <v>44664828</v>
          </cell>
          <cell r="J25">
            <v>493</v>
          </cell>
          <cell r="K25">
            <v>570401</v>
          </cell>
          <cell r="L25">
            <v>39588</v>
          </cell>
          <cell r="M25">
            <v>45803316</v>
          </cell>
          <cell r="N25">
            <v>29000</v>
          </cell>
          <cell r="O25">
            <v>33553000</v>
          </cell>
          <cell r="P25">
            <v>0.73254521572193598</v>
          </cell>
        </row>
        <row r="26">
          <cell r="B26" t="str">
            <v>PSC 말뚝박기</v>
          </cell>
          <cell r="C26" t="str">
            <v>직항,φ400㎜×5m</v>
          </cell>
          <cell r="D26" t="str">
            <v>414</v>
          </cell>
          <cell r="E26" t="str">
            <v>본</v>
          </cell>
          <cell r="F26">
            <v>94197</v>
          </cell>
          <cell r="G26">
            <v>38997558</v>
          </cell>
          <cell r="H26">
            <v>76725</v>
          </cell>
          <cell r="I26">
            <v>31764150</v>
          </cell>
          <cell r="J26">
            <v>59159</v>
          </cell>
          <cell r="K26">
            <v>24491826</v>
          </cell>
          <cell r="L26">
            <v>230081</v>
          </cell>
          <cell r="M26">
            <v>95253534</v>
          </cell>
          <cell r="N26">
            <v>177000</v>
          </cell>
          <cell r="O26">
            <v>73278000</v>
          </cell>
          <cell r="P26">
            <v>0.76929429201020505</v>
          </cell>
        </row>
        <row r="27">
          <cell r="B27" t="str">
            <v>PSC 말뚝박기</v>
          </cell>
          <cell r="C27" t="str">
            <v>직항,φ400㎜×6m</v>
          </cell>
          <cell r="D27" t="str">
            <v>456</v>
          </cell>
          <cell r="E27" t="str">
            <v>본</v>
          </cell>
          <cell r="F27">
            <v>112570</v>
          </cell>
          <cell r="G27">
            <v>51331920</v>
          </cell>
          <cell r="H27">
            <v>83768</v>
          </cell>
          <cell r="I27">
            <v>38198208</v>
          </cell>
          <cell r="J27">
            <v>67988</v>
          </cell>
          <cell r="K27">
            <v>31002528</v>
          </cell>
          <cell r="L27">
            <v>264326</v>
          </cell>
          <cell r="M27">
            <v>120532656</v>
          </cell>
          <cell r="N27">
            <v>200000</v>
          </cell>
          <cell r="O27">
            <v>91200000</v>
          </cell>
          <cell r="P27">
            <v>0.75664142006461721</v>
          </cell>
        </row>
        <row r="28">
          <cell r="B28" t="str">
            <v>법면보호블럭</v>
          </cell>
          <cell r="C28" t="str">
            <v>130×110×590㎜</v>
          </cell>
          <cell r="D28" t="str">
            <v>3274</v>
          </cell>
          <cell r="E28" t="str">
            <v>㎡</v>
          </cell>
          <cell r="F28">
            <v>10600</v>
          </cell>
          <cell r="G28">
            <v>34704400</v>
          </cell>
          <cell r="H28">
            <v>7804</v>
          </cell>
          <cell r="I28">
            <v>25550296</v>
          </cell>
          <cell r="K28">
            <v>0</v>
          </cell>
          <cell r="L28">
            <v>18404</v>
          </cell>
          <cell r="M28">
            <v>60254696</v>
          </cell>
          <cell r="N28">
            <v>12500</v>
          </cell>
          <cell r="O28">
            <v>40925000</v>
          </cell>
          <cell r="P28">
            <v>0.67920017387524456</v>
          </cell>
        </row>
        <row r="29">
          <cell r="B29" t="str">
            <v>바닥콘크리트</v>
          </cell>
          <cell r="C29" t="str">
            <v>σck = 135㎏/㎠</v>
          </cell>
          <cell r="D29" t="str">
            <v>391</v>
          </cell>
          <cell r="E29" t="str">
            <v>㎥</v>
          </cell>
          <cell r="F29">
            <v>2802</v>
          </cell>
          <cell r="G29">
            <v>1095582</v>
          </cell>
          <cell r="H29">
            <v>26736</v>
          </cell>
          <cell r="I29">
            <v>10453776</v>
          </cell>
          <cell r="K29">
            <v>0</v>
          </cell>
          <cell r="L29">
            <v>29538</v>
          </cell>
          <cell r="M29">
            <v>11549358</v>
          </cell>
          <cell r="N29">
            <v>25000</v>
          </cell>
          <cell r="O29">
            <v>9775000</v>
          </cell>
          <cell r="P29">
            <v>0.84636739115715354</v>
          </cell>
        </row>
        <row r="30">
          <cell r="B30" t="str">
            <v>방음벽기초철근콘크리트</v>
          </cell>
          <cell r="C30" t="str">
            <v>σck = 240㎏/㎠</v>
          </cell>
          <cell r="D30" t="str">
            <v>416</v>
          </cell>
          <cell r="E30" t="str">
            <v>㎥</v>
          </cell>
          <cell r="F30">
            <v>18962</v>
          </cell>
          <cell r="G30">
            <v>7888192</v>
          </cell>
          <cell r="H30">
            <v>91829</v>
          </cell>
          <cell r="I30">
            <v>38200864</v>
          </cell>
          <cell r="J30">
            <v>7</v>
          </cell>
          <cell r="K30">
            <v>2912</v>
          </cell>
          <cell r="L30">
            <v>110798</v>
          </cell>
          <cell r="M30">
            <v>46091968</v>
          </cell>
          <cell r="N30">
            <v>91300</v>
          </cell>
          <cell r="O30">
            <v>37980800</v>
          </cell>
          <cell r="P30">
            <v>0.82402209426162931</v>
          </cell>
        </row>
        <row r="31">
          <cell r="B31" t="str">
            <v>방음벽 설 치</v>
          </cell>
          <cell r="C31" t="str">
            <v>일반흡음형,H = 2.0m</v>
          </cell>
          <cell r="D31" t="str">
            <v>2040</v>
          </cell>
          <cell r="E31" t="str">
            <v>m</v>
          </cell>
          <cell r="F31">
            <v>322</v>
          </cell>
          <cell r="G31">
            <v>656880</v>
          </cell>
          <cell r="H31">
            <v>63153</v>
          </cell>
          <cell r="I31">
            <v>128832120</v>
          </cell>
          <cell r="J31">
            <v>266</v>
          </cell>
          <cell r="K31">
            <v>542640</v>
          </cell>
          <cell r="L31">
            <v>63741</v>
          </cell>
          <cell r="M31">
            <v>130031640</v>
          </cell>
          <cell r="N31">
            <v>41200</v>
          </cell>
          <cell r="O31">
            <v>84048000</v>
          </cell>
          <cell r="P31">
            <v>0.64636576144083091</v>
          </cell>
        </row>
        <row r="32">
          <cell r="B32" t="str">
            <v>L형옹벽기초철근콘크리트</v>
          </cell>
          <cell r="C32" t="str">
            <v>σck = 240㎏/㎠</v>
          </cell>
          <cell r="D32" t="str">
            <v>2367</v>
          </cell>
          <cell r="E32" t="str">
            <v>㎥</v>
          </cell>
          <cell r="F32">
            <v>3832</v>
          </cell>
          <cell r="G32">
            <v>9070344</v>
          </cell>
          <cell r="H32">
            <v>72655</v>
          </cell>
          <cell r="I32">
            <v>171974385</v>
          </cell>
          <cell r="J32">
            <v>7</v>
          </cell>
          <cell r="K32">
            <v>16569</v>
          </cell>
          <cell r="L32">
            <v>76494</v>
          </cell>
          <cell r="M32">
            <v>181061298</v>
          </cell>
          <cell r="N32">
            <v>64000</v>
          </cell>
          <cell r="O32">
            <v>151488000</v>
          </cell>
          <cell r="P32">
            <v>0.8366669281250817</v>
          </cell>
        </row>
        <row r="33">
          <cell r="B33" t="str">
            <v>L형옹벽구체철근콘크리트</v>
          </cell>
          <cell r="C33" t="str">
            <v>σck = 240㎏/㎠</v>
          </cell>
          <cell r="D33" t="str">
            <v>1693</v>
          </cell>
          <cell r="E33" t="str">
            <v>㎥</v>
          </cell>
          <cell r="F33">
            <v>29237</v>
          </cell>
          <cell r="G33">
            <v>49498241</v>
          </cell>
          <cell r="H33">
            <v>170983</v>
          </cell>
          <cell r="I33">
            <v>289474219</v>
          </cell>
          <cell r="J33">
            <v>4227</v>
          </cell>
          <cell r="K33">
            <v>7156311</v>
          </cell>
          <cell r="L33">
            <v>204447</v>
          </cell>
          <cell r="M33">
            <v>346128771</v>
          </cell>
          <cell r="N33">
            <v>171000</v>
          </cell>
          <cell r="O33">
            <v>289503000</v>
          </cell>
          <cell r="P33">
            <v>0.83640258844590532</v>
          </cell>
        </row>
        <row r="34">
          <cell r="B34" t="str">
            <v>수로콘크리트</v>
          </cell>
          <cell r="C34" t="str">
            <v>σck = 180㎏/㎠</v>
          </cell>
          <cell r="D34" t="str">
            <v>813</v>
          </cell>
          <cell r="E34" t="str">
            <v>㎥</v>
          </cell>
          <cell r="F34">
            <v>19517</v>
          </cell>
          <cell r="G34">
            <v>15867321</v>
          </cell>
          <cell r="H34">
            <v>62796</v>
          </cell>
          <cell r="I34">
            <v>51053148</v>
          </cell>
          <cell r="J34">
            <v>3583</v>
          </cell>
          <cell r="K34">
            <v>2912979</v>
          </cell>
          <cell r="L34">
            <v>85896</v>
          </cell>
          <cell r="M34">
            <v>69833448</v>
          </cell>
          <cell r="N34">
            <v>72000</v>
          </cell>
          <cell r="O34">
            <v>58536000</v>
          </cell>
          <cell r="P34">
            <v>0.83822296730930423</v>
          </cell>
        </row>
        <row r="35">
          <cell r="B35" t="str">
            <v>수로뚜껑철근콘크리트</v>
          </cell>
          <cell r="C35" t="str">
            <v>σck = 210㎏/㎠</v>
          </cell>
          <cell r="D35" t="str">
            <v>1</v>
          </cell>
          <cell r="E35" t="str">
            <v>㎥</v>
          </cell>
          <cell r="F35">
            <v>24293</v>
          </cell>
          <cell r="G35">
            <v>24293</v>
          </cell>
          <cell r="H35">
            <v>100449</v>
          </cell>
          <cell r="I35">
            <v>100449</v>
          </cell>
          <cell r="K35">
            <v>0</v>
          </cell>
          <cell r="L35">
            <v>124742</v>
          </cell>
          <cell r="M35">
            <v>124742</v>
          </cell>
          <cell r="N35">
            <v>110000</v>
          </cell>
          <cell r="O35">
            <v>110000</v>
          </cell>
          <cell r="P35">
            <v>0.88182007663818118</v>
          </cell>
        </row>
        <row r="36">
          <cell r="B36" t="str">
            <v>다) 개  천  내  기</v>
          </cell>
          <cell r="G36">
            <v>107450</v>
          </cell>
          <cell r="I36">
            <v>1736947</v>
          </cell>
          <cell r="K36">
            <v>121835</v>
          </cell>
          <cell r="L36">
            <v>0</v>
          </cell>
          <cell r="M36">
            <v>1966232</v>
          </cell>
          <cell r="O36">
            <v>1298210</v>
          </cell>
          <cell r="P36">
            <v>0</v>
          </cell>
        </row>
        <row r="37">
          <cell r="B37" t="str">
            <v>깍        기</v>
          </cell>
          <cell r="C37" t="str">
            <v>토  사</v>
          </cell>
          <cell r="D37" t="str">
            <v>447</v>
          </cell>
          <cell r="E37" t="str">
            <v>㎥</v>
          </cell>
          <cell r="F37">
            <v>189</v>
          </cell>
          <cell r="G37">
            <v>84483</v>
          </cell>
          <cell r="H37">
            <v>239</v>
          </cell>
          <cell r="I37">
            <v>106833</v>
          </cell>
          <cell r="J37">
            <v>256</v>
          </cell>
          <cell r="K37">
            <v>114432</v>
          </cell>
          <cell r="L37">
            <v>684</v>
          </cell>
          <cell r="M37">
            <v>305748</v>
          </cell>
          <cell r="N37">
            <v>430</v>
          </cell>
          <cell r="O37">
            <v>192210</v>
          </cell>
          <cell r="P37">
            <v>0.62865497076023391</v>
          </cell>
        </row>
        <row r="38">
          <cell r="B38" t="str">
            <v>수 로 뚝쌓기</v>
          </cell>
          <cell r="D38" t="str">
            <v>369</v>
          </cell>
          <cell r="E38" t="str">
            <v>㎥</v>
          </cell>
          <cell r="G38">
            <v>0</v>
          </cell>
          <cell r="H38">
            <v>4150</v>
          </cell>
          <cell r="I38">
            <v>1531350</v>
          </cell>
          <cell r="K38">
            <v>0</v>
          </cell>
          <cell r="L38">
            <v>4150</v>
          </cell>
          <cell r="M38">
            <v>1531350</v>
          </cell>
          <cell r="N38">
            <v>2700</v>
          </cell>
          <cell r="O38">
            <v>996300</v>
          </cell>
          <cell r="P38">
            <v>0.6506024096385542</v>
          </cell>
        </row>
        <row r="39">
          <cell r="B39" t="str">
            <v>기초막돌다짐</v>
          </cell>
          <cell r="C39" t="str">
            <v>막  돌</v>
          </cell>
          <cell r="D39" t="str">
            <v>1</v>
          </cell>
          <cell r="E39" t="str">
            <v>㎥</v>
          </cell>
          <cell r="F39">
            <v>491</v>
          </cell>
          <cell r="G39">
            <v>491</v>
          </cell>
          <cell r="H39">
            <v>38604</v>
          </cell>
          <cell r="I39">
            <v>38604</v>
          </cell>
          <cell r="J39">
            <v>493</v>
          </cell>
          <cell r="K39">
            <v>493</v>
          </cell>
          <cell r="L39">
            <v>39588</v>
          </cell>
          <cell r="M39">
            <v>39588</v>
          </cell>
          <cell r="N39">
            <v>29700</v>
          </cell>
          <cell r="O39">
            <v>29700</v>
          </cell>
          <cell r="P39">
            <v>0.75022734161867233</v>
          </cell>
        </row>
        <row r="40">
          <cell r="B40" t="str">
            <v>낙차공콘크리트</v>
          </cell>
          <cell r="C40" t="str">
            <v>σck = 180㎏/㎠</v>
          </cell>
          <cell r="D40" t="str">
            <v>2</v>
          </cell>
          <cell r="E40" t="str">
            <v>㎥</v>
          </cell>
          <cell r="F40">
            <v>11238</v>
          </cell>
          <cell r="G40">
            <v>22476</v>
          </cell>
          <cell r="H40">
            <v>30080</v>
          </cell>
          <cell r="I40">
            <v>60160</v>
          </cell>
          <cell r="J40">
            <v>3455</v>
          </cell>
          <cell r="K40">
            <v>6910</v>
          </cell>
          <cell r="L40">
            <v>44773</v>
          </cell>
          <cell r="M40">
            <v>89546</v>
          </cell>
          <cell r="N40">
            <v>40000</v>
          </cell>
          <cell r="O40">
            <v>80000</v>
          </cell>
          <cell r="P40">
            <v>0.89339557322493468</v>
          </cell>
        </row>
        <row r="41">
          <cell r="B41" t="str">
            <v>라) 길    내    기</v>
          </cell>
          <cell r="G41">
            <v>21015876</v>
          </cell>
          <cell r="I41">
            <v>29831145</v>
          </cell>
          <cell r="K41">
            <v>9948760</v>
          </cell>
          <cell r="L41">
            <v>0</v>
          </cell>
          <cell r="M41">
            <v>60795781</v>
          </cell>
          <cell r="N41">
            <v>0</v>
          </cell>
          <cell r="O41">
            <v>43028470</v>
          </cell>
          <cell r="P41">
            <v>0</v>
          </cell>
        </row>
        <row r="42">
          <cell r="B42" t="str">
            <v>깍        기</v>
          </cell>
          <cell r="C42" t="str">
            <v>토  사</v>
          </cell>
          <cell r="D42" t="str">
            <v>2028</v>
          </cell>
          <cell r="E42" t="str">
            <v>㎥</v>
          </cell>
          <cell r="F42">
            <v>189</v>
          </cell>
          <cell r="G42">
            <v>383292</v>
          </cell>
          <cell r="H42">
            <v>239</v>
          </cell>
          <cell r="I42">
            <v>484692</v>
          </cell>
          <cell r="J42">
            <v>256</v>
          </cell>
          <cell r="K42">
            <v>519168</v>
          </cell>
          <cell r="L42">
            <v>684</v>
          </cell>
          <cell r="M42">
            <v>1387152</v>
          </cell>
          <cell r="N42">
            <v>430</v>
          </cell>
          <cell r="O42">
            <v>872040</v>
          </cell>
          <cell r="P42">
            <v>0.62865497076023391</v>
          </cell>
        </row>
        <row r="43">
          <cell r="B43" t="str">
            <v>돋        기</v>
          </cell>
          <cell r="C43" t="str">
            <v>유용토</v>
          </cell>
          <cell r="D43" t="str">
            <v>3489</v>
          </cell>
          <cell r="E43" t="str">
            <v>㎥</v>
          </cell>
          <cell r="F43">
            <v>1364</v>
          </cell>
          <cell r="G43">
            <v>4758996</v>
          </cell>
          <cell r="H43">
            <v>4741</v>
          </cell>
          <cell r="I43">
            <v>16541349</v>
          </cell>
          <cell r="J43">
            <v>1848</v>
          </cell>
          <cell r="K43">
            <v>6447672</v>
          </cell>
          <cell r="L43">
            <v>7953</v>
          </cell>
          <cell r="M43">
            <v>27748017</v>
          </cell>
          <cell r="N43">
            <v>4870</v>
          </cell>
          <cell r="O43">
            <v>16991430</v>
          </cell>
          <cell r="P43">
            <v>0.61234754180812268</v>
          </cell>
        </row>
        <row r="44">
          <cell r="B44" t="str">
            <v>떼 입  히 기</v>
          </cell>
          <cell r="C44" t="str">
            <v>줄  떼</v>
          </cell>
          <cell r="D44" t="str">
            <v>918</v>
          </cell>
          <cell r="E44" t="str">
            <v>㎡</v>
          </cell>
          <cell r="F44">
            <v>846</v>
          </cell>
          <cell r="G44">
            <v>776628</v>
          </cell>
          <cell r="H44">
            <v>3593</v>
          </cell>
          <cell r="I44">
            <v>3298374</v>
          </cell>
          <cell r="K44">
            <v>0</v>
          </cell>
          <cell r="L44">
            <v>4439</v>
          </cell>
          <cell r="M44">
            <v>4075002</v>
          </cell>
          <cell r="N44">
            <v>2500</v>
          </cell>
          <cell r="O44">
            <v>2295000</v>
          </cell>
          <cell r="P44">
            <v>0.56318990763685517</v>
          </cell>
        </row>
        <row r="45">
          <cell r="B45" t="str">
            <v>막자갈 깔 기</v>
          </cell>
          <cell r="C45" t="str">
            <v>T = 20㎝</v>
          </cell>
          <cell r="D45" t="str">
            <v>208</v>
          </cell>
          <cell r="E45" t="str">
            <v>㎥</v>
          </cell>
          <cell r="F45">
            <v>631</v>
          </cell>
          <cell r="G45">
            <v>131248</v>
          </cell>
          <cell r="H45">
            <v>20964</v>
          </cell>
          <cell r="I45">
            <v>4360512</v>
          </cell>
          <cell r="J45">
            <v>686</v>
          </cell>
          <cell r="K45">
            <v>142688</v>
          </cell>
          <cell r="L45">
            <v>22281</v>
          </cell>
          <cell r="M45">
            <v>4634448</v>
          </cell>
          <cell r="N45">
            <v>16000</v>
          </cell>
          <cell r="O45">
            <v>3328000</v>
          </cell>
          <cell r="P45">
            <v>0.71810062384991702</v>
          </cell>
        </row>
        <row r="46">
          <cell r="B46" t="str">
            <v>아스콘 포 장</v>
          </cell>
          <cell r="C46" t="str">
            <v>T = 55㎝</v>
          </cell>
          <cell r="D46" t="str">
            <v>800</v>
          </cell>
          <cell r="E46" t="str">
            <v>㎡</v>
          </cell>
          <cell r="F46">
            <v>16201</v>
          </cell>
          <cell r="G46">
            <v>12960800</v>
          </cell>
          <cell r="H46">
            <v>3092</v>
          </cell>
          <cell r="I46">
            <v>2473600</v>
          </cell>
          <cell r="J46">
            <v>2794</v>
          </cell>
          <cell r="K46">
            <v>2235200</v>
          </cell>
          <cell r="L46">
            <v>22087</v>
          </cell>
          <cell r="M46">
            <v>17669600</v>
          </cell>
          <cell r="N46">
            <v>19000</v>
          </cell>
          <cell r="O46">
            <v>15200000</v>
          </cell>
          <cell r="P46">
            <v>0.86023452709738757</v>
          </cell>
        </row>
        <row r="47">
          <cell r="B47" t="str">
            <v>흄 관  부 설</v>
          </cell>
          <cell r="C47" t="str">
            <v>φ100㎝×1</v>
          </cell>
          <cell r="D47" t="str">
            <v>26</v>
          </cell>
          <cell r="E47" t="str">
            <v>m</v>
          </cell>
          <cell r="F47">
            <v>77112</v>
          </cell>
          <cell r="G47">
            <v>2004912</v>
          </cell>
          <cell r="H47">
            <v>102793</v>
          </cell>
          <cell r="I47">
            <v>2672618</v>
          </cell>
          <cell r="J47">
            <v>23232</v>
          </cell>
          <cell r="K47">
            <v>604032</v>
          </cell>
          <cell r="L47">
            <v>203137</v>
          </cell>
          <cell r="M47">
            <v>5281562</v>
          </cell>
          <cell r="N47">
            <v>167000</v>
          </cell>
          <cell r="O47">
            <v>4342000</v>
          </cell>
          <cell r="P47">
            <v>0.822105278703535</v>
          </cell>
        </row>
        <row r="48">
          <cell r="B48" t="str">
            <v>마) 지          축</v>
          </cell>
          <cell r="G48">
            <v>79063469</v>
          </cell>
          <cell r="I48">
            <v>299818046</v>
          </cell>
          <cell r="K48">
            <v>68980829</v>
          </cell>
          <cell r="L48">
            <v>0</v>
          </cell>
          <cell r="M48">
            <v>447862344</v>
          </cell>
          <cell r="N48">
            <v>0</v>
          </cell>
          <cell r="O48">
            <v>305411250</v>
          </cell>
          <cell r="P48">
            <v>0</v>
          </cell>
        </row>
        <row r="49">
          <cell r="B49" t="str">
            <v>깍        기</v>
          </cell>
          <cell r="C49" t="str">
            <v>토  사</v>
          </cell>
          <cell r="D49" t="str">
            <v>11912</v>
          </cell>
          <cell r="E49" t="str">
            <v>㎥</v>
          </cell>
          <cell r="F49">
            <v>189</v>
          </cell>
          <cell r="G49">
            <v>2251368</v>
          </cell>
          <cell r="H49">
            <v>239</v>
          </cell>
          <cell r="I49">
            <v>2846968</v>
          </cell>
          <cell r="J49">
            <v>256</v>
          </cell>
          <cell r="K49">
            <v>3049472</v>
          </cell>
          <cell r="L49">
            <v>684</v>
          </cell>
          <cell r="M49">
            <v>8147808</v>
          </cell>
          <cell r="N49">
            <v>430</v>
          </cell>
          <cell r="O49">
            <v>5122160</v>
          </cell>
          <cell r="P49">
            <v>0.62865497076023391</v>
          </cell>
        </row>
        <row r="50">
          <cell r="B50" t="str">
            <v>돋        기</v>
          </cell>
          <cell r="C50" t="str">
            <v>유용토</v>
          </cell>
          <cell r="D50" t="str">
            <v>32397</v>
          </cell>
          <cell r="E50" t="str">
            <v>㎥</v>
          </cell>
          <cell r="F50">
            <v>1364</v>
          </cell>
          <cell r="G50">
            <v>44189508</v>
          </cell>
          <cell r="H50">
            <v>4741</v>
          </cell>
          <cell r="I50">
            <v>153594177</v>
          </cell>
          <cell r="J50">
            <v>1848</v>
          </cell>
          <cell r="K50">
            <v>59869656</v>
          </cell>
          <cell r="L50">
            <v>7953</v>
          </cell>
          <cell r="M50">
            <v>257653341</v>
          </cell>
          <cell r="N50">
            <v>4870</v>
          </cell>
          <cell r="O50">
            <v>157773390</v>
          </cell>
          <cell r="P50">
            <v>0.61234754180812268</v>
          </cell>
        </row>
        <row r="51">
          <cell r="B51" t="str">
            <v>떼 입  히 기</v>
          </cell>
          <cell r="C51" t="str">
            <v>줄  떼</v>
          </cell>
          <cell r="D51" t="str">
            <v>2308</v>
          </cell>
          <cell r="E51" t="str">
            <v>㎡</v>
          </cell>
          <cell r="F51">
            <v>846</v>
          </cell>
          <cell r="G51">
            <v>1952568</v>
          </cell>
          <cell r="H51">
            <v>3593</v>
          </cell>
          <cell r="I51">
            <v>8292644</v>
          </cell>
          <cell r="K51">
            <v>0</v>
          </cell>
          <cell r="L51">
            <v>4439</v>
          </cell>
          <cell r="M51">
            <v>10245212</v>
          </cell>
          <cell r="N51">
            <v>2500</v>
          </cell>
          <cell r="O51">
            <v>5770000</v>
          </cell>
          <cell r="P51">
            <v>0.56318990763685517</v>
          </cell>
        </row>
        <row r="52">
          <cell r="B52" t="str">
            <v>떼 입  히 기</v>
          </cell>
          <cell r="C52" t="str">
            <v>평  떼</v>
          </cell>
          <cell r="D52" t="str">
            <v>1274</v>
          </cell>
          <cell r="E52" t="str">
            <v>㎡</v>
          </cell>
          <cell r="F52">
            <v>2695</v>
          </cell>
          <cell r="G52">
            <v>3433430</v>
          </cell>
          <cell r="H52">
            <v>4461</v>
          </cell>
          <cell r="I52">
            <v>5683314</v>
          </cell>
          <cell r="K52">
            <v>0</v>
          </cell>
          <cell r="L52">
            <v>7156</v>
          </cell>
          <cell r="M52">
            <v>9116744</v>
          </cell>
          <cell r="N52">
            <v>4000</v>
          </cell>
          <cell r="O52">
            <v>5096000</v>
          </cell>
          <cell r="P52">
            <v>0.55897149245388489</v>
          </cell>
        </row>
        <row r="53">
          <cell r="B53" t="str">
            <v>쪽제비싸리식재</v>
          </cell>
          <cell r="C53" t="str">
            <v>1년생,H = 1.0m이하</v>
          </cell>
          <cell r="D53" t="str">
            <v>2308</v>
          </cell>
          <cell r="E53" t="str">
            <v>㎡</v>
          </cell>
          <cell r="F53">
            <v>480</v>
          </cell>
          <cell r="G53">
            <v>1107840</v>
          </cell>
          <cell r="H53">
            <v>4130</v>
          </cell>
          <cell r="I53">
            <v>9532040</v>
          </cell>
          <cell r="K53">
            <v>0</v>
          </cell>
          <cell r="L53">
            <v>4610</v>
          </cell>
          <cell r="M53">
            <v>10639880</v>
          </cell>
          <cell r="N53">
            <v>2600</v>
          </cell>
          <cell r="O53">
            <v>6000800</v>
          </cell>
          <cell r="P53">
            <v>0.56399132321041212</v>
          </cell>
        </row>
        <row r="54">
          <cell r="B54" t="str">
            <v>산마루 측 구</v>
          </cell>
          <cell r="C54" t="str">
            <v>토  사</v>
          </cell>
          <cell r="D54" t="str">
            <v>60</v>
          </cell>
          <cell r="E54" t="str">
            <v>m</v>
          </cell>
          <cell r="G54">
            <v>0</v>
          </cell>
          <cell r="H54">
            <v>4256</v>
          </cell>
          <cell r="I54">
            <v>255360</v>
          </cell>
          <cell r="K54">
            <v>0</v>
          </cell>
          <cell r="L54">
            <v>4256</v>
          </cell>
          <cell r="M54">
            <v>255360</v>
          </cell>
          <cell r="N54">
            <v>3300</v>
          </cell>
          <cell r="O54">
            <v>198000</v>
          </cell>
          <cell r="P54">
            <v>0.77537593984962405</v>
          </cell>
        </row>
        <row r="55">
          <cell r="B55" t="str">
            <v>터   파   기</v>
          </cell>
          <cell r="C55" t="str">
            <v>토사,육상</v>
          </cell>
          <cell r="D55" t="str">
            <v>5398</v>
          </cell>
          <cell r="E55" t="str">
            <v>㎥</v>
          </cell>
          <cell r="F55">
            <v>174</v>
          </cell>
          <cell r="G55">
            <v>939252</v>
          </cell>
          <cell r="H55">
            <v>220</v>
          </cell>
          <cell r="I55">
            <v>1187560</v>
          </cell>
          <cell r="J55">
            <v>235</v>
          </cell>
          <cell r="K55">
            <v>1268530</v>
          </cell>
          <cell r="L55">
            <v>629</v>
          </cell>
          <cell r="M55">
            <v>3395342</v>
          </cell>
          <cell r="N55">
            <v>450</v>
          </cell>
          <cell r="O55">
            <v>2429100</v>
          </cell>
          <cell r="P55">
            <v>0.71542130365659773</v>
          </cell>
        </row>
        <row r="56">
          <cell r="B56" t="str">
            <v>되 메  우 기</v>
          </cell>
          <cell r="C56" t="str">
            <v>토  사</v>
          </cell>
          <cell r="D56" t="str">
            <v>3844</v>
          </cell>
          <cell r="E56" t="str">
            <v>㎥</v>
          </cell>
          <cell r="F56">
            <v>156</v>
          </cell>
          <cell r="G56">
            <v>599664</v>
          </cell>
          <cell r="H56">
            <v>575</v>
          </cell>
          <cell r="I56">
            <v>2210300</v>
          </cell>
          <cell r="J56">
            <v>212</v>
          </cell>
          <cell r="K56">
            <v>814928</v>
          </cell>
          <cell r="L56">
            <v>943</v>
          </cell>
          <cell r="M56">
            <v>3624892</v>
          </cell>
          <cell r="N56">
            <v>700</v>
          </cell>
          <cell r="O56">
            <v>2690800</v>
          </cell>
          <cell r="P56">
            <v>0.74231177094379641</v>
          </cell>
        </row>
        <row r="57">
          <cell r="B57" t="str">
            <v>바닥콘크리트</v>
          </cell>
          <cell r="C57" t="str">
            <v>σck = 135㎏/㎠</v>
          </cell>
          <cell r="D57" t="str">
            <v>56</v>
          </cell>
          <cell r="E57" t="str">
            <v>㎥</v>
          </cell>
          <cell r="F57">
            <v>2354</v>
          </cell>
          <cell r="G57">
            <v>131824</v>
          </cell>
          <cell r="H57">
            <v>25798</v>
          </cell>
          <cell r="I57">
            <v>1444688</v>
          </cell>
          <cell r="K57">
            <v>0</v>
          </cell>
          <cell r="L57">
            <v>28152</v>
          </cell>
          <cell r="M57">
            <v>1576512</v>
          </cell>
          <cell r="N57">
            <v>24000</v>
          </cell>
          <cell r="O57">
            <v>1344000</v>
          </cell>
          <cell r="P57">
            <v>0.85251491901108267</v>
          </cell>
        </row>
        <row r="58">
          <cell r="B58" t="str">
            <v>수로콘크리트</v>
          </cell>
          <cell r="C58" t="str">
            <v>σck = 180㎏/㎠</v>
          </cell>
          <cell r="D58" t="str">
            <v>622</v>
          </cell>
          <cell r="E58" t="str">
            <v>㎥</v>
          </cell>
          <cell r="F58">
            <v>17892</v>
          </cell>
          <cell r="G58">
            <v>11128824</v>
          </cell>
          <cell r="H58">
            <v>55114</v>
          </cell>
          <cell r="I58">
            <v>34280908</v>
          </cell>
          <cell r="J58">
            <v>3546</v>
          </cell>
          <cell r="K58">
            <v>2205612</v>
          </cell>
          <cell r="L58">
            <v>76552</v>
          </cell>
          <cell r="M58">
            <v>47615344</v>
          </cell>
          <cell r="N58">
            <v>62000</v>
          </cell>
          <cell r="O58">
            <v>38564000</v>
          </cell>
          <cell r="P58">
            <v>0.8099069913261574</v>
          </cell>
        </row>
        <row r="59">
          <cell r="B59" t="str">
            <v>L형옹벽기초철근콘크리트</v>
          </cell>
          <cell r="C59" t="str">
            <v>σck = 240㎏/㎠</v>
          </cell>
          <cell r="D59" t="str">
            <v>529</v>
          </cell>
          <cell r="E59" t="str">
            <v>㎥</v>
          </cell>
          <cell r="F59">
            <v>4231</v>
          </cell>
          <cell r="G59">
            <v>2238199</v>
          </cell>
          <cell r="H59">
            <v>32495</v>
          </cell>
          <cell r="I59">
            <v>17189855</v>
          </cell>
          <cell r="J59">
            <v>7</v>
          </cell>
          <cell r="K59">
            <v>3703</v>
          </cell>
          <cell r="L59">
            <v>36733</v>
          </cell>
          <cell r="M59">
            <v>19431757</v>
          </cell>
          <cell r="N59">
            <v>31000</v>
          </cell>
          <cell r="O59">
            <v>16399000</v>
          </cell>
          <cell r="P59">
            <v>0.84392780333759831</v>
          </cell>
        </row>
        <row r="60">
          <cell r="B60" t="str">
            <v>L형옹벽구체철근콘크리트</v>
          </cell>
          <cell r="C60" t="str">
            <v>σck = 240㎏/㎠</v>
          </cell>
          <cell r="D60" t="str">
            <v>424</v>
          </cell>
          <cell r="E60" t="str">
            <v>㎥</v>
          </cell>
          <cell r="F60">
            <v>26158</v>
          </cell>
          <cell r="G60">
            <v>11090992</v>
          </cell>
          <cell r="H60">
            <v>149293</v>
          </cell>
          <cell r="I60">
            <v>63300232</v>
          </cell>
          <cell r="J60">
            <v>4172</v>
          </cell>
          <cell r="K60">
            <v>1768928</v>
          </cell>
          <cell r="L60">
            <v>179623</v>
          </cell>
          <cell r="M60">
            <v>76160152</v>
          </cell>
          <cell r="N60">
            <v>151000</v>
          </cell>
          <cell r="O60">
            <v>64024000</v>
          </cell>
          <cell r="P60">
            <v>0.84064958273717727</v>
          </cell>
        </row>
        <row r="61">
          <cell r="B61" t="str">
            <v>바) 연  약  지  반</v>
          </cell>
          <cell r="G61">
            <v>199499336</v>
          </cell>
          <cell r="I61">
            <v>190211765</v>
          </cell>
          <cell r="K61">
            <v>117853619</v>
          </cell>
          <cell r="L61">
            <v>0</v>
          </cell>
          <cell r="M61">
            <v>507564720</v>
          </cell>
          <cell r="N61">
            <v>0</v>
          </cell>
          <cell r="O61">
            <v>342820390</v>
          </cell>
          <cell r="P61">
            <v>0</v>
          </cell>
        </row>
        <row r="62">
          <cell r="B62" t="str">
            <v>돋        기</v>
          </cell>
          <cell r="C62" t="str">
            <v>유용토</v>
          </cell>
          <cell r="D62" t="str">
            <v>29973</v>
          </cell>
          <cell r="E62" t="str">
            <v>㎥</v>
          </cell>
          <cell r="F62">
            <v>1364</v>
          </cell>
          <cell r="G62">
            <v>40883172</v>
          </cell>
          <cell r="H62">
            <v>4741</v>
          </cell>
          <cell r="I62">
            <v>142101993</v>
          </cell>
          <cell r="J62">
            <v>1848</v>
          </cell>
          <cell r="K62">
            <v>55390104</v>
          </cell>
          <cell r="L62">
            <v>7953</v>
          </cell>
          <cell r="M62">
            <v>238375269</v>
          </cell>
          <cell r="N62">
            <v>4870</v>
          </cell>
          <cell r="O62">
            <v>145968510</v>
          </cell>
          <cell r="P62">
            <v>0.61234754180812268</v>
          </cell>
        </row>
        <row r="63">
          <cell r="B63" t="str">
            <v>깍        기</v>
          </cell>
          <cell r="C63" t="str">
            <v>토  사</v>
          </cell>
          <cell r="D63" t="str">
            <v>10406</v>
          </cell>
          <cell r="E63" t="str">
            <v>㎥</v>
          </cell>
          <cell r="F63">
            <v>189</v>
          </cell>
          <cell r="G63">
            <v>1966734</v>
          </cell>
          <cell r="H63">
            <v>239</v>
          </cell>
          <cell r="I63">
            <v>2487034</v>
          </cell>
          <cell r="J63">
            <v>256</v>
          </cell>
          <cell r="K63">
            <v>2663936</v>
          </cell>
          <cell r="L63">
            <v>684</v>
          </cell>
          <cell r="M63">
            <v>7117704</v>
          </cell>
          <cell r="N63">
            <v>430</v>
          </cell>
          <cell r="O63">
            <v>4474580</v>
          </cell>
          <cell r="P63">
            <v>0.62865497076023391</v>
          </cell>
        </row>
        <row r="64">
          <cell r="B64" t="str">
            <v>터   파   기</v>
          </cell>
          <cell r="C64" t="str">
            <v>토사,육상</v>
          </cell>
          <cell r="D64" t="str">
            <v>116</v>
          </cell>
          <cell r="E64" t="str">
            <v>㎥</v>
          </cell>
          <cell r="F64">
            <v>174</v>
          </cell>
          <cell r="G64">
            <v>20184</v>
          </cell>
          <cell r="H64">
            <v>220</v>
          </cell>
          <cell r="I64">
            <v>25520</v>
          </cell>
          <cell r="J64">
            <v>235</v>
          </cell>
          <cell r="K64">
            <v>27260</v>
          </cell>
          <cell r="L64">
            <v>629</v>
          </cell>
          <cell r="M64">
            <v>72964</v>
          </cell>
          <cell r="N64">
            <v>450</v>
          </cell>
          <cell r="O64">
            <v>52200</v>
          </cell>
          <cell r="P64">
            <v>0.71542130365659773</v>
          </cell>
        </row>
        <row r="65">
          <cell r="B65" t="str">
            <v>유공관 부 설</v>
          </cell>
          <cell r="C65" t="str">
            <v>T.H.P Pipe,φ250㎜</v>
          </cell>
          <cell r="D65" t="str">
            <v>428</v>
          </cell>
          <cell r="E65" t="str">
            <v>m</v>
          </cell>
          <cell r="F65">
            <v>5551</v>
          </cell>
          <cell r="G65">
            <v>2375828</v>
          </cell>
          <cell r="H65">
            <v>12940</v>
          </cell>
          <cell r="I65">
            <v>5538320</v>
          </cell>
          <cell r="J65">
            <v>117</v>
          </cell>
          <cell r="K65">
            <v>50076</v>
          </cell>
          <cell r="L65">
            <v>18608</v>
          </cell>
          <cell r="M65">
            <v>7964224</v>
          </cell>
          <cell r="N65">
            <v>16200</v>
          </cell>
          <cell r="O65">
            <v>6933600</v>
          </cell>
          <cell r="P65">
            <v>0.87059329320722267</v>
          </cell>
        </row>
        <row r="66">
          <cell r="B66" t="str">
            <v>PP 매트 부설</v>
          </cell>
          <cell r="C66" t="str">
            <v>5Ton</v>
          </cell>
          <cell r="D66" t="str">
            <v>6260</v>
          </cell>
          <cell r="E66" t="str">
            <v>㎡</v>
          </cell>
          <cell r="F66">
            <v>1100</v>
          </cell>
          <cell r="G66">
            <v>6886000</v>
          </cell>
          <cell r="H66">
            <v>186</v>
          </cell>
          <cell r="I66">
            <v>1164360</v>
          </cell>
          <cell r="K66">
            <v>0</v>
          </cell>
          <cell r="L66">
            <v>1286</v>
          </cell>
          <cell r="M66">
            <v>8050360</v>
          </cell>
          <cell r="N66">
            <v>1000</v>
          </cell>
          <cell r="O66">
            <v>6260000</v>
          </cell>
          <cell r="P66">
            <v>0.77760497667185069</v>
          </cell>
        </row>
        <row r="67">
          <cell r="B67" t="str">
            <v>PET 매트부설</v>
          </cell>
          <cell r="C67" t="str">
            <v>17Ton</v>
          </cell>
          <cell r="D67" t="str">
            <v>1506</v>
          </cell>
          <cell r="E67" t="str">
            <v>㎡</v>
          </cell>
          <cell r="F67">
            <v>10450</v>
          </cell>
          <cell r="G67">
            <v>15737700</v>
          </cell>
          <cell r="H67">
            <v>186</v>
          </cell>
          <cell r="I67">
            <v>280116</v>
          </cell>
          <cell r="K67">
            <v>0</v>
          </cell>
          <cell r="L67">
            <v>10636</v>
          </cell>
          <cell r="M67">
            <v>16017816</v>
          </cell>
          <cell r="N67">
            <v>6000</v>
          </cell>
          <cell r="O67">
            <v>9036000</v>
          </cell>
          <cell r="P67">
            <v>0.56412185031966899</v>
          </cell>
        </row>
        <row r="68">
          <cell r="B68" t="str">
            <v>PET 매트부설</v>
          </cell>
          <cell r="C68" t="str">
            <v>22Ton</v>
          </cell>
          <cell r="D68" t="str">
            <v>4874</v>
          </cell>
          <cell r="E68" t="str">
            <v>㎡</v>
          </cell>
          <cell r="F68">
            <v>12100</v>
          </cell>
          <cell r="G68">
            <v>58975400</v>
          </cell>
          <cell r="H68">
            <v>186</v>
          </cell>
          <cell r="I68">
            <v>906564</v>
          </cell>
          <cell r="K68">
            <v>0</v>
          </cell>
          <cell r="L68">
            <v>12286</v>
          </cell>
          <cell r="M68">
            <v>59881964</v>
          </cell>
          <cell r="N68">
            <v>7000</v>
          </cell>
          <cell r="O68">
            <v>34118000</v>
          </cell>
          <cell r="P68">
            <v>0.56975419176298225</v>
          </cell>
        </row>
        <row r="69">
          <cell r="B69" t="str">
            <v>샌드매트부설</v>
          </cell>
          <cell r="C69" t="str">
            <v>T = 50㎝</v>
          </cell>
          <cell r="D69" t="str">
            <v>3156</v>
          </cell>
          <cell r="E69" t="str">
            <v>㎥</v>
          </cell>
          <cell r="F69">
            <v>13476</v>
          </cell>
          <cell r="G69">
            <v>42530256</v>
          </cell>
          <cell r="H69">
            <v>1124</v>
          </cell>
          <cell r="I69">
            <v>3547344</v>
          </cell>
          <cell r="J69">
            <v>1433</v>
          </cell>
          <cell r="K69">
            <v>4522548</v>
          </cell>
          <cell r="L69">
            <v>16033</v>
          </cell>
          <cell r="M69">
            <v>50600148</v>
          </cell>
          <cell r="N69">
            <v>10000</v>
          </cell>
          <cell r="O69">
            <v>31560000</v>
          </cell>
          <cell r="P69">
            <v>0.62371359071914179</v>
          </cell>
        </row>
        <row r="70">
          <cell r="B70" t="str">
            <v>페이퍼드레인</v>
          </cell>
          <cell r="C70" t="str">
            <v>P.D.B,ℓ = 5m</v>
          </cell>
          <cell r="D70" t="str">
            <v>633</v>
          </cell>
          <cell r="E70" t="str">
            <v>본</v>
          </cell>
          <cell r="F70">
            <v>3354</v>
          </cell>
          <cell r="G70">
            <v>2123082</v>
          </cell>
          <cell r="H70">
            <v>3406</v>
          </cell>
          <cell r="I70">
            <v>2155998</v>
          </cell>
          <cell r="J70">
            <v>4958</v>
          </cell>
          <cell r="K70">
            <v>3138414</v>
          </cell>
          <cell r="L70">
            <v>11718</v>
          </cell>
          <cell r="M70">
            <v>7417494</v>
          </cell>
          <cell r="N70">
            <v>7500</v>
          </cell>
          <cell r="O70">
            <v>4747500</v>
          </cell>
          <cell r="P70">
            <v>0.64004096262160781</v>
          </cell>
        </row>
        <row r="71">
          <cell r="B71" t="str">
            <v>페이퍼드레인</v>
          </cell>
          <cell r="C71" t="str">
            <v>P.D.B,ℓ = 7m</v>
          </cell>
          <cell r="D71" t="str">
            <v>1956</v>
          </cell>
          <cell r="E71" t="str">
            <v>본</v>
          </cell>
          <cell r="F71">
            <v>4205</v>
          </cell>
          <cell r="G71">
            <v>8224980</v>
          </cell>
          <cell r="H71">
            <v>3040</v>
          </cell>
          <cell r="I71">
            <v>5946240</v>
          </cell>
          <cell r="J71">
            <v>3978</v>
          </cell>
          <cell r="K71">
            <v>7780968</v>
          </cell>
          <cell r="L71">
            <v>11223</v>
          </cell>
          <cell r="M71">
            <v>21952188</v>
          </cell>
          <cell r="N71">
            <v>7500</v>
          </cell>
          <cell r="O71">
            <v>14670000</v>
          </cell>
          <cell r="P71">
            <v>0.66827051590483832</v>
          </cell>
        </row>
        <row r="72">
          <cell r="B72" t="str">
            <v>계        측</v>
          </cell>
          <cell r="D72" t="str">
            <v>1</v>
          </cell>
          <cell r="E72" t="str">
            <v>식</v>
          </cell>
          <cell r="F72">
            <v>19776000</v>
          </cell>
          <cell r="G72">
            <v>19776000</v>
          </cell>
          <cell r="H72">
            <v>26058276</v>
          </cell>
          <cell r="I72">
            <v>26058276</v>
          </cell>
          <cell r="J72">
            <v>44280313</v>
          </cell>
          <cell r="K72">
            <v>44280313</v>
          </cell>
          <cell r="L72">
            <v>90114589</v>
          </cell>
          <cell r="M72">
            <v>90114589</v>
          </cell>
          <cell r="N72">
            <v>85000000</v>
          </cell>
          <cell r="O72">
            <v>85000000</v>
          </cell>
          <cell r="P72">
            <v>0.9432434963444154</v>
          </cell>
        </row>
        <row r="73">
          <cell r="B73" t="str">
            <v>2) 구          교</v>
          </cell>
          <cell r="G73">
            <v>15250332</v>
          </cell>
          <cell r="I73">
            <v>93124919</v>
          </cell>
          <cell r="K73">
            <v>5006995</v>
          </cell>
          <cell r="L73">
            <v>0</v>
          </cell>
          <cell r="M73">
            <v>113382246</v>
          </cell>
          <cell r="N73">
            <v>0</v>
          </cell>
          <cell r="O73">
            <v>93863750</v>
          </cell>
          <cell r="P73">
            <v>0</v>
          </cell>
        </row>
        <row r="74">
          <cell r="B74" t="str">
            <v>터   파   기</v>
          </cell>
          <cell r="C74" t="str">
            <v>토사,육상</v>
          </cell>
          <cell r="D74" t="str">
            <v>569</v>
          </cell>
          <cell r="E74" t="str">
            <v>㎥</v>
          </cell>
          <cell r="F74">
            <v>174</v>
          </cell>
          <cell r="G74">
            <v>99006</v>
          </cell>
          <cell r="H74">
            <v>220</v>
          </cell>
          <cell r="I74">
            <v>125180</v>
          </cell>
          <cell r="J74">
            <v>235</v>
          </cell>
          <cell r="K74">
            <v>133715</v>
          </cell>
          <cell r="L74">
            <v>629</v>
          </cell>
          <cell r="M74">
            <v>357901</v>
          </cell>
          <cell r="N74">
            <v>450</v>
          </cell>
          <cell r="O74">
            <v>256050</v>
          </cell>
          <cell r="P74">
            <v>0.71542130365659773</v>
          </cell>
        </row>
        <row r="75">
          <cell r="B75" t="str">
            <v>되 메  우 기</v>
          </cell>
          <cell r="C75" t="str">
            <v>토  사</v>
          </cell>
          <cell r="D75" t="str">
            <v>182</v>
          </cell>
          <cell r="E75" t="str">
            <v>㎥</v>
          </cell>
          <cell r="F75">
            <v>156</v>
          </cell>
          <cell r="G75">
            <v>28392</v>
          </cell>
          <cell r="H75">
            <v>575</v>
          </cell>
          <cell r="I75">
            <v>104650</v>
          </cell>
          <cell r="J75">
            <v>212</v>
          </cell>
          <cell r="K75">
            <v>38584</v>
          </cell>
          <cell r="L75">
            <v>943</v>
          </cell>
          <cell r="M75">
            <v>171626</v>
          </cell>
          <cell r="N75">
            <v>700</v>
          </cell>
          <cell r="O75">
            <v>127400</v>
          </cell>
          <cell r="P75">
            <v>0.74231177094379641</v>
          </cell>
        </row>
        <row r="76">
          <cell r="B76" t="str">
            <v>기초막돌다짐</v>
          </cell>
          <cell r="C76" t="str">
            <v>막  돌</v>
          </cell>
          <cell r="D76" t="str">
            <v>149</v>
          </cell>
          <cell r="E76" t="str">
            <v>㎥</v>
          </cell>
          <cell r="F76">
            <v>491</v>
          </cell>
          <cell r="G76">
            <v>73159</v>
          </cell>
          <cell r="H76">
            <v>38604</v>
          </cell>
          <cell r="I76">
            <v>5751996</v>
          </cell>
          <cell r="J76">
            <v>493</v>
          </cell>
          <cell r="K76">
            <v>73457</v>
          </cell>
          <cell r="L76">
            <v>39588</v>
          </cell>
          <cell r="M76">
            <v>5898612</v>
          </cell>
          <cell r="N76">
            <v>29700</v>
          </cell>
          <cell r="O76">
            <v>4425300</v>
          </cell>
          <cell r="P76">
            <v>0.75022734161867233</v>
          </cell>
        </row>
        <row r="77">
          <cell r="B77" t="str">
            <v>PSC 말뚝박기</v>
          </cell>
          <cell r="C77" t="str">
            <v>직항,φ400㎜×5m</v>
          </cell>
          <cell r="D77" t="str">
            <v>26</v>
          </cell>
          <cell r="E77" t="str">
            <v>본</v>
          </cell>
          <cell r="F77">
            <v>94197</v>
          </cell>
          <cell r="G77">
            <v>2449122</v>
          </cell>
          <cell r="H77">
            <v>76725</v>
          </cell>
          <cell r="I77">
            <v>1994850</v>
          </cell>
          <cell r="J77">
            <v>59159</v>
          </cell>
          <cell r="K77">
            <v>1538134</v>
          </cell>
          <cell r="L77">
            <v>230081</v>
          </cell>
          <cell r="M77">
            <v>5982106</v>
          </cell>
          <cell r="N77">
            <v>177000</v>
          </cell>
          <cell r="O77">
            <v>4602000</v>
          </cell>
          <cell r="P77">
            <v>0.76929429201020505</v>
          </cell>
        </row>
        <row r="78">
          <cell r="B78" t="str">
            <v>PSC 말뚝박기</v>
          </cell>
          <cell r="C78" t="str">
            <v>직항,φ400㎜×7m</v>
          </cell>
          <cell r="D78" t="str">
            <v>20</v>
          </cell>
          <cell r="E78" t="str">
            <v>본</v>
          </cell>
          <cell r="F78">
            <v>131038</v>
          </cell>
          <cell r="G78">
            <v>2620760</v>
          </cell>
          <cell r="H78">
            <v>91364</v>
          </cell>
          <cell r="I78">
            <v>1827280</v>
          </cell>
          <cell r="J78">
            <v>77388</v>
          </cell>
          <cell r="K78">
            <v>1547760</v>
          </cell>
          <cell r="L78">
            <v>299790</v>
          </cell>
          <cell r="M78">
            <v>5995800</v>
          </cell>
          <cell r="N78">
            <v>230000</v>
          </cell>
          <cell r="O78">
            <v>4600000</v>
          </cell>
          <cell r="P78">
            <v>0.76720370926315085</v>
          </cell>
        </row>
        <row r="79">
          <cell r="B79" t="str">
            <v>바닥콘크리트</v>
          </cell>
          <cell r="C79" t="str">
            <v>σck = 135㎏/㎠</v>
          </cell>
          <cell r="D79" t="str">
            <v>32</v>
          </cell>
          <cell r="E79" t="str">
            <v>㎥</v>
          </cell>
          <cell r="F79">
            <v>2983</v>
          </cell>
          <cell r="G79">
            <v>95456</v>
          </cell>
          <cell r="H79">
            <v>27116</v>
          </cell>
          <cell r="I79">
            <v>867712</v>
          </cell>
          <cell r="K79">
            <v>0</v>
          </cell>
          <cell r="L79">
            <v>30099</v>
          </cell>
          <cell r="M79">
            <v>963168</v>
          </cell>
          <cell r="N79">
            <v>26000</v>
          </cell>
          <cell r="O79">
            <v>832000</v>
          </cell>
          <cell r="P79">
            <v>0.86381607362370838</v>
          </cell>
        </row>
        <row r="80">
          <cell r="B80" t="str">
            <v>라멘철근콘크리트</v>
          </cell>
          <cell r="C80" t="str">
            <v>σck = 240㎏/㎠</v>
          </cell>
          <cell r="D80" t="str">
            <v>355</v>
          </cell>
          <cell r="E80" t="str">
            <v>㎥</v>
          </cell>
          <cell r="F80">
            <v>24534</v>
          </cell>
          <cell r="G80">
            <v>8709570</v>
          </cell>
          <cell r="H80">
            <v>206189</v>
          </cell>
          <cell r="I80">
            <v>73197095</v>
          </cell>
          <cell r="J80">
            <v>4052</v>
          </cell>
          <cell r="K80">
            <v>1438460</v>
          </cell>
          <cell r="L80">
            <v>234775</v>
          </cell>
          <cell r="M80">
            <v>83345125</v>
          </cell>
          <cell r="N80">
            <v>197000</v>
          </cell>
          <cell r="O80">
            <v>69935000</v>
          </cell>
          <cell r="P80">
            <v>0.83910126717069533</v>
          </cell>
        </row>
        <row r="81">
          <cell r="B81" t="str">
            <v>램프철근콘크리트</v>
          </cell>
          <cell r="C81" t="str">
            <v>σck = 240㎏/㎠</v>
          </cell>
          <cell r="D81" t="str">
            <v>59</v>
          </cell>
          <cell r="E81" t="str">
            <v>㎥</v>
          </cell>
          <cell r="F81">
            <v>19913</v>
          </cell>
          <cell r="G81">
            <v>1174867</v>
          </cell>
          <cell r="H81">
            <v>156884</v>
          </cell>
          <cell r="I81">
            <v>9256156</v>
          </cell>
          <cell r="J81">
            <v>4015</v>
          </cell>
          <cell r="K81">
            <v>236885</v>
          </cell>
          <cell r="L81">
            <v>180812</v>
          </cell>
          <cell r="M81">
            <v>10667908</v>
          </cell>
          <cell r="N81">
            <v>154000</v>
          </cell>
          <cell r="O81">
            <v>9086000</v>
          </cell>
          <cell r="P81">
            <v>0.85171338185518664</v>
          </cell>
        </row>
        <row r="82">
          <cell r="B82" t="str">
            <v>3) 터          널</v>
          </cell>
          <cell r="G82">
            <v>2580468204</v>
          </cell>
          <cell r="I82">
            <v>6339883105</v>
          </cell>
          <cell r="K82">
            <v>1081075765</v>
          </cell>
          <cell r="L82">
            <v>0</v>
          </cell>
          <cell r="M82">
            <v>10001427074</v>
          </cell>
          <cell r="N82">
            <v>0</v>
          </cell>
          <cell r="O82">
            <v>8014291830</v>
          </cell>
          <cell r="P82">
            <v>0</v>
          </cell>
        </row>
        <row r="83">
          <cell r="B83" t="str">
            <v>가) 개 착 식 터 널</v>
          </cell>
          <cell r="G83">
            <v>203145689</v>
          </cell>
          <cell r="I83">
            <v>822263037</v>
          </cell>
          <cell r="K83">
            <v>113878413</v>
          </cell>
          <cell r="L83">
            <v>0</v>
          </cell>
          <cell r="M83">
            <v>1139287139</v>
          </cell>
          <cell r="N83">
            <v>0</v>
          </cell>
          <cell r="O83">
            <v>889473040</v>
          </cell>
          <cell r="P83">
            <v>0</v>
          </cell>
        </row>
        <row r="84">
          <cell r="B84" t="str">
            <v>깍        기</v>
          </cell>
          <cell r="C84" t="str">
            <v>토  사</v>
          </cell>
          <cell r="D84" t="str">
            <v>23969</v>
          </cell>
          <cell r="E84" t="str">
            <v>㎥</v>
          </cell>
          <cell r="F84">
            <v>189</v>
          </cell>
          <cell r="G84">
            <v>4530141</v>
          </cell>
          <cell r="H84">
            <v>239</v>
          </cell>
          <cell r="I84">
            <v>5728591</v>
          </cell>
          <cell r="J84">
            <v>256</v>
          </cell>
          <cell r="K84">
            <v>6136064</v>
          </cell>
          <cell r="L84">
            <v>684</v>
          </cell>
          <cell r="M84">
            <v>16394796</v>
          </cell>
          <cell r="N84">
            <v>430</v>
          </cell>
          <cell r="O84">
            <v>10306670</v>
          </cell>
          <cell r="P84">
            <v>0.62865497076023391</v>
          </cell>
        </row>
        <row r="85">
          <cell r="B85" t="str">
            <v>깍        기</v>
          </cell>
          <cell r="C85" t="str">
            <v>풍화암</v>
          </cell>
          <cell r="D85" t="str">
            <v>6381</v>
          </cell>
          <cell r="E85" t="str">
            <v>㎥</v>
          </cell>
          <cell r="F85">
            <v>404</v>
          </cell>
          <cell r="G85">
            <v>2577924</v>
          </cell>
          <cell r="H85">
            <v>227</v>
          </cell>
          <cell r="I85">
            <v>1448487</v>
          </cell>
          <cell r="J85">
            <v>500</v>
          </cell>
          <cell r="K85">
            <v>3190500</v>
          </cell>
          <cell r="L85">
            <v>1131</v>
          </cell>
          <cell r="M85">
            <v>7216911</v>
          </cell>
          <cell r="N85">
            <v>780</v>
          </cell>
          <cell r="O85">
            <v>4977180</v>
          </cell>
          <cell r="P85">
            <v>0.68965517241379315</v>
          </cell>
        </row>
        <row r="86">
          <cell r="B86" t="str">
            <v>깍        기</v>
          </cell>
          <cell r="C86" t="str">
            <v>연  암</v>
          </cell>
          <cell r="D86" t="str">
            <v>4166</v>
          </cell>
          <cell r="E86" t="str">
            <v>㎥</v>
          </cell>
          <cell r="F86">
            <v>1997</v>
          </cell>
          <cell r="G86">
            <v>8319502</v>
          </cell>
          <cell r="H86">
            <v>8548</v>
          </cell>
          <cell r="I86">
            <v>35610968</v>
          </cell>
          <cell r="J86">
            <v>1343</v>
          </cell>
          <cell r="K86">
            <v>5594938</v>
          </cell>
          <cell r="L86">
            <v>11888</v>
          </cell>
          <cell r="M86">
            <v>49525408</v>
          </cell>
          <cell r="N86">
            <v>7550</v>
          </cell>
          <cell r="O86">
            <v>31453300</v>
          </cell>
          <cell r="P86">
            <v>0.63509421265141319</v>
          </cell>
        </row>
        <row r="87">
          <cell r="B87" t="str">
            <v>깍        기</v>
          </cell>
          <cell r="C87" t="str">
            <v>경  암</v>
          </cell>
          <cell r="D87" t="str">
            <v>6142</v>
          </cell>
          <cell r="E87" t="str">
            <v>㎥</v>
          </cell>
          <cell r="F87">
            <v>3439</v>
          </cell>
          <cell r="G87">
            <v>21122338</v>
          </cell>
          <cell r="H87">
            <v>15090</v>
          </cell>
          <cell r="I87">
            <v>92682780</v>
          </cell>
          <cell r="J87">
            <v>2165</v>
          </cell>
          <cell r="K87">
            <v>13297430</v>
          </cell>
          <cell r="L87">
            <v>20694</v>
          </cell>
          <cell r="M87">
            <v>127102548</v>
          </cell>
          <cell r="N87">
            <v>13000</v>
          </cell>
          <cell r="O87">
            <v>79846000</v>
          </cell>
          <cell r="P87">
            <v>0.62820141103701554</v>
          </cell>
        </row>
        <row r="88">
          <cell r="B88" t="str">
            <v>면 고  르 기</v>
          </cell>
          <cell r="D88" t="str">
            <v>1750</v>
          </cell>
          <cell r="E88" t="str">
            <v>㎡</v>
          </cell>
          <cell r="F88">
            <v>387</v>
          </cell>
          <cell r="G88">
            <v>677250</v>
          </cell>
          <cell r="H88">
            <v>2844</v>
          </cell>
          <cell r="I88">
            <v>4977000</v>
          </cell>
          <cell r="J88">
            <v>359</v>
          </cell>
          <cell r="K88">
            <v>628250</v>
          </cell>
          <cell r="L88">
            <v>3590</v>
          </cell>
          <cell r="M88">
            <v>6282500</v>
          </cell>
          <cell r="N88">
            <v>2800</v>
          </cell>
          <cell r="O88">
            <v>4900000</v>
          </cell>
          <cell r="P88">
            <v>0.77994428969359331</v>
          </cell>
        </row>
        <row r="89">
          <cell r="B89" t="str">
            <v>되 메  우 기</v>
          </cell>
          <cell r="C89" t="str">
            <v>터널개착부</v>
          </cell>
          <cell r="D89" t="str">
            <v>26106</v>
          </cell>
          <cell r="E89" t="str">
            <v>㎥</v>
          </cell>
          <cell r="F89">
            <v>825</v>
          </cell>
          <cell r="G89">
            <v>21537450</v>
          </cell>
          <cell r="H89">
            <v>1641</v>
          </cell>
          <cell r="I89">
            <v>42839946</v>
          </cell>
          <cell r="J89">
            <v>1176</v>
          </cell>
          <cell r="K89">
            <v>30700656</v>
          </cell>
          <cell r="L89">
            <v>3642</v>
          </cell>
          <cell r="M89">
            <v>95078052</v>
          </cell>
          <cell r="N89">
            <v>2900</v>
          </cell>
          <cell r="O89">
            <v>75707400</v>
          </cell>
          <cell r="P89">
            <v>0.79626578802855574</v>
          </cell>
        </row>
        <row r="90">
          <cell r="B90" t="str">
            <v>구조물뒷채움</v>
          </cell>
          <cell r="C90" t="str">
            <v>막  돌</v>
          </cell>
          <cell r="D90" t="str">
            <v>2437</v>
          </cell>
          <cell r="E90" t="str">
            <v>㎥</v>
          </cell>
          <cell r="F90">
            <v>701</v>
          </cell>
          <cell r="G90">
            <v>1708337</v>
          </cell>
          <cell r="H90">
            <v>16194</v>
          </cell>
          <cell r="I90">
            <v>39464778</v>
          </cell>
          <cell r="J90">
            <v>823</v>
          </cell>
          <cell r="K90">
            <v>2005651</v>
          </cell>
          <cell r="L90">
            <v>17718</v>
          </cell>
          <cell r="M90">
            <v>43178766</v>
          </cell>
          <cell r="N90">
            <v>12100</v>
          </cell>
          <cell r="O90">
            <v>29487700</v>
          </cell>
          <cell r="P90">
            <v>0.68292132294841401</v>
          </cell>
        </row>
        <row r="91">
          <cell r="B91" t="str">
            <v>산마루 측 구</v>
          </cell>
          <cell r="C91" t="str">
            <v>토  사</v>
          </cell>
          <cell r="D91" t="str">
            <v>50</v>
          </cell>
          <cell r="E91" t="str">
            <v>m</v>
          </cell>
          <cell r="G91">
            <v>0</v>
          </cell>
          <cell r="H91">
            <v>4679</v>
          </cell>
          <cell r="I91">
            <v>233950</v>
          </cell>
          <cell r="K91">
            <v>0</v>
          </cell>
          <cell r="L91">
            <v>4679</v>
          </cell>
          <cell r="M91">
            <v>233950</v>
          </cell>
          <cell r="N91">
            <v>3700</v>
          </cell>
          <cell r="O91">
            <v>185000</v>
          </cell>
          <cell r="P91">
            <v>0.79076725796110281</v>
          </cell>
        </row>
        <row r="92">
          <cell r="B92" t="str">
            <v>돋        기</v>
          </cell>
          <cell r="C92" t="str">
            <v>유용토</v>
          </cell>
          <cell r="D92" t="str">
            <v>1521</v>
          </cell>
          <cell r="E92" t="str">
            <v>㎥</v>
          </cell>
          <cell r="F92">
            <v>1364</v>
          </cell>
          <cell r="G92">
            <v>2074644</v>
          </cell>
          <cell r="H92">
            <v>4741</v>
          </cell>
          <cell r="I92">
            <v>7211061</v>
          </cell>
          <cell r="J92">
            <v>1848</v>
          </cell>
          <cell r="K92">
            <v>2810808</v>
          </cell>
          <cell r="L92">
            <v>7953</v>
          </cell>
          <cell r="M92">
            <v>12096513</v>
          </cell>
          <cell r="N92">
            <v>4870</v>
          </cell>
          <cell r="O92">
            <v>7407270</v>
          </cell>
          <cell r="P92">
            <v>0.61234754180812268</v>
          </cell>
        </row>
        <row r="93">
          <cell r="B93" t="str">
            <v>벌 개  제 근</v>
          </cell>
          <cell r="D93" t="str">
            <v>4754</v>
          </cell>
          <cell r="E93" t="str">
            <v>㎡</v>
          </cell>
          <cell r="G93">
            <v>0</v>
          </cell>
          <cell r="H93">
            <v>169</v>
          </cell>
          <cell r="I93">
            <v>803426</v>
          </cell>
          <cell r="K93">
            <v>0</v>
          </cell>
          <cell r="L93">
            <v>169</v>
          </cell>
          <cell r="M93">
            <v>803426</v>
          </cell>
          <cell r="N93">
            <v>130</v>
          </cell>
          <cell r="O93">
            <v>618020</v>
          </cell>
          <cell r="P93">
            <v>0.76923076923076927</v>
          </cell>
        </row>
        <row r="94">
          <cell r="B94" t="str">
            <v>떼 입  히 기</v>
          </cell>
          <cell r="C94" t="str">
            <v>줄  떼</v>
          </cell>
          <cell r="D94" t="str">
            <v>763</v>
          </cell>
          <cell r="E94" t="str">
            <v>㎡</v>
          </cell>
          <cell r="F94">
            <v>846</v>
          </cell>
          <cell r="G94">
            <v>645498</v>
          </cell>
          <cell r="H94">
            <v>3593</v>
          </cell>
          <cell r="I94">
            <v>2741459</v>
          </cell>
          <cell r="K94">
            <v>0</v>
          </cell>
          <cell r="L94">
            <v>4439</v>
          </cell>
          <cell r="M94">
            <v>3386957</v>
          </cell>
          <cell r="N94">
            <v>2500</v>
          </cell>
          <cell r="O94">
            <v>1907500</v>
          </cell>
          <cell r="P94">
            <v>0.56318990763685517</v>
          </cell>
        </row>
        <row r="95">
          <cell r="B95" t="str">
            <v>바닥콘크리트</v>
          </cell>
          <cell r="C95" t="str">
            <v>σck = 135㎏/㎠</v>
          </cell>
          <cell r="D95" t="str">
            <v>107</v>
          </cell>
          <cell r="E95" t="str">
            <v>㎥</v>
          </cell>
          <cell r="F95">
            <v>1274</v>
          </cell>
          <cell r="G95">
            <v>136318</v>
          </cell>
          <cell r="H95">
            <v>23536</v>
          </cell>
          <cell r="I95">
            <v>2518352</v>
          </cell>
          <cell r="K95">
            <v>0</v>
          </cell>
          <cell r="L95">
            <v>24810</v>
          </cell>
          <cell r="M95">
            <v>2654670</v>
          </cell>
          <cell r="N95">
            <v>21000</v>
          </cell>
          <cell r="O95">
            <v>2247000</v>
          </cell>
          <cell r="P95">
            <v>0.84643288996372434</v>
          </cell>
        </row>
        <row r="96">
          <cell r="B96" t="str">
            <v>라이닝철근콘크리트</v>
          </cell>
          <cell r="C96" t="str">
            <v>σck = 240㎏/㎠</v>
          </cell>
          <cell r="D96" t="str">
            <v>2784</v>
          </cell>
          <cell r="E96" t="str">
            <v>㎥</v>
          </cell>
          <cell r="F96">
            <v>20144</v>
          </cell>
          <cell r="G96">
            <v>56080896</v>
          </cell>
          <cell r="H96">
            <v>160994</v>
          </cell>
          <cell r="I96">
            <v>448207296</v>
          </cell>
          <cell r="J96">
            <v>14469</v>
          </cell>
          <cell r="K96">
            <v>40281696</v>
          </cell>
          <cell r="L96">
            <v>195607</v>
          </cell>
          <cell r="M96">
            <v>544569888</v>
          </cell>
          <cell r="N96">
            <v>170000</v>
          </cell>
          <cell r="O96">
            <v>473280000</v>
          </cell>
          <cell r="P96">
            <v>0.86908955200989735</v>
          </cell>
        </row>
        <row r="97">
          <cell r="B97" t="str">
            <v>갱문기초콘크리트</v>
          </cell>
          <cell r="C97" t="str">
            <v>σck = 180㎏/㎠</v>
          </cell>
          <cell r="D97" t="str">
            <v>4</v>
          </cell>
          <cell r="E97" t="str">
            <v>㎥</v>
          </cell>
          <cell r="F97">
            <v>287974</v>
          </cell>
          <cell r="G97">
            <v>1151896</v>
          </cell>
          <cell r="H97">
            <v>2429327</v>
          </cell>
          <cell r="I97">
            <v>9717308</v>
          </cell>
          <cell r="J97">
            <v>3455</v>
          </cell>
          <cell r="K97">
            <v>13820</v>
          </cell>
          <cell r="L97">
            <v>2720756</v>
          </cell>
          <cell r="M97">
            <v>10883024</v>
          </cell>
          <cell r="N97">
            <v>2260000</v>
          </cell>
          <cell r="O97">
            <v>9040000</v>
          </cell>
          <cell r="P97">
            <v>0.83065148069139605</v>
          </cell>
        </row>
        <row r="98">
          <cell r="B98" t="str">
            <v>방   수   공</v>
          </cell>
          <cell r="C98" t="str">
            <v>보호벽돌포함,T = 3.0㎜</v>
          </cell>
          <cell r="D98" t="str">
            <v>2950</v>
          </cell>
          <cell r="E98" t="str">
            <v>㎡</v>
          </cell>
          <cell r="F98">
            <v>9807</v>
          </cell>
          <cell r="G98">
            <v>28930650</v>
          </cell>
          <cell r="H98">
            <v>29022</v>
          </cell>
          <cell r="I98">
            <v>85614900</v>
          </cell>
          <cell r="J98">
            <v>1410</v>
          </cell>
          <cell r="K98">
            <v>4159500</v>
          </cell>
          <cell r="L98">
            <v>40239</v>
          </cell>
          <cell r="M98">
            <v>118705050</v>
          </cell>
          <cell r="N98">
            <v>26200</v>
          </cell>
          <cell r="O98">
            <v>77290000</v>
          </cell>
          <cell r="P98">
            <v>0.6511096200203782</v>
          </cell>
        </row>
        <row r="99">
          <cell r="B99" t="str">
            <v>대 피 손잡이</v>
          </cell>
          <cell r="C99" t="str">
            <v>STS Pipe,φ31.8㎜</v>
          </cell>
          <cell r="D99" t="str">
            <v>270</v>
          </cell>
          <cell r="E99" t="str">
            <v>m</v>
          </cell>
          <cell r="F99">
            <v>5648</v>
          </cell>
          <cell r="G99">
            <v>1524960</v>
          </cell>
          <cell r="H99">
            <v>14121</v>
          </cell>
          <cell r="I99">
            <v>3812670</v>
          </cell>
          <cell r="J99">
            <v>86</v>
          </cell>
          <cell r="K99">
            <v>23220</v>
          </cell>
          <cell r="L99">
            <v>19855</v>
          </cell>
          <cell r="M99">
            <v>5360850</v>
          </cell>
          <cell r="N99">
            <v>16400</v>
          </cell>
          <cell r="O99">
            <v>4428000</v>
          </cell>
          <cell r="P99">
            <v>0.82598841601611683</v>
          </cell>
        </row>
        <row r="100">
          <cell r="B100" t="str">
            <v>U형배수로콘크리트</v>
          </cell>
          <cell r="C100" t="str">
            <v>σck = 240㎏/㎠</v>
          </cell>
          <cell r="D100" t="str">
            <v>5</v>
          </cell>
          <cell r="E100" t="str">
            <v>㎥</v>
          </cell>
          <cell r="F100">
            <v>91251</v>
          </cell>
          <cell r="G100">
            <v>456255</v>
          </cell>
          <cell r="H100">
            <v>216439</v>
          </cell>
          <cell r="I100">
            <v>1082195</v>
          </cell>
          <cell r="J100">
            <v>4015</v>
          </cell>
          <cell r="K100">
            <v>20075</v>
          </cell>
          <cell r="L100">
            <v>311705</v>
          </cell>
          <cell r="M100">
            <v>1558525</v>
          </cell>
          <cell r="N100">
            <v>271000</v>
          </cell>
          <cell r="O100">
            <v>1355000</v>
          </cell>
          <cell r="P100">
            <v>0.86941178357742099</v>
          </cell>
        </row>
        <row r="101">
          <cell r="B101" t="str">
            <v>갱문보호콘크리트</v>
          </cell>
          <cell r="C101" t="str">
            <v>σck = 240㎏/㎠</v>
          </cell>
          <cell r="D101" t="str">
            <v>10</v>
          </cell>
          <cell r="E101" t="str">
            <v>㎥</v>
          </cell>
          <cell r="F101">
            <v>48128</v>
          </cell>
          <cell r="G101">
            <v>481280</v>
          </cell>
          <cell r="H101">
            <v>114584</v>
          </cell>
          <cell r="I101">
            <v>1145840</v>
          </cell>
          <cell r="J101">
            <v>4015</v>
          </cell>
          <cell r="K101">
            <v>40150</v>
          </cell>
          <cell r="L101">
            <v>166727</v>
          </cell>
          <cell r="M101">
            <v>1667270</v>
          </cell>
          <cell r="N101">
            <v>137000</v>
          </cell>
          <cell r="O101">
            <v>1370000</v>
          </cell>
          <cell r="P101">
            <v>0.82170254367918816</v>
          </cell>
        </row>
        <row r="102">
          <cell r="B102" t="str">
            <v>배수로뚜껑제작</v>
          </cell>
          <cell r="C102" t="str">
            <v>500×495×100㎜</v>
          </cell>
          <cell r="D102" t="str">
            <v>540</v>
          </cell>
          <cell r="E102" t="str">
            <v>개</v>
          </cell>
          <cell r="F102">
            <v>2261</v>
          </cell>
          <cell r="G102">
            <v>1220940</v>
          </cell>
          <cell r="H102">
            <v>8018</v>
          </cell>
          <cell r="I102">
            <v>4329720</v>
          </cell>
          <cell r="J102">
            <v>175</v>
          </cell>
          <cell r="K102">
            <v>94500</v>
          </cell>
          <cell r="L102">
            <v>10454</v>
          </cell>
          <cell r="M102">
            <v>5645160</v>
          </cell>
          <cell r="N102">
            <v>8800</v>
          </cell>
          <cell r="O102">
            <v>4752000</v>
          </cell>
          <cell r="P102">
            <v>0.84178304955041128</v>
          </cell>
        </row>
        <row r="103">
          <cell r="B103" t="str">
            <v>방배수검사구콘크리트</v>
          </cell>
          <cell r="C103" t="str">
            <v>σck = 240㎏/㎠</v>
          </cell>
          <cell r="D103" t="str">
            <v>1</v>
          </cell>
          <cell r="E103" t="str">
            <v>㎥</v>
          </cell>
          <cell r="F103">
            <v>53600</v>
          </cell>
          <cell r="G103">
            <v>53600</v>
          </cell>
          <cell r="H103">
            <v>145372</v>
          </cell>
          <cell r="I103">
            <v>145372</v>
          </cell>
          <cell r="J103">
            <v>4015</v>
          </cell>
          <cell r="K103">
            <v>4015</v>
          </cell>
          <cell r="L103">
            <v>202987</v>
          </cell>
          <cell r="M103">
            <v>202987</v>
          </cell>
          <cell r="N103">
            <v>200000</v>
          </cell>
          <cell r="O103">
            <v>200000</v>
          </cell>
          <cell r="P103">
            <v>0.98528477193120745</v>
          </cell>
        </row>
        <row r="104">
          <cell r="B104" t="str">
            <v>유공관 부 설</v>
          </cell>
          <cell r="C104" t="str">
            <v>T.H.P Pipe,φ300㎜</v>
          </cell>
          <cell r="D104" t="str">
            <v>270</v>
          </cell>
          <cell r="E104" t="str">
            <v>m</v>
          </cell>
          <cell r="F104">
            <v>10922</v>
          </cell>
          <cell r="G104">
            <v>2948940</v>
          </cell>
          <cell r="H104">
            <v>1463</v>
          </cell>
          <cell r="I104">
            <v>395010</v>
          </cell>
          <cell r="K104">
            <v>0</v>
          </cell>
          <cell r="L104">
            <v>12385</v>
          </cell>
          <cell r="M104">
            <v>3343950</v>
          </cell>
          <cell r="N104">
            <v>11000</v>
          </cell>
          <cell r="O104">
            <v>2970000</v>
          </cell>
          <cell r="P104">
            <v>0.88817117480823582</v>
          </cell>
        </row>
        <row r="105">
          <cell r="B105" t="str">
            <v>공사용갱문설치</v>
          </cell>
          <cell r="D105" t="str">
            <v>2</v>
          </cell>
          <cell r="E105" t="str">
            <v>개소</v>
          </cell>
          <cell r="F105">
            <v>6074671</v>
          </cell>
          <cell r="G105">
            <v>12149342</v>
          </cell>
          <cell r="H105">
            <v>2969817</v>
          </cell>
          <cell r="I105">
            <v>5939634</v>
          </cell>
          <cell r="J105">
            <v>709836</v>
          </cell>
          <cell r="K105">
            <v>1419672</v>
          </cell>
          <cell r="L105">
            <v>9754324</v>
          </cell>
          <cell r="M105">
            <v>19508648</v>
          </cell>
          <cell r="N105">
            <v>7880000</v>
          </cell>
          <cell r="O105">
            <v>15760000</v>
          </cell>
          <cell r="P105">
            <v>0.80784685848040316</v>
          </cell>
        </row>
        <row r="106">
          <cell r="B106" t="str">
            <v>공사용갱문철거</v>
          </cell>
          <cell r="D106" t="str">
            <v>2</v>
          </cell>
          <cell r="E106" t="str">
            <v>개소</v>
          </cell>
          <cell r="F106">
            <v>55845</v>
          </cell>
          <cell r="G106">
            <v>111690</v>
          </cell>
          <cell r="H106">
            <v>262405</v>
          </cell>
          <cell r="I106">
            <v>524810</v>
          </cell>
          <cell r="J106">
            <v>113600</v>
          </cell>
          <cell r="K106">
            <v>227200</v>
          </cell>
          <cell r="L106">
            <v>431850</v>
          </cell>
          <cell r="M106">
            <v>863700</v>
          </cell>
          <cell r="N106">
            <v>330000</v>
          </cell>
          <cell r="O106">
            <v>660000</v>
          </cell>
          <cell r="P106">
            <v>0.76415422021535251</v>
          </cell>
        </row>
        <row r="107">
          <cell r="B107" t="str">
            <v>갱 구  보 강</v>
          </cell>
          <cell r="D107" t="str">
            <v>2</v>
          </cell>
          <cell r="E107" t="str">
            <v>개소</v>
          </cell>
          <cell r="F107">
            <v>7110062</v>
          </cell>
          <cell r="G107">
            <v>14220124</v>
          </cell>
          <cell r="H107">
            <v>4696999</v>
          </cell>
          <cell r="I107">
            <v>9393998</v>
          </cell>
          <cell r="J107">
            <v>1425696</v>
          </cell>
          <cell r="K107">
            <v>2851392</v>
          </cell>
          <cell r="L107">
            <v>13232757</v>
          </cell>
          <cell r="M107">
            <v>26465514</v>
          </cell>
          <cell r="N107">
            <v>10000000</v>
          </cell>
          <cell r="O107">
            <v>20000000</v>
          </cell>
          <cell r="P107">
            <v>0.75570041828773848</v>
          </cell>
        </row>
        <row r="108">
          <cell r="B108" t="str">
            <v>접합부 보 강</v>
          </cell>
          <cell r="D108" t="str">
            <v>2</v>
          </cell>
          <cell r="E108" t="str">
            <v>개소</v>
          </cell>
          <cell r="F108">
            <v>3376349</v>
          </cell>
          <cell r="G108">
            <v>6752698</v>
          </cell>
          <cell r="H108">
            <v>588472</v>
          </cell>
          <cell r="I108">
            <v>1176944</v>
          </cell>
          <cell r="J108">
            <v>26563</v>
          </cell>
          <cell r="K108">
            <v>53126</v>
          </cell>
          <cell r="L108">
            <v>3991384</v>
          </cell>
          <cell r="M108">
            <v>7982768</v>
          </cell>
          <cell r="N108">
            <v>3200000</v>
          </cell>
          <cell r="O108">
            <v>6400000</v>
          </cell>
          <cell r="P108">
            <v>0.80172691978521737</v>
          </cell>
        </row>
        <row r="109">
          <cell r="B109" t="str">
            <v>라이닝콘크리트보강</v>
          </cell>
          <cell r="D109" t="str">
            <v>2</v>
          </cell>
          <cell r="E109" t="str">
            <v>개소</v>
          </cell>
          <cell r="F109">
            <v>771988</v>
          </cell>
          <cell r="G109">
            <v>1543976</v>
          </cell>
          <cell r="H109">
            <v>5112236</v>
          </cell>
          <cell r="I109">
            <v>10224472</v>
          </cell>
          <cell r="J109">
            <v>18500</v>
          </cell>
          <cell r="K109">
            <v>37000</v>
          </cell>
          <cell r="L109">
            <v>5902724</v>
          </cell>
          <cell r="M109">
            <v>11805448</v>
          </cell>
          <cell r="N109">
            <v>4910000</v>
          </cell>
          <cell r="O109">
            <v>9820000</v>
          </cell>
          <cell r="P109">
            <v>0.83181934306940319</v>
          </cell>
        </row>
        <row r="110">
          <cell r="B110" t="str">
            <v>시공및신축이음</v>
          </cell>
          <cell r="D110" t="str">
            <v>110</v>
          </cell>
          <cell r="E110" t="str">
            <v>m</v>
          </cell>
          <cell r="F110">
            <v>77030</v>
          </cell>
          <cell r="G110">
            <v>8473300</v>
          </cell>
          <cell r="H110">
            <v>21438</v>
          </cell>
          <cell r="I110">
            <v>2358180</v>
          </cell>
          <cell r="J110">
            <v>2625</v>
          </cell>
          <cell r="K110">
            <v>288750</v>
          </cell>
          <cell r="L110">
            <v>101093</v>
          </cell>
          <cell r="M110">
            <v>11120230</v>
          </cell>
          <cell r="N110">
            <v>80000</v>
          </cell>
          <cell r="O110">
            <v>8800000</v>
          </cell>
          <cell r="P110">
            <v>0.79135053861296034</v>
          </cell>
        </row>
        <row r="111">
          <cell r="B111" t="str">
            <v>갱구보호울타리</v>
          </cell>
          <cell r="C111" t="str">
            <v>용융아연도망,H = 1.8m</v>
          </cell>
          <cell r="D111" t="str">
            <v>105</v>
          </cell>
          <cell r="E111" t="str">
            <v>m</v>
          </cell>
          <cell r="F111">
            <v>35388</v>
          </cell>
          <cell r="G111">
            <v>3715740</v>
          </cell>
          <cell r="H111">
            <v>18418</v>
          </cell>
          <cell r="I111">
            <v>1933890</v>
          </cell>
          <cell r="K111">
            <v>0</v>
          </cell>
          <cell r="L111">
            <v>53806</v>
          </cell>
          <cell r="M111">
            <v>5649630</v>
          </cell>
          <cell r="N111">
            <v>41000</v>
          </cell>
          <cell r="O111">
            <v>4305000</v>
          </cell>
          <cell r="P111">
            <v>0.76199680333048359</v>
          </cell>
        </row>
        <row r="112">
          <cell r="B112" t="str">
            <v>나) N A T M  터 널</v>
          </cell>
          <cell r="G112">
            <v>2377322515</v>
          </cell>
          <cell r="I112">
            <v>5517620068</v>
          </cell>
          <cell r="K112">
            <v>967197352</v>
          </cell>
          <cell r="L112">
            <v>0</v>
          </cell>
          <cell r="M112">
            <v>8862139935</v>
          </cell>
          <cell r="N112">
            <v>0</v>
          </cell>
          <cell r="O112">
            <v>7124818790</v>
          </cell>
          <cell r="P112">
            <v>0</v>
          </cell>
        </row>
        <row r="113">
          <cell r="B113" t="str">
            <v>상 반  굴 착</v>
          </cell>
          <cell r="C113" t="str">
            <v>PD - 2</v>
          </cell>
          <cell r="D113" t="str">
            <v>33589</v>
          </cell>
          <cell r="E113" t="str">
            <v>㎥</v>
          </cell>
          <cell r="F113">
            <v>7684</v>
          </cell>
          <cell r="G113">
            <v>258097876</v>
          </cell>
          <cell r="H113">
            <v>40826</v>
          </cell>
          <cell r="I113">
            <v>1371304514</v>
          </cell>
          <cell r="J113">
            <v>2573</v>
          </cell>
          <cell r="K113">
            <v>86424497</v>
          </cell>
          <cell r="L113">
            <v>51083</v>
          </cell>
          <cell r="M113">
            <v>1715826887</v>
          </cell>
          <cell r="N113">
            <v>43000</v>
          </cell>
          <cell r="O113">
            <v>1444327000</v>
          </cell>
          <cell r="P113">
            <v>0.84176731985200559</v>
          </cell>
        </row>
        <row r="114">
          <cell r="B114" t="str">
            <v>상 반  굴 착</v>
          </cell>
          <cell r="C114" t="str">
            <v>PD - 3</v>
          </cell>
          <cell r="D114" t="str">
            <v>10194</v>
          </cell>
          <cell r="E114" t="str">
            <v>㎥</v>
          </cell>
          <cell r="F114">
            <v>8128</v>
          </cell>
          <cell r="G114">
            <v>82856832</v>
          </cell>
          <cell r="H114">
            <v>49361</v>
          </cell>
          <cell r="I114">
            <v>503186034</v>
          </cell>
          <cell r="J114">
            <v>2802</v>
          </cell>
          <cell r="K114">
            <v>28563588</v>
          </cell>
          <cell r="L114">
            <v>60291</v>
          </cell>
          <cell r="M114">
            <v>614606454</v>
          </cell>
          <cell r="N114">
            <v>52000</v>
          </cell>
          <cell r="O114">
            <v>530088000</v>
          </cell>
          <cell r="P114">
            <v>0.86248362110431076</v>
          </cell>
        </row>
        <row r="115">
          <cell r="B115" t="str">
            <v>상 반  굴 착</v>
          </cell>
          <cell r="C115" t="str">
            <v>PD - 4</v>
          </cell>
          <cell r="D115" t="str">
            <v>4330</v>
          </cell>
          <cell r="E115" t="str">
            <v>㎥</v>
          </cell>
          <cell r="F115">
            <v>8345</v>
          </cell>
          <cell r="G115">
            <v>36133850</v>
          </cell>
          <cell r="H115">
            <v>47757</v>
          </cell>
          <cell r="I115">
            <v>206787810</v>
          </cell>
          <cell r="J115">
            <v>2406</v>
          </cell>
          <cell r="K115">
            <v>10417980</v>
          </cell>
          <cell r="L115">
            <v>58508</v>
          </cell>
          <cell r="M115">
            <v>253339640</v>
          </cell>
          <cell r="N115">
            <v>50000</v>
          </cell>
          <cell r="O115">
            <v>216500000</v>
          </cell>
          <cell r="P115">
            <v>0.85458398851439121</v>
          </cell>
        </row>
        <row r="116">
          <cell r="B116" t="str">
            <v>상 반  굴 착</v>
          </cell>
          <cell r="C116" t="str">
            <v>PD - 5</v>
          </cell>
          <cell r="D116" t="str">
            <v>3490</v>
          </cell>
          <cell r="E116" t="str">
            <v>㎥</v>
          </cell>
          <cell r="F116">
            <v>8051</v>
          </cell>
          <cell r="G116">
            <v>28097990</v>
          </cell>
          <cell r="H116">
            <v>46645</v>
          </cell>
          <cell r="I116">
            <v>162791050</v>
          </cell>
          <cell r="J116">
            <v>2209</v>
          </cell>
          <cell r="K116">
            <v>7709410</v>
          </cell>
          <cell r="L116">
            <v>56905</v>
          </cell>
          <cell r="M116">
            <v>198598450</v>
          </cell>
          <cell r="N116">
            <v>48000</v>
          </cell>
          <cell r="O116">
            <v>167520000</v>
          </cell>
          <cell r="P116">
            <v>0.8435111150162552</v>
          </cell>
        </row>
        <row r="117">
          <cell r="B117" t="str">
            <v>하 반  굴 착</v>
          </cell>
          <cell r="C117" t="str">
            <v>PD - 2</v>
          </cell>
          <cell r="D117" t="str">
            <v>28146</v>
          </cell>
          <cell r="E117" t="str">
            <v>㎥</v>
          </cell>
          <cell r="F117">
            <v>4994</v>
          </cell>
          <cell r="G117">
            <v>140561124</v>
          </cell>
          <cell r="H117">
            <v>26536</v>
          </cell>
          <cell r="I117">
            <v>746882256</v>
          </cell>
          <cell r="J117">
            <v>1672</v>
          </cell>
          <cell r="K117">
            <v>47060112</v>
          </cell>
          <cell r="L117">
            <v>33202</v>
          </cell>
          <cell r="M117">
            <v>934503492</v>
          </cell>
          <cell r="N117">
            <v>29000</v>
          </cell>
          <cell r="O117">
            <v>816234000</v>
          </cell>
          <cell r="P117">
            <v>0.87344135895427988</v>
          </cell>
        </row>
        <row r="118">
          <cell r="B118" t="str">
            <v>하 반  굴 착</v>
          </cell>
          <cell r="C118" t="str">
            <v>PD - 3</v>
          </cell>
          <cell r="D118" t="str">
            <v>8490</v>
          </cell>
          <cell r="E118" t="str">
            <v>㎥</v>
          </cell>
          <cell r="F118">
            <v>5283</v>
          </cell>
          <cell r="G118">
            <v>44852670</v>
          </cell>
          <cell r="H118">
            <v>32084</v>
          </cell>
          <cell r="I118">
            <v>272393160</v>
          </cell>
          <cell r="J118">
            <v>1821</v>
          </cell>
          <cell r="K118">
            <v>15460290</v>
          </cell>
          <cell r="L118">
            <v>39188</v>
          </cell>
          <cell r="M118">
            <v>332706120</v>
          </cell>
          <cell r="N118">
            <v>34000</v>
          </cell>
          <cell r="O118">
            <v>288660000</v>
          </cell>
          <cell r="P118">
            <v>0.86761253444932118</v>
          </cell>
        </row>
        <row r="119">
          <cell r="B119" t="str">
            <v>하 반  굴 착</v>
          </cell>
          <cell r="C119" t="str">
            <v>PD - 4</v>
          </cell>
          <cell r="D119" t="str">
            <v>3570</v>
          </cell>
          <cell r="E119" t="str">
            <v>㎥</v>
          </cell>
          <cell r="F119">
            <v>5424</v>
          </cell>
          <cell r="G119">
            <v>19363680</v>
          </cell>
          <cell r="H119">
            <v>31042</v>
          </cell>
          <cell r="I119">
            <v>110819940</v>
          </cell>
          <cell r="J119">
            <v>1563</v>
          </cell>
          <cell r="K119">
            <v>5579910</v>
          </cell>
          <cell r="L119">
            <v>38029</v>
          </cell>
          <cell r="M119">
            <v>135763530</v>
          </cell>
          <cell r="N119">
            <v>33000</v>
          </cell>
          <cell r="O119">
            <v>117810000</v>
          </cell>
          <cell r="P119">
            <v>0.86775881564069524</v>
          </cell>
        </row>
        <row r="120">
          <cell r="B120" t="str">
            <v>하 반  굴 착</v>
          </cell>
          <cell r="C120" t="str">
            <v>PD - 5</v>
          </cell>
          <cell r="D120" t="str">
            <v>2854</v>
          </cell>
          <cell r="E120" t="str">
            <v>㎥</v>
          </cell>
          <cell r="F120">
            <v>5233</v>
          </cell>
          <cell r="G120">
            <v>14934982</v>
          </cell>
          <cell r="H120">
            <v>30319</v>
          </cell>
          <cell r="I120">
            <v>86530426</v>
          </cell>
          <cell r="J120">
            <v>1435</v>
          </cell>
          <cell r="K120">
            <v>4095490</v>
          </cell>
          <cell r="L120">
            <v>36987</v>
          </cell>
          <cell r="M120">
            <v>105560898</v>
          </cell>
          <cell r="N120">
            <v>32000</v>
          </cell>
          <cell r="O120">
            <v>91328000</v>
          </cell>
          <cell r="P120">
            <v>0.86516884310703757</v>
          </cell>
        </row>
        <row r="121">
          <cell r="B121" t="str">
            <v>버 력  처 리</v>
          </cell>
          <cell r="C121" t="str">
            <v>연암,모암상태</v>
          </cell>
          <cell r="D121" t="str">
            <v>264</v>
          </cell>
          <cell r="E121" t="str">
            <v>㎥</v>
          </cell>
          <cell r="F121">
            <v>905</v>
          </cell>
          <cell r="G121">
            <v>238920</v>
          </cell>
          <cell r="H121">
            <v>2331</v>
          </cell>
          <cell r="I121">
            <v>615384</v>
          </cell>
          <cell r="J121">
            <v>1757</v>
          </cell>
          <cell r="K121">
            <v>463848</v>
          </cell>
          <cell r="L121">
            <v>4993</v>
          </cell>
          <cell r="M121">
            <v>1318152</v>
          </cell>
          <cell r="N121">
            <v>3500</v>
          </cell>
          <cell r="O121">
            <v>924000</v>
          </cell>
          <cell r="P121">
            <v>0.70098137392349291</v>
          </cell>
        </row>
        <row r="122">
          <cell r="B122" t="str">
            <v>버 력  처 리</v>
          </cell>
          <cell r="C122" t="str">
            <v>경암,모암상태</v>
          </cell>
          <cell r="D122" t="str">
            <v>98891</v>
          </cell>
          <cell r="E122" t="str">
            <v>㎥</v>
          </cell>
          <cell r="F122">
            <v>1532</v>
          </cell>
          <cell r="G122">
            <v>151501012</v>
          </cell>
          <cell r="H122">
            <v>3299</v>
          </cell>
          <cell r="I122">
            <v>326241409</v>
          </cell>
          <cell r="J122">
            <v>2540</v>
          </cell>
          <cell r="K122">
            <v>251183140</v>
          </cell>
          <cell r="L122">
            <v>7371</v>
          </cell>
          <cell r="M122">
            <v>728925561</v>
          </cell>
          <cell r="N122">
            <v>4650</v>
          </cell>
          <cell r="O122">
            <v>459843150</v>
          </cell>
          <cell r="P122">
            <v>0.63085063085063087</v>
          </cell>
        </row>
        <row r="123">
          <cell r="B123" t="str">
            <v>강섬유보강숏크리트</v>
          </cell>
          <cell r="C123" t="str">
            <v>PD - 2</v>
          </cell>
          <cell r="D123" t="str">
            <v>2865</v>
          </cell>
          <cell r="E123" t="str">
            <v>㎥</v>
          </cell>
          <cell r="F123">
            <v>123750</v>
          </cell>
          <cell r="G123">
            <v>354543750</v>
          </cell>
          <cell r="H123">
            <v>42468</v>
          </cell>
          <cell r="I123">
            <v>121670820</v>
          </cell>
          <cell r="J123">
            <v>41817</v>
          </cell>
          <cell r="K123">
            <v>119805705</v>
          </cell>
          <cell r="L123">
            <v>208035</v>
          </cell>
          <cell r="M123">
            <v>596020275</v>
          </cell>
          <cell r="N123">
            <v>171000</v>
          </cell>
          <cell r="O123">
            <v>489915000</v>
          </cell>
          <cell r="P123">
            <v>0.82197707116590957</v>
          </cell>
        </row>
        <row r="124">
          <cell r="B124" t="str">
            <v>강섬유보강숏크리트</v>
          </cell>
          <cell r="C124" t="str">
            <v>PD - 3</v>
          </cell>
          <cell r="D124" t="str">
            <v>1035</v>
          </cell>
          <cell r="E124" t="str">
            <v>㎥</v>
          </cell>
          <cell r="F124">
            <v>123576</v>
          </cell>
          <cell r="G124">
            <v>127901160</v>
          </cell>
          <cell r="H124">
            <v>42066</v>
          </cell>
          <cell r="I124">
            <v>43538310</v>
          </cell>
          <cell r="J124">
            <v>42415</v>
          </cell>
          <cell r="K124">
            <v>43899525</v>
          </cell>
          <cell r="L124">
            <v>208057</v>
          </cell>
          <cell r="M124">
            <v>215338995</v>
          </cell>
          <cell r="N124">
            <v>171000</v>
          </cell>
          <cell r="O124">
            <v>176985000</v>
          </cell>
          <cell r="P124">
            <v>0.82189015510172692</v>
          </cell>
        </row>
        <row r="125">
          <cell r="B125" t="str">
            <v>강섬유보강숏크리트</v>
          </cell>
          <cell r="C125" t="str">
            <v>PD - 4</v>
          </cell>
          <cell r="D125" t="str">
            <v>554</v>
          </cell>
          <cell r="E125" t="str">
            <v>㎥</v>
          </cell>
          <cell r="F125">
            <v>123391</v>
          </cell>
          <cell r="G125">
            <v>68358614</v>
          </cell>
          <cell r="H125">
            <v>40243</v>
          </cell>
          <cell r="I125">
            <v>22294622</v>
          </cell>
          <cell r="J125">
            <v>41921</v>
          </cell>
          <cell r="K125">
            <v>23224234</v>
          </cell>
          <cell r="L125">
            <v>205555</v>
          </cell>
          <cell r="M125">
            <v>113877470</v>
          </cell>
          <cell r="N125">
            <v>171000</v>
          </cell>
          <cell r="O125">
            <v>94734000</v>
          </cell>
          <cell r="P125">
            <v>0.83189414025443309</v>
          </cell>
        </row>
        <row r="126">
          <cell r="B126" t="str">
            <v>강섬유보강숏크리트</v>
          </cell>
          <cell r="C126" t="str">
            <v>PD - 5</v>
          </cell>
          <cell r="D126" t="str">
            <v>486</v>
          </cell>
          <cell r="E126" t="str">
            <v>㎥</v>
          </cell>
          <cell r="F126">
            <v>123339</v>
          </cell>
          <cell r="G126">
            <v>59942754</v>
          </cell>
          <cell r="H126">
            <v>40865</v>
          </cell>
          <cell r="I126">
            <v>19860390</v>
          </cell>
          <cell r="J126">
            <v>42689</v>
          </cell>
          <cell r="K126">
            <v>20746854</v>
          </cell>
          <cell r="L126">
            <v>206893</v>
          </cell>
          <cell r="M126">
            <v>100549998</v>
          </cell>
          <cell r="N126">
            <v>171000</v>
          </cell>
          <cell r="O126">
            <v>83106000</v>
          </cell>
          <cell r="P126">
            <v>0.82651418849356917</v>
          </cell>
        </row>
        <row r="127">
          <cell r="B127" t="str">
            <v>숏크리트반발재처리</v>
          </cell>
          <cell r="D127" t="str">
            <v>1094</v>
          </cell>
          <cell r="E127" t="str">
            <v>㎥</v>
          </cell>
          <cell r="F127">
            <v>1546</v>
          </cell>
          <cell r="G127">
            <v>1691324</v>
          </cell>
          <cell r="H127">
            <v>2431</v>
          </cell>
          <cell r="I127">
            <v>2659514</v>
          </cell>
          <cell r="J127">
            <v>1668</v>
          </cell>
          <cell r="K127">
            <v>1824792</v>
          </cell>
          <cell r="L127">
            <v>5645</v>
          </cell>
          <cell r="M127">
            <v>6175630</v>
          </cell>
          <cell r="N127">
            <v>3660</v>
          </cell>
          <cell r="O127">
            <v>4004040</v>
          </cell>
          <cell r="P127">
            <v>0.64836138175376434</v>
          </cell>
        </row>
        <row r="128">
          <cell r="B128" t="str">
            <v>격 자  지 보</v>
          </cell>
          <cell r="C128" t="str">
            <v>PD - 3,50×20×30㎜</v>
          </cell>
          <cell r="D128" t="str">
            <v>160</v>
          </cell>
          <cell r="E128" t="str">
            <v>기</v>
          </cell>
          <cell r="F128">
            <v>296744</v>
          </cell>
          <cell r="G128">
            <v>47479040</v>
          </cell>
          <cell r="H128">
            <v>411920</v>
          </cell>
          <cell r="I128">
            <v>65907200</v>
          </cell>
          <cell r="J128">
            <v>23975</v>
          </cell>
          <cell r="K128">
            <v>3836000</v>
          </cell>
          <cell r="L128">
            <v>732639</v>
          </cell>
          <cell r="M128">
            <v>117222240</v>
          </cell>
          <cell r="N128">
            <v>610000</v>
          </cell>
          <cell r="O128">
            <v>97600000</v>
          </cell>
          <cell r="P128">
            <v>0.83260650879901288</v>
          </cell>
        </row>
        <row r="129">
          <cell r="B129" t="str">
            <v>격 자  지 보</v>
          </cell>
          <cell r="C129" t="str">
            <v>PD - 4,70×20×30㎜</v>
          </cell>
          <cell r="D129" t="str">
            <v>83</v>
          </cell>
          <cell r="E129" t="str">
            <v>기</v>
          </cell>
          <cell r="F129">
            <v>314802</v>
          </cell>
          <cell r="G129">
            <v>26128566</v>
          </cell>
          <cell r="H129">
            <v>417218</v>
          </cell>
          <cell r="I129">
            <v>34629094</v>
          </cell>
          <cell r="J129">
            <v>26538</v>
          </cell>
          <cell r="K129">
            <v>2202654</v>
          </cell>
          <cell r="L129">
            <v>758558</v>
          </cell>
          <cell r="M129">
            <v>62960314</v>
          </cell>
          <cell r="N129">
            <v>630000</v>
          </cell>
          <cell r="O129">
            <v>52290000</v>
          </cell>
          <cell r="P129">
            <v>0.83052317686979771</v>
          </cell>
        </row>
        <row r="130">
          <cell r="B130" t="str">
            <v>격 자  지 보</v>
          </cell>
          <cell r="C130" t="str">
            <v>PD - 5,95×22×32㎜</v>
          </cell>
          <cell r="D130" t="str">
            <v>80</v>
          </cell>
          <cell r="E130" t="str">
            <v>기</v>
          </cell>
          <cell r="F130">
            <v>347195</v>
          </cell>
          <cell r="G130">
            <v>27775600</v>
          </cell>
          <cell r="H130">
            <v>463874</v>
          </cell>
          <cell r="I130">
            <v>37109920</v>
          </cell>
          <cell r="J130">
            <v>28896</v>
          </cell>
          <cell r="K130">
            <v>2311680</v>
          </cell>
          <cell r="L130">
            <v>839965</v>
          </cell>
          <cell r="M130">
            <v>67197200</v>
          </cell>
          <cell r="N130">
            <v>690000</v>
          </cell>
          <cell r="O130">
            <v>55200000</v>
          </cell>
          <cell r="P130">
            <v>0.82146279904519837</v>
          </cell>
        </row>
        <row r="131">
          <cell r="B131" t="str">
            <v>격자지보(대형대피소)</v>
          </cell>
          <cell r="C131" t="str">
            <v>PD - 3,50×20×30㎜</v>
          </cell>
          <cell r="D131" t="str">
            <v>2</v>
          </cell>
          <cell r="E131" t="str">
            <v>기</v>
          </cell>
          <cell r="F131">
            <v>120313</v>
          </cell>
          <cell r="G131">
            <v>240626</v>
          </cell>
          <cell r="H131">
            <v>185663</v>
          </cell>
          <cell r="I131">
            <v>371326</v>
          </cell>
          <cell r="J131">
            <v>13766</v>
          </cell>
          <cell r="K131">
            <v>27532</v>
          </cell>
          <cell r="L131">
            <v>319742</v>
          </cell>
          <cell r="M131">
            <v>639484</v>
          </cell>
          <cell r="N131">
            <v>272000</v>
          </cell>
          <cell r="O131">
            <v>544000</v>
          </cell>
          <cell r="P131">
            <v>0.85068586547904246</v>
          </cell>
        </row>
        <row r="132">
          <cell r="B132" t="str">
            <v>락   볼   트</v>
          </cell>
          <cell r="C132" t="str">
            <v>PD - 2,φ25×3.0m</v>
          </cell>
          <cell r="D132" t="str">
            <v>2801</v>
          </cell>
          <cell r="E132" t="str">
            <v>개</v>
          </cell>
          <cell r="F132">
            <v>12017</v>
          </cell>
          <cell r="G132">
            <v>33659617</v>
          </cell>
          <cell r="H132">
            <v>37291</v>
          </cell>
          <cell r="I132">
            <v>104452091</v>
          </cell>
          <cell r="J132">
            <v>4679</v>
          </cell>
          <cell r="K132">
            <v>13105879</v>
          </cell>
          <cell r="L132">
            <v>53987</v>
          </cell>
          <cell r="M132">
            <v>151217587</v>
          </cell>
          <cell r="N132">
            <v>35000</v>
          </cell>
          <cell r="O132">
            <v>98035000</v>
          </cell>
          <cell r="P132">
            <v>0.64830422138663013</v>
          </cell>
        </row>
        <row r="133">
          <cell r="B133" t="str">
            <v>락   볼   트</v>
          </cell>
          <cell r="C133" t="str">
            <v>PD - 3,φ25×3.0m</v>
          </cell>
          <cell r="D133" t="str">
            <v>2080</v>
          </cell>
          <cell r="E133" t="str">
            <v>개</v>
          </cell>
          <cell r="F133">
            <v>12017</v>
          </cell>
          <cell r="G133">
            <v>24995360</v>
          </cell>
          <cell r="H133">
            <v>36413</v>
          </cell>
          <cell r="I133">
            <v>75739040</v>
          </cell>
          <cell r="J133">
            <v>4632</v>
          </cell>
          <cell r="K133">
            <v>9634560</v>
          </cell>
          <cell r="L133">
            <v>53062</v>
          </cell>
          <cell r="M133">
            <v>110368960</v>
          </cell>
          <cell r="N133">
            <v>35000</v>
          </cell>
          <cell r="O133">
            <v>72800000</v>
          </cell>
          <cell r="P133">
            <v>0.6596057442237383</v>
          </cell>
        </row>
        <row r="134">
          <cell r="B134" t="str">
            <v>락   볼   트</v>
          </cell>
          <cell r="C134" t="str">
            <v>PD - 4,φ25×3.5m</v>
          </cell>
          <cell r="D134" t="str">
            <v>1250</v>
          </cell>
          <cell r="E134" t="str">
            <v>개</v>
          </cell>
          <cell r="F134">
            <v>13029</v>
          </cell>
          <cell r="G134">
            <v>16286250</v>
          </cell>
          <cell r="H134">
            <v>31233</v>
          </cell>
          <cell r="I134">
            <v>39041250</v>
          </cell>
          <cell r="J134">
            <v>4120</v>
          </cell>
          <cell r="K134">
            <v>5150000</v>
          </cell>
          <cell r="L134">
            <v>48382</v>
          </cell>
          <cell r="M134">
            <v>60477500</v>
          </cell>
          <cell r="N134">
            <v>33000</v>
          </cell>
          <cell r="O134">
            <v>41250000</v>
          </cell>
          <cell r="P134">
            <v>0.68207184490099626</v>
          </cell>
        </row>
        <row r="135">
          <cell r="B135" t="str">
            <v>락   볼   트</v>
          </cell>
          <cell r="C135" t="str">
            <v>PD - 5,φ25×4.0m</v>
          </cell>
          <cell r="D135" t="str">
            <v>1520</v>
          </cell>
          <cell r="E135" t="str">
            <v>개</v>
          </cell>
          <cell r="F135">
            <v>13982</v>
          </cell>
          <cell r="G135">
            <v>21252640</v>
          </cell>
          <cell r="H135">
            <v>25782</v>
          </cell>
          <cell r="I135">
            <v>39188640</v>
          </cell>
          <cell r="J135">
            <v>3606</v>
          </cell>
          <cell r="K135">
            <v>5481120</v>
          </cell>
          <cell r="L135">
            <v>43370</v>
          </cell>
          <cell r="M135">
            <v>65922400</v>
          </cell>
          <cell r="N135">
            <v>28000</v>
          </cell>
          <cell r="O135">
            <v>42560000</v>
          </cell>
          <cell r="P135">
            <v>0.64560756283145027</v>
          </cell>
        </row>
        <row r="136">
          <cell r="B136" t="str">
            <v>락   볼   트</v>
          </cell>
          <cell r="C136" t="str">
            <v>대형대피소,φ25×2.0m</v>
          </cell>
          <cell r="D136" t="str">
            <v>72</v>
          </cell>
          <cell r="E136" t="str">
            <v>개</v>
          </cell>
          <cell r="F136">
            <v>7966</v>
          </cell>
          <cell r="G136">
            <v>573552</v>
          </cell>
          <cell r="H136">
            <v>18020</v>
          </cell>
          <cell r="I136">
            <v>1297440</v>
          </cell>
          <cell r="J136">
            <v>3093</v>
          </cell>
          <cell r="K136">
            <v>222696</v>
          </cell>
          <cell r="L136">
            <v>29079</v>
          </cell>
          <cell r="M136">
            <v>2093688</v>
          </cell>
          <cell r="N136">
            <v>21000</v>
          </cell>
          <cell r="O136">
            <v>1512000</v>
          </cell>
          <cell r="P136">
            <v>0.72217063860517905</v>
          </cell>
        </row>
        <row r="137">
          <cell r="B137" t="str">
            <v>락   볼   트</v>
          </cell>
          <cell r="C137" t="str">
            <v>대형대피소,φ25×3.0m</v>
          </cell>
          <cell r="D137" t="str">
            <v>48</v>
          </cell>
          <cell r="E137" t="str">
            <v>개</v>
          </cell>
          <cell r="F137">
            <v>12017</v>
          </cell>
          <cell r="G137">
            <v>576816</v>
          </cell>
          <cell r="H137">
            <v>26027</v>
          </cell>
          <cell r="I137">
            <v>1249296</v>
          </cell>
          <cell r="J137">
            <v>4439</v>
          </cell>
          <cell r="K137">
            <v>213072</v>
          </cell>
          <cell r="L137">
            <v>42483</v>
          </cell>
          <cell r="M137">
            <v>2039184</v>
          </cell>
          <cell r="N137">
            <v>31000</v>
          </cell>
          <cell r="O137">
            <v>1488000</v>
          </cell>
          <cell r="P137">
            <v>0.72970364616434813</v>
          </cell>
        </row>
        <row r="138">
          <cell r="B138" t="str">
            <v>락   볼   트</v>
          </cell>
          <cell r="C138" t="str">
            <v>대형대피소,φ25×5.0m</v>
          </cell>
          <cell r="D138" t="str">
            <v>18</v>
          </cell>
          <cell r="E138" t="str">
            <v>개</v>
          </cell>
          <cell r="F138">
            <v>17111</v>
          </cell>
          <cell r="G138">
            <v>307998</v>
          </cell>
          <cell r="H138">
            <v>22398</v>
          </cell>
          <cell r="I138">
            <v>403164</v>
          </cell>
          <cell r="J138">
            <v>3953</v>
          </cell>
          <cell r="K138">
            <v>71154</v>
          </cell>
          <cell r="L138">
            <v>43462</v>
          </cell>
          <cell r="M138">
            <v>782316</v>
          </cell>
          <cell r="N138">
            <v>32000</v>
          </cell>
          <cell r="O138">
            <v>576000</v>
          </cell>
          <cell r="P138">
            <v>0.73627536698725327</v>
          </cell>
        </row>
        <row r="139">
          <cell r="B139" t="str">
            <v>퍼   폴   링</v>
          </cell>
          <cell r="C139" t="str">
            <v>PD - 5,φ25×3.0m</v>
          </cell>
          <cell r="D139" t="str">
            <v>1760</v>
          </cell>
          <cell r="E139" t="str">
            <v>개</v>
          </cell>
          <cell r="F139">
            <v>10830</v>
          </cell>
          <cell r="G139">
            <v>19060800</v>
          </cell>
          <cell r="H139">
            <v>21695</v>
          </cell>
          <cell r="I139">
            <v>38183200</v>
          </cell>
          <cell r="J139">
            <v>3163</v>
          </cell>
          <cell r="K139">
            <v>5566880</v>
          </cell>
          <cell r="L139">
            <v>35688</v>
          </cell>
          <cell r="M139">
            <v>62810880</v>
          </cell>
          <cell r="N139">
            <v>24500</v>
          </cell>
          <cell r="O139">
            <v>43120000</v>
          </cell>
          <cell r="P139">
            <v>0.6865052678771576</v>
          </cell>
        </row>
        <row r="140">
          <cell r="B140" t="str">
            <v>라이닝콘크리트</v>
          </cell>
          <cell r="C140" t="str">
            <v>σck = 240㎏/㎠</v>
          </cell>
          <cell r="D140" t="str">
            <v>11003</v>
          </cell>
          <cell r="E140" t="str">
            <v>㎥</v>
          </cell>
          <cell r="F140">
            <v>20271</v>
          </cell>
          <cell r="G140">
            <v>223041813</v>
          </cell>
          <cell r="H140">
            <v>48374</v>
          </cell>
          <cell r="I140">
            <v>532259122</v>
          </cell>
          <cell r="J140">
            <v>13319</v>
          </cell>
          <cell r="K140">
            <v>146548957</v>
          </cell>
          <cell r="L140">
            <v>81964</v>
          </cell>
          <cell r="M140">
            <v>901849892</v>
          </cell>
          <cell r="N140">
            <v>68000</v>
          </cell>
          <cell r="O140">
            <v>748204000</v>
          </cell>
          <cell r="P140">
            <v>0.82963252159484657</v>
          </cell>
        </row>
        <row r="141">
          <cell r="B141" t="str">
            <v>방   수   공</v>
          </cell>
          <cell r="C141" t="str">
            <v>방수막및폴리스,T = 2㎜</v>
          </cell>
          <cell r="D141" t="str">
            <v>29813</v>
          </cell>
          <cell r="E141" t="str">
            <v>㎡</v>
          </cell>
          <cell r="F141">
            <v>13329</v>
          </cell>
          <cell r="G141">
            <v>397377477</v>
          </cell>
          <cell r="H141">
            <v>10451</v>
          </cell>
          <cell r="I141">
            <v>311575663</v>
          </cell>
          <cell r="J141">
            <v>313</v>
          </cell>
          <cell r="K141">
            <v>9331469</v>
          </cell>
          <cell r="L141">
            <v>24093</v>
          </cell>
          <cell r="M141">
            <v>718284609</v>
          </cell>
          <cell r="N141">
            <v>15200</v>
          </cell>
          <cell r="O141">
            <v>453157600</v>
          </cell>
          <cell r="P141">
            <v>0.63088863985389942</v>
          </cell>
        </row>
        <row r="142">
          <cell r="B142" t="str">
            <v>배수콘크리트</v>
          </cell>
          <cell r="C142" t="str">
            <v>σck = 240㎏/㎠</v>
          </cell>
          <cell r="D142" t="str">
            <v>223</v>
          </cell>
          <cell r="E142" t="str">
            <v>㎥</v>
          </cell>
          <cell r="F142">
            <v>51906</v>
          </cell>
          <cell r="G142">
            <v>11575038</v>
          </cell>
          <cell r="H142">
            <v>127370</v>
          </cell>
          <cell r="I142">
            <v>28403510</v>
          </cell>
          <cell r="J142">
            <v>1619</v>
          </cell>
          <cell r="K142">
            <v>361037</v>
          </cell>
          <cell r="L142">
            <v>180895</v>
          </cell>
          <cell r="M142">
            <v>40339585</v>
          </cell>
          <cell r="N142">
            <v>152000</v>
          </cell>
          <cell r="O142">
            <v>33896000</v>
          </cell>
          <cell r="P142">
            <v>0.84026645291467428</v>
          </cell>
        </row>
        <row r="143">
          <cell r="B143" t="str">
            <v>배수관 부 설</v>
          </cell>
          <cell r="C143" t="str">
            <v>T.H.P유공관,φ75㎜</v>
          </cell>
          <cell r="D143" t="str">
            <v>2440</v>
          </cell>
          <cell r="E143" t="str">
            <v>m</v>
          </cell>
          <cell r="F143">
            <v>1668</v>
          </cell>
          <cell r="G143">
            <v>4069920</v>
          </cell>
          <cell r="H143">
            <v>3090</v>
          </cell>
          <cell r="I143">
            <v>7539600</v>
          </cell>
          <cell r="K143">
            <v>0</v>
          </cell>
          <cell r="L143">
            <v>4758</v>
          </cell>
          <cell r="M143">
            <v>11609520</v>
          </cell>
          <cell r="N143">
            <v>4000</v>
          </cell>
          <cell r="O143">
            <v>9760000</v>
          </cell>
          <cell r="P143">
            <v>0.8406893652795292</v>
          </cell>
        </row>
        <row r="144">
          <cell r="B144" t="str">
            <v>방배수검사구콘크리트</v>
          </cell>
          <cell r="C144" t="str">
            <v>σck = 240㎏/㎠</v>
          </cell>
          <cell r="D144" t="str">
            <v>4</v>
          </cell>
          <cell r="E144" t="str">
            <v>㎥</v>
          </cell>
          <cell r="F144">
            <v>109633</v>
          </cell>
          <cell r="G144">
            <v>438532</v>
          </cell>
          <cell r="H144">
            <v>296504</v>
          </cell>
          <cell r="I144">
            <v>1186016</v>
          </cell>
          <cell r="J144">
            <v>1619</v>
          </cell>
          <cell r="K144">
            <v>6476</v>
          </cell>
          <cell r="L144">
            <v>407756</v>
          </cell>
          <cell r="M144">
            <v>1631024</v>
          </cell>
          <cell r="N144">
            <v>342000</v>
          </cell>
          <cell r="O144">
            <v>1368000</v>
          </cell>
          <cell r="P144">
            <v>0.8387368916705088</v>
          </cell>
        </row>
        <row r="145">
          <cell r="B145" t="str">
            <v>배수로뚜껑제작</v>
          </cell>
          <cell r="C145" t="str">
            <v>500×495×100㎜</v>
          </cell>
          <cell r="D145" t="str">
            <v>4880</v>
          </cell>
          <cell r="E145" t="str">
            <v>개</v>
          </cell>
          <cell r="F145">
            <v>2261</v>
          </cell>
          <cell r="G145">
            <v>11033680</v>
          </cell>
          <cell r="H145">
            <v>8018</v>
          </cell>
          <cell r="I145">
            <v>39127840</v>
          </cell>
          <cell r="J145">
            <v>175</v>
          </cell>
          <cell r="K145">
            <v>854000</v>
          </cell>
          <cell r="L145">
            <v>10454</v>
          </cell>
          <cell r="M145">
            <v>51015520</v>
          </cell>
          <cell r="N145">
            <v>8800</v>
          </cell>
          <cell r="O145">
            <v>42944000</v>
          </cell>
          <cell r="P145">
            <v>0.84178304955041128</v>
          </cell>
        </row>
        <row r="146">
          <cell r="B146" t="str">
            <v>대 피 손잡이</v>
          </cell>
          <cell r="C146" t="str">
            <v>STS Pipe,φ30.8㎜</v>
          </cell>
          <cell r="D146" t="str">
            <v>2440</v>
          </cell>
          <cell r="E146" t="str">
            <v>m</v>
          </cell>
          <cell r="F146">
            <v>5648</v>
          </cell>
          <cell r="G146">
            <v>13781120</v>
          </cell>
          <cell r="H146">
            <v>14121</v>
          </cell>
          <cell r="I146">
            <v>34455240</v>
          </cell>
          <cell r="J146">
            <v>86</v>
          </cell>
          <cell r="K146">
            <v>209840</v>
          </cell>
          <cell r="L146">
            <v>19855</v>
          </cell>
          <cell r="M146">
            <v>48446200</v>
          </cell>
          <cell r="N146">
            <v>16400</v>
          </cell>
          <cell r="O146">
            <v>40016000</v>
          </cell>
          <cell r="P146">
            <v>0.82598841601611683</v>
          </cell>
        </row>
        <row r="147">
          <cell r="B147" t="str">
            <v>면 고  르 기</v>
          </cell>
          <cell r="D147" t="str">
            <v>8750</v>
          </cell>
          <cell r="E147" t="str">
            <v>㎡</v>
          </cell>
          <cell r="F147">
            <v>597</v>
          </cell>
          <cell r="G147">
            <v>5223750</v>
          </cell>
          <cell r="H147">
            <v>3961</v>
          </cell>
          <cell r="I147">
            <v>34658750</v>
          </cell>
          <cell r="J147">
            <v>438</v>
          </cell>
          <cell r="K147">
            <v>3832500</v>
          </cell>
          <cell r="L147">
            <v>4996</v>
          </cell>
          <cell r="M147">
            <v>43715000</v>
          </cell>
          <cell r="N147">
            <v>3800</v>
          </cell>
          <cell r="O147">
            <v>33250000</v>
          </cell>
          <cell r="P147">
            <v>0.76060848678943149</v>
          </cell>
        </row>
        <row r="148">
          <cell r="B148" t="str">
            <v>계        측</v>
          </cell>
          <cell r="D148" t="str">
            <v>1</v>
          </cell>
          <cell r="E148" t="str">
            <v>식</v>
          </cell>
          <cell r="F148">
            <v>69513000</v>
          </cell>
          <cell r="G148">
            <v>69513000</v>
          </cell>
          <cell r="H148">
            <v>75492090</v>
          </cell>
          <cell r="I148">
            <v>75492090</v>
          </cell>
          <cell r="K148">
            <v>0</v>
          </cell>
          <cell r="L148">
            <v>145005090</v>
          </cell>
          <cell r="M148">
            <v>145005090</v>
          </cell>
          <cell r="N148">
            <v>145000000</v>
          </cell>
          <cell r="O148">
            <v>145000000</v>
          </cell>
          <cell r="P148">
            <v>0.99996489778393294</v>
          </cell>
        </row>
        <row r="149">
          <cell r="B149" t="str">
            <v>환 기  설 비</v>
          </cell>
          <cell r="D149" t="str">
            <v>1</v>
          </cell>
          <cell r="E149" t="str">
            <v>식</v>
          </cell>
          <cell r="F149">
            <v>14181242</v>
          </cell>
          <cell r="G149">
            <v>14181242</v>
          </cell>
          <cell r="H149">
            <v>17606989</v>
          </cell>
          <cell r="I149">
            <v>17606989</v>
          </cell>
          <cell r="J149">
            <v>89861323</v>
          </cell>
          <cell r="K149">
            <v>89861323</v>
          </cell>
          <cell r="L149">
            <v>121649554</v>
          </cell>
          <cell r="M149">
            <v>121649554</v>
          </cell>
          <cell r="N149">
            <v>110000000</v>
          </cell>
          <cell r="O149">
            <v>110000000</v>
          </cell>
          <cell r="P149">
            <v>0.90423677180107043</v>
          </cell>
        </row>
        <row r="150">
          <cell r="B150" t="str">
            <v>배 수  설 비</v>
          </cell>
          <cell r="D150" t="str">
            <v>1</v>
          </cell>
          <cell r="E150" t="str">
            <v>식</v>
          </cell>
          <cell r="F150">
            <v>17644368</v>
          </cell>
          <cell r="G150">
            <v>17644368</v>
          </cell>
          <cell r="H150">
            <v>62264</v>
          </cell>
          <cell r="I150">
            <v>62264</v>
          </cell>
          <cell r="J150">
            <v>1904448</v>
          </cell>
          <cell r="K150">
            <v>1904448</v>
          </cell>
          <cell r="L150">
            <v>19611080</v>
          </cell>
          <cell r="M150">
            <v>19611080</v>
          </cell>
          <cell r="N150">
            <v>16500000</v>
          </cell>
          <cell r="O150">
            <v>16500000</v>
          </cell>
          <cell r="P150">
            <v>0.84136110810827347</v>
          </cell>
        </row>
        <row r="151">
          <cell r="B151" t="str">
            <v>폐 수 처리조</v>
          </cell>
          <cell r="C151" t="str">
            <v>FRP,φ1.8×2m×2</v>
          </cell>
          <cell r="D151" t="str">
            <v>2</v>
          </cell>
          <cell r="E151" t="str">
            <v>개소</v>
          </cell>
          <cell r="F151">
            <v>1014586</v>
          </cell>
          <cell r="G151">
            <v>2029172</v>
          </cell>
          <cell r="H151">
            <v>52842</v>
          </cell>
          <cell r="I151">
            <v>105684</v>
          </cell>
          <cell r="J151">
            <v>2350</v>
          </cell>
          <cell r="K151">
            <v>4700</v>
          </cell>
          <cell r="L151">
            <v>1069778</v>
          </cell>
          <cell r="M151">
            <v>2139556</v>
          </cell>
          <cell r="N151">
            <v>885000</v>
          </cell>
          <cell r="O151">
            <v>1770000</v>
          </cell>
          <cell r="P151">
            <v>0.82727444385657589</v>
          </cell>
        </row>
        <row r="152">
          <cell r="B152" t="str">
            <v>4) 정    거    장</v>
          </cell>
          <cell r="G152">
            <v>328978539</v>
          </cell>
          <cell r="I152">
            <v>637488460</v>
          </cell>
          <cell r="K152">
            <v>71888340</v>
          </cell>
          <cell r="L152">
            <v>0</v>
          </cell>
          <cell r="M152">
            <v>1038355339</v>
          </cell>
          <cell r="N152">
            <v>0</v>
          </cell>
          <cell r="O152">
            <v>811967890</v>
          </cell>
          <cell r="P152">
            <v>0</v>
          </cell>
        </row>
        <row r="153">
          <cell r="B153" t="str">
            <v>깍        기</v>
          </cell>
          <cell r="C153" t="str">
            <v>토  사</v>
          </cell>
          <cell r="D153" t="str">
            <v>1031</v>
          </cell>
          <cell r="E153" t="str">
            <v>㎥</v>
          </cell>
          <cell r="F153">
            <v>189</v>
          </cell>
          <cell r="G153">
            <v>194859</v>
          </cell>
          <cell r="H153">
            <v>239</v>
          </cell>
          <cell r="I153">
            <v>246409</v>
          </cell>
          <cell r="J153">
            <v>256</v>
          </cell>
          <cell r="K153">
            <v>263936</v>
          </cell>
          <cell r="L153">
            <v>684</v>
          </cell>
          <cell r="M153">
            <v>705204</v>
          </cell>
          <cell r="N153">
            <v>430</v>
          </cell>
          <cell r="O153">
            <v>443330</v>
          </cell>
          <cell r="P153">
            <v>0.62865497076023391</v>
          </cell>
        </row>
        <row r="154">
          <cell r="B154" t="str">
            <v>돋        기</v>
          </cell>
          <cell r="C154" t="str">
            <v>유용토</v>
          </cell>
          <cell r="D154" t="str">
            <v>4378</v>
          </cell>
          <cell r="E154" t="str">
            <v>㎥</v>
          </cell>
          <cell r="F154">
            <v>1364</v>
          </cell>
          <cell r="G154">
            <v>5971592</v>
          </cell>
          <cell r="H154">
            <v>4741</v>
          </cell>
          <cell r="I154">
            <v>20756098</v>
          </cell>
          <cell r="J154">
            <v>1848</v>
          </cell>
          <cell r="K154">
            <v>8090544</v>
          </cell>
          <cell r="L154">
            <v>7953</v>
          </cell>
          <cell r="M154">
            <v>34818234</v>
          </cell>
          <cell r="N154">
            <v>4870</v>
          </cell>
          <cell r="O154">
            <v>21320860</v>
          </cell>
          <cell r="P154">
            <v>0.61234754180812268</v>
          </cell>
        </row>
        <row r="155">
          <cell r="B155" t="str">
            <v>터   파   기</v>
          </cell>
          <cell r="C155" t="str">
            <v>토사,육상</v>
          </cell>
          <cell r="D155" t="str">
            <v>8526</v>
          </cell>
          <cell r="E155" t="str">
            <v>㎥</v>
          </cell>
          <cell r="F155">
            <v>174</v>
          </cell>
          <cell r="G155">
            <v>1483524</v>
          </cell>
          <cell r="H155">
            <v>220</v>
          </cell>
          <cell r="I155">
            <v>1875720</v>
          </cell>
          <cell r="J155">
            <v>235</v>
          </cell>
          <cell r="K155">
            <v>2003610</v>
          </cell>
          <cell r="L155">
            <v>629</v>
          </cell>
          <cell r="M155">
            <v>5362854</v>
          </cell>
          <cell r="N155">
            <v>450</v>
          </cell>
          <cell r="O155">
            <v>3836700</v>
          </cell>
          <cell r="P155">
            <v>0.71542130365659773</v>
          </cell>
        </row>
        <row r="156">
          <cell r="B156" t="str">
            <v>되 메  우 기</v>
          </cell>
          <cell r="C156" t="str">
            <v>토  사</v>
          </cell>
          <cell r="D156" t="str">
            <v>4873</v>
          </cell>
          <cell r="E156" t="str">
            <v>㎥</v>
          </cell>
          <cell r="F156">
            <v>156</v>
          </cell>
          <cell r="G156">
            <v>760188</v>
          </cell>
          <cell r="H156">
            <v>575</v>
          </cell>
          <cell r="I156">
            <v>2801975</v>
          </cell>
          <cell r="J156">
            <v>212</v>
          </cell>
          <cell r="K156">
            <v>1033076</v>
          </cell>
          <cell r="L156">
            <v>943</v>
          </cell>
          <cell r="M156">
            <v>4595239</v>
          </cell>
          <cell r="N156">
            <v>700</v>
          </cell>
          <cell r="O156">
            <v>3411100</v>
          </cell>
          <cell r="P156">
            <v>0.74231177094379641</v>
          </cell>
        </row>
        <row r="157">
          <cell r="B157" t="str">
            <v>기초막돌깔기</v>
          </cell>
          <cell r="C157" t="str">
            <v>막  돌</v>
          </cell>
          <cell r="D157" t="str">
            <v>440</v>
          </cell>
          <cell r="E157" t="str">
            <v>㎥</v>
          </cell>
          <cell r="F157">
            <v>491</v>
          </cell>
          <cell r="G157">
            <v>216040</v>
          </cell>
          <cell r="H157">
            <v>42223</v>
          </cell>
          <cell r="I157">
            <v>18578120</v>
          </cell>
          <cell r="J157">
            <v>493</v>
          </cell>
          <cell r="K157">
            <v>216920</v>
          </cell>
          <cell r="L157">
            <v>43207</v>
          </cell>
          <cell r="M157">
            <v>19011080</v>
          </cell>
          <cell r="N157">
            <v>33000</v>
          </cell>
          <cell r="O157">
            <v>14520000</v>
          </cell>
          <cell r="P157">
            <v>0.76376513065012619</v>
          </cell>
        </row>
        <row r="158">
          <cell r="B158" t="str">
            <v>바닥콘크리트</v>
          </cell>
          <cell r="C158" t="str">
            <v>σck = 135㎏/㎠</v>
          </cell>
          <cell r="D158" t="str">
            <v>124</v>
          </cell>
          <cell r="E158" t="str">
            <v>㎥</v>
          </cell>
          <cell r="F158">
            <v>769</v>
          </cell>
          <cell r="G158">
            <v>95356</v>
          </cell>
          <cell r="H158">
            <v>22478</v>
          </cell>
          <cell r="I158">
            <v>2787272</v>
          </cell>
          <cell r="K158">
            <v>0</v>
          </cell>
          <cell r="L158">
            <v>23247</v>
          </cell>
          <cell r="M158">
            <v>2882628</v>
          </cell>
          <cell r="N158">
            <v>19500</v>
          </cell>
          <cell r="O158">
            <v>2418000</v>
          </cell>
          <cell r="P158">
            <v>0.83881791198864375</v>
          </cell>
        </row>
        <row r="159">
          <cell r="B159" t="str">
            <v>저상홈콘크리트</v>
          </cell>
          <cell r="C159" t="str">
            <v>σck = 180㎏/㎠</v>
          </cell>
          <cell r="D159" t="str">
            <v>745</v>
          </cell>
          <cell r="E159" t="str">
            <v>㎥</v>
          </cell>
          <cell r="F159">
            <v>28832</v>
          </cell>
          <cell r="G159">
            <v>21479840</v>
          </cell>
          <cell r="H159">
            <v>70920</v>
          </cell>
          <cell r="I159">
            <v>52835400</v>
          </cell>
          <cell r="J159">
            <v>3465</v>
          </cell>
          <cell r="K159">
            <v>2581425</v>
          </cell>
          <cell r="L159">
            <v>103217</v>
          </cell>
          <cell r="M159">
            <v>76896665</v>
          </cell>
          <cell r="N159">
            <v>87000</v>
          </cell>
          <cell r="O159">
            <v>64815000</v>
          </cell>
          <cell r="P159">
            <v>0.84288440857610669</v>
          </cell>
        </row>
        <row r="160">
          <cell r="B160" t="str">
            <v>보도블럭포장</v>
          </cell>
          <cell r="C160" t="str">
            <v>소형고압블럭,T = 60㎜</v>
          </cell>
          <cell r="D160" t="str">
            <v>4922</v>
          </cell>
          <cell r="E160" t="str">
            <v>㎡</v>
          </cell>
          <cell r="F160">
            <v>10229</v>
          </cell>
          <cell r="G160">
            <v>50347138</v>
          </cell>
          <cell r="H160">
            <v>5974</v>
          </cell>
          <cell r="I160">
            <v>29404028</v>
          </cell>
          <cell r="J160">
            <v>4324</v>
          </cell>
          <cell r="K160">
            <v>21282728</v>
          </cell>
          <cell r="L160">
            <v>20527</v>
          </cell>
          <cell r="M160">
            <v>101033894</v>
          </cell>
          <cell r="N160">
            <v>15200</v>
          </cell>
          <cell r="O160">
            <v>74814400</v>
          </cell>
          <cell r="P160">
            <v>0.74048813757490139</v>
          </cell>
        </row>
        <row r="161">
          <cell r="B161" t="str">
            <v>블럭울타리기초콘크리트</v>
          </cell>
          <cell r="C161" t="str">
            <v>σck = 180㎏/㎠</v>
          </cell>
          <cell r="D161" t="str">
            <v>157</v>
          </cell>
          <cell r="E161" t="str">
            <v>㎥</v>
          </cell>
          <cell r="F161">
            <v>31474</v>
          </cell>
          <cell r="G161">
            <v>4941418</v>
          </cell>
          <cell r="H161">
            <v>74401</v>
          </cell>
          <cell r="I161">
            <v>11680957</v>
          </cell>
          <cell r="J161">
            <v>3455</v>
          </cell>
          <cell r="K161">
            <v>542435</v>
          </cell>
          <cell r="L161">
            <v>109330</v>
          </cell>
          <cell r="M161">
            <v>17164810</v>
          </cell>
          <cell r="N161">
            <v>90000</v>
          </cell>
          <cell r="O161">
            <v>14130000</v>
          </cell>
          <cell r="P161">
            <v>0.82319582914113232</v>
          </cell>
        </row>
        <row r="162">
          <cell r="B162" t="str">
            <v>블 럭 울타리</v>
          </cell>
          <cell r="C162" t="str">
            <v>기초무,H = 2.0m</v>
          </cell>
          <cell r="D162" t="str">
            <v>790</v>
          </cell>
          <cell r="E162" t="str">
            <v>m</v>
          </cell>
          <cell r="F162">
            <v>18608</v>
          </cell>
          <cell r="G162">
            <v>14700320</v>
          </cell>
          <cell r="H162">
            <v>40332</v>
          </cell>
          <cell r="I162">
            <v>31862280</v>
          </cell>
          <cell r="J162">
            <v>6628</v>
          </cell>
          <cell r="K162">
            <v>5236120</v>
          </cell>
          <cell r="L162">
            <v>65568</v>
          </cell>
          <cell r="M162">
            <v>51798720</v>
          </cell>
          <cell r="N162">
            <v>48500</v>
          </cell>
          <cell r="O162">
            <v>38315000</v>
          </cell>
          <cell r="P162">
            <v>0.73969009272816011</v>
          </cell>
        </row>
        <row r="163">
          <cell r="B163" t="str">
            <v>생울타리식재</v>
          </cell>
          <cell r="C163" t="str">
            <v>측  백,H1.20m×W0.40m</v>
          </cell>
          <cell r="D163" t="str">
            <v>169</v>
          </cell>
          <cell r="E163" t="str">
            <v>주</v>
          </cell>
          <cell r="F163">
            <v>500</v>
          </cell>
          <cell r="G163">
            <v>84500</v>
          </cell>
          <cell r="H163">
            <v>11206</v>
          </cell>
          <cell r="I163">
            <v>1893814</v>
          </cell>
          <cell r="K163">
            <v>0</v>
          </cell>
          <cell r="L163">
            <v>11706</v>
          </cell>
          <cell r="M163">
            <v>1978314</v>
          </cell>
          <cell r="N163">
            <v>10000</v>
          </cell>
          <cell r="O163">
            <v>1690000</v>
          </cell>
          <cell r="P163">
            <v>0.85426277122842986</v>
          </cell>
        </row>
        <row r="164">
          <cell r="B164" t="str">
            <v>출입문 설 치</v>
          </cell>
          <cell r="C164" t="str">
            <v>용융아연도금,H2×B6m</v>
          </cell>
          <cell r="D164" t="str">
            <v>2</v>
          </cell>
          <cell r="E164" t="str">
            <v>개소</v>
          </cell>
          <cell r="F164">
            <v>565011</v>
          </cell>
          <cell r="G164">
            <v>1130022</v>
          </cell>
          <cell r="H164">
            <v>1005476</v>
          </cell>
          <cell r="I164">
            <v>2010952</v>
          </cell>
          <cell r="K164">
            <v>0</v>
          </cell>
          <cell r="L164">
            <v>1570487</v>
          </cell>
          <cell r="M164">
            <v>3140974</v>
          </cell>
          <cell r="N164">
            <v>1300000</v>
          </cell>
          <cell r="O164">
            <v>2600000</v>
          </cell>
          <cell r="P164">
            <v>0.82776871123415863</v>
          </cell>
        </row>
        <row r="165">
          <cell r="B165" t="str">
            <v>포장콘크리트</v>
          </cell>
          <cell r="C165" t="str">
            <v>σbk = 40㎏/㎠</v>
          </cell>
          <cell r="D165" t="str">
            <v>6766</v>
          </cell>
          <cell r="E165" t="str">
            <v>㎡</v>
          </cell>
          <cell r="F165">
            <v>7510</v>
          </cell>
          <cell r="G165">
            <v>50812660</v>
          </cell>
          <cell r="H165">
            <v>10118</v>
          </cell>
          <cell r="I165">
            <v>68458388</v>
          </cell>
          <cell r="J165">
            <v>2012</v>
          </cell>
          <cell r="K165">
            <v>13613192</v>
          </cell>
          <cell r="L165">
            <v>19640</v>
          </cell>
          <cell r="M165">
            <v>132884240</v>
          </cell>
          <cell r="N165">
            <v>17000</v>
          </cell>
          <cell r="O165">
            <v>115022000</v>
          </cell>
          <cell r="P165">
            <v>0.86558044806517309</v>
          </cell>
        </row>
        <row r="166">
          <cell r="B166" t="str">
            <v>보차도경계석설치</v>
          </cell>
          <cell r="C166" t="str">
            <v>화강석,15×17×20㎝</v>
          </cell>
          <cell r="D166" t="str">
            <v>144</v>
          </cell>
          <cell r="E166" t="str">
            <v>m</v>
          </cell>
          <cell r="F166">
            <v>10803</v>
          </cell>
          <cell r="G166">
            <v>1555632</v>
          </cell>
          <cell r="H166">
            <v>12545</v>
          </cell>
          <cell r="I166">
            <v>1806480</v>
          </cell>
          <cell r="K166">
            <v>0</v>
          </cell>
          <cell r="L166">
            <v>23348</v>
          </cell>
          <cell r="M166">
            <v>3362112</v>
          </cell>
          <cell r="N166">
            <v>17800</v>
          </cell>
          <cell r="O166">
            <v>2563200</v>
          </cell>
          <cell r="P166">
            <v>0.76237793387013875</v>
          </cell>
        </row>
        <row r="167">
          <cell r="B167" t="str">
            <v>수로콘크리트</v>
          </cell>
          <cell r="C167" t="str">
            <v>σck = 180㎏/㎠</v>
          </cell>
          <cell r="D167" t="str">
            <v>238</v>
          </cell>
          <cell r="E167" t="str">
            <v>㎥</v>
          </cell>
          <cell r="F167">
            <v>15045</v>
          </cell>
          <cell r="G167">
            <v>3580710</v>
          </cell>
          <cell r="H167">
            <v>39489</v>
          </cell>
          <cell r="I167">
            <v>9398382</v>
          </cell>
          <cell r="J167">
            <v>3455</v>
          </cell>
          <cell r="K167">
            <v>822290</v>
          </cell>
          <cell r="L167">
            <v>57989</v>
          </cell>
          <cell r="M167">
            <v>13801382</v>
          </cell>
          <cell r="N167">
            <v>49000</v>
          </cell>
          <cell r="O167">
            <v>11662000</v>
          </cell>
          <cell r="P167">
            <v>0.84498784252185755</v>
          </cell>
        </row>
        <row r="168">
          <cell r="B168" t="str">
            <v>스틸그레이팅</v>
          </cell>
          <cell r="C168" t="str">
            <v>995×600×75㎜</v>
          </cell>
          <cell r="D168" t="str">
            <v>195</v>
          </cell>
          <cell r="E168" t="str">
            <v>개</v>
          </cell>
          <cell r="F168">
            <v>88000</v>
          </cell>
          <cell r="G168">
            <v>17160000</v>
          </cell>
          <cell r="H168">
            <v>4400</v>
          </cell>
          <cell r="I168">
            <v>858000</v>
          </cell>
          <cell r="K168">
            <v>0</v>
          </cell>
          <cell r="L168">
            <v>92400</v>
          </cell>
          <cell r="M168">
            <v>18018000</v>
          </cell>
          <cell r="N168">
            <v>75000</v>
          </cell>
          <cell r="O168">
            <v>14625000</v>
          </cell>
          <cell r="P168">
            <v>0.81168831168831168</v>
          </cell>
        </row>
        <row r="169">
          <cell r="B169" t="str">
            <v>원심력수로관부설</v>
          </cell>
          <cell r="C169" t="str">
            <v>φ25㎝</v>
          </cell>
          <cell r="D169" t="str">
            <v>1923</v>
          </cell>
          <cell r="E169" t="str">
            <v>m</v>
          </cell>
          <cell r="F169">
            <v>25074</v>
          </cell>
          <cell r="G169">
            <v>48217302</v>
          </cell>
          <cell r="H169">
            <v>6780</v>
          </cell>
          <cell r="I169">
            <v>13037940</v>
          </cell>
          <cell r="J169">
            <v>2407</v>
          </cell>
          <cell r="K169">
            <v>4628661</v>
          </cell>
          <cell r="L169">
            <v>34261</v>
          </cell>
          <cell r="M169">
            <v>65883903</v>
          </cell>
          <cell r="N169">
            <v>29000</v>
          </cell>
          <cell r="O169">
            <v>55767000</v>
          </cell>
          <cell r="P169">
            <v>0.84644347800706343</v>
          </cell>
        </row>
        <row r="170">
          <cell r="B170" t="str">
            <v>집수통콘크리트</v>
          </cell>
          <cell r="C170" t="str">
            <v>σck = 180㎏/㎠</v>
          </cell>
          <cell r="D170" t="str">
            <v>13</v>
          </cell>
          <cell r="E170" t="str">
            <v>㎥</v>
          </cell>
          <cell r="F170">
            <v>2752</v>
          </cell>
          <cell r="G170">
            <v>35776</v>
          </cell>
          <cell r="H170">
            <v>10848</v>
          </cell>
          <cell r="I170">
            <v>141024</v>
          </cell>
          <cell r="J170">
            <v>3455</v>
          </cell>
          <cell r="K170">
            <v>44915</v>
          </cell>
          <cell r="L170">
            <v>17055</v>
          </cell>
          <cell r="M170">
            <v>221715</v>
          </cell>
          <cell r="N170">
            <v>16000</v>
          </cell>
          <cell r="O170">
            <v>208000</v>
          </cell>
          <cell r="P170">
            <v>0.93814130753444736</v>
          </cell>
        </row>
        <row r="171">
          <cell r="B171" t="str">
            <v>뚜껑철근콘크리트</v>
          </cell>
          <cell r="C171" t="str">
            <v>σck = 210㎏/㎠</v>
          </cell>
          <cell r="D171" t="str">
            <v>1</v>
          </cell>
          <cell r="E171" t="str">
            <v>㎥</v>
          </cell>
          <cell r="F171">
            <v>24585</v>
          </cell>
          <cell r="G171">
            <v>24585</v>
          </cell>
          <cell r="H171">
            <v>125627</v>
          </cell>
          <cell r="I171">
            <v>125627</v>
          </cell>
          <cell r="K171">
            <v>0</v>
          </cell>
          <cell r="L171">
            <v>150212</v>
          </cell>
          <cell r="M171">
            <v>150212</v>
          </cell>
          <cell r="N171">
            <v>132000</v>
          </cell>
          <cell r="O171">
            <v>132000</v>
          </cell>
          <cell r="P171">
            <v>0.87875802199557962</v>
          </cell>
        </row>
        <row r="172">
          <cell r="B172" t="str">
            <v>흄 관  부 설</v>
          </cell>
          <cell r="C172" t="str">
            <v>압력관,밸트용φ100㎝×1</v>
          </cell>
          <cell r="D172" t="str">
            <v>63</v>
          </cell>
          <cell r="E172" t="str">
            <v>m</v>
          </cell>
          <cell r="F172">
            <v>131184</v>
          </cell>
          <cell r="G172">
            <v>8264592</v>
          </cell>
          <cell r="H172">
            <v>97663</v>
          </cell>
          <cell r="I172">
            <v>6152769</v>
          </cell>
          <cell r="J172">
            <v>23001</v>
          </cell>
          <cell r="K172">
            <v>1449063</v>
          </cell>
          <cell r="L172">
            <v>251848</v>
          </cell>
          <cell r="M172">
            <v>15866424</v>
          </cell>
          <cell r="N172">
            <v>205000</v>
          </cell>
          <cell r="O172">
            <v>12915000</v>
          </cell>
          <cell r="P172">
            <v>0.81398303738763067</v>
          </cell>
        </row>
        <row r="173">
          <cell r="B173" t="str">
            <v>흄관익벽콘크리트</v>
          </cell>
          <cell r="C173" t="str">
            <v>σck = 180㎏/㎠</v>
          </cell>
          <cell r="D173" t="str">
            <v>12</v>
          </cell>
          <cell r="E173" t="str">
            <v>㎥</v>
          </cell>
          <cell r="F173">
            <v>12746</v>
          </cell>
          <cell r="G173">
            <v>152952</v>
          </cell>
          <cell r="H173">
            <v>49636</v>
          </cell>
          <cell r="I173">
            <v>595632</v>
          </cell>
          <cell r="J173">
            <v>6</v>
          </cell>
          <cell r="K173">
            <v>72</v>
          </cell>
          <cell r="L173">
            <v>62388</v>
          </cell>
          <cell r="M173">
            <v>748656</v>
          </cell>
          <cell r="N173">
            <v>57000</v>
          </cell>
          <cell r="O173">
            <v>684000</v>
          </cell>
          <cell r="P173">
            <v>0.91363723793037122</v>
          </cell>
        </row>
        <row r="174">
          <cell r="B174" t="str">
            <v>라멘철근콘크리트</v>
          </cell>
          <cell r="C174" t="str">
            <v>σck = 240㎏/㎠</v>
          </cell>
          <cell r="D174" t="str">
            <v>390</v>
          </cell>
          <cell r="E174" t="str">
            <v>㎥</v>
          </cell>
          <cell r="F174">
            <v>20202</v>
          </cell>
          <cell r="G174">
            <v>7878780</v>
          </cell>
          <cell r="H174">
            <v>200717</v>
          </cell>
          <cell r="I174">
            <v>78279630</v>
          </cell>
          <cell r="J174">
            <v>4015</v>
          </cell>
          <cell r="K174">
            <v>1565850</v>
          </cell>
          <cell r="L174">
            <v>224934</v>
          </cell>
          <cell r="M174">
            <v>87724260</v>
          </cell>
          <cell r="N174">
            <v>188000</v>
          </cell>
          <cell r="O174">
            <v>73320000</v>
          </cell>
          <cell r="P174">
            <v>0.83580072376786074</v>
          </cell>
        </row>
        <row r="175">
          <cell r="B175" t="str">
            <v>계단철근콘크리트</v>
          </cell>
          <cell r="C175" t="str">
            <v>σck = 240㎏/㎠</v>
          </cell>
          <cell r="D175" t="str">
            <v>503</v>
          </cell>
          <cell r="E175" t="str">
            <v>㎥</v>
          </cell>
          <cell r="F175">
            <v>19634</v>
          </cell>
          <cell r="G175">
            <v>9875902</v>
          </cell>
          <cell r="H175">
            <v>148931</v>
          </cell>
          <cell r="I175">
            <v>74912293</v>
          </cell>
          <cell r="J175">
            <v>4015</v>
          </cell>
          <cell r="K175">
            <v>2019545</v>
          </cell>
          <cell r="L175">
            <v>172580</v>
          </cell>
          <cell r="M175">
            <v>86807740</v>
          </cell>
          <cell r="N175">
            <v>146000</v>
          </cell>
          <cell r="O175">
            <v>73438000</v>
          </cell>
          <cell r="P175">
            <v>0.84598447096998497</v>
          </cell>
        </row>
        <row r="176">
          <cell r="B176" t="str">
            <v>쉬 트  방 수</v>
          </cell>
          <cell r="C176" t="str">
            <v>상부,T = 3㎜</v>
          </cell>
          <cell r="D176" t="str">
            <v>298</v>
          </cell>
          <cell r="E176" t="str">
            <v>㎡</v>
          </cell>
          <cell r="F176">
            <v>6372</v>
          </cell>
          <cell r="G176">
            <v>1898856</v>
          </cell>
          <cell r="H176">
            <v>16766</v>
          </cell>
          <cell r="I176">
            <v>4996268</v>
          </cell>
          <cell r="J176">
            <v>280</v>
          </cell>
          <cell r="K176">
            <v>83440</v>
          </cell>
          <cell r="L176">
            <v>23418</v>
          </cell>
          <cell r="M176">
            <v>6978564</v>
          </cell>
          <cell r="N176">
            <v>15800</v>
          </cell>
          <cell r="O176">
            <v>4708400</v>
          </cell>
          <cell r="P176">
            <v>0.67469467930651639</v>
          </cell>
        </row>
        <row r="177">
          <cell r="B177" t="str">
            <v>쉬 트  방 수</v>
          </cell>
          <cell r="C177" t="str">
            <v>측벽,벽돌포함,T = 3㎜</v>
          </cell>
          <cell r="D177" t="str">
            <v>1089</v>
          </cell>
          <cell r="E177" t="str">
            <v>㎡</v>
          </cell>
          <cell r="F177">
            <v>12591</v>
          </cell>
          <cell r="G177">
            <v>13711599</v>
          </cell>
          <cell r="H177">
            <v>38624</v>
          </cell>
          <cell r="I177">
            <v>42061536</v>
          </cell>
          <cell r="J177">
            <v>1795</v>
          </cell>
          <cell r="K177">
            <v>1954755</v>
          </cell>
          <cell r="L177">
            <v>53010</v>
          </cell>
          <cell r="M177">
            <v>57727890</v>
          </cell>
          <cell r="N177">
            <v>35000</v>
          </cell>
          <cell r="O177">
            <v>38115000</v>
          </cell>
          <cell r="P177">
            <v>0.66025278249386909</v>
          </cell>
        </row>
        <row r="178">
          <cell r="B178" t="str">
            <v>쉬 트  방 수</v>
          </cell>
          <cell r="C178" t="str">
            <v>하부,T = 3㎜</v>
          </cell>
          <cell r="D178" t="str">
            <v>822</v>
          </cell>
          <cell r="E178" t="str">
            <v>㎡</v>
          </cell>
          <cell r="F178">
            <v>5338</v>
          </cell>
          <cell r="G178">
            <v>4387836</v>
          </cell>
          <cell r="H178">
            <v>11917</v>
          </cell>
          <cell r="I178">
            <v>9795774</v>
          </cell>
          <cell r="J178">
            <v>220</v>
          </cell>
          <cell r="K178">
            <v>180840</v>
          </cell>
          <cell r="L178">
            <v>17475</v>
          </cell>
          <cell r="M178">
            <v>14364450</v>
          </cell>
          <cell r="N178">
            <v>11400</v>
          </cell>
          <cell r="O178">
            <v>9370800</v>
          </cell>
          <cell r="P178">
            <v>0.6523605150214592</v>
          </cell>
        </row>
        <row r="179">
          <cell r="B179" t="str">
            <v>화강석타일붙이기</v>
          </cell>
          <cell r="C179" t="str">
            <v>바닥,T = 30㎜</v>
          </cell>
          <cell r="D179" t="str">
            <v>261</v>
          </cell>
          <cell r="E179" t="str">
            <v>㎡</v>
          </cell>
          <cell r="F179">
            <v>18583</v>
          </cell>
          <cell r="G179">
            <v>4850163</v>
          </cell>
          <cell r="H179">
            <v>23546</v>
          </cell>
          <cell r="I179">
            <v>6145506</v>
          </cell>
          <cell r="J179">
            <v>92</v>
          </cell>
          <cell r="K179">
            <v>24012</v>
          </cell>
          <cell r="L179">
            <v>42221</v>
          </cell>
          <cell r="M179">
            <v>11019681</v>
          </cell>
          <cell r="N179">
            <v>30000</v>
          </cell>
          <cell r="O179">
            <v>7830000</v>
          </cell>
          <cell r="P179">
            <v>0.71054688425191259</v>
          </cell>
        </row>
        <row r="180">
          <cell r="B180" t="str">
            <v>자기질타일붙이기</v>
          </cell>
          <cell r="C180" t="str">
            <v>벽체,T = 15㎜</v>
          </cell>
          <cell r="D180" t="str">
            <v>867</v>
          </cell>
          <cell r="E180" t="str">
            <v>㎡</v>
          </cell>
          <cell r="F180">
            <v>9356</v>
          </cell>
          <cell r="G180">
            <v>8111652</v>
          </cell>
          <cell r="H180">
            <v>36520</v>
          </cell>
          <cell r="I180">
            <v>31662840</v>
          </cell>
          <cell r="J180">
            <v>929</v>
          </cell>
          <cell r="K180">
            <v>805443</v>
          </cell>
          <cell r="L180">
            <v>46805</v>
          </cell>
          <cell r="M180">
            <v>40579935</v>
          </cell>
          <cell r="N180">
            <v>25000</v>
          </cell>
          <cell r="O180">
            <v>21675000</v>
          </cell>
          <cell r="P180">
            <v>0.53413096891357759</v>
          </cell>
        </row>
        <row r="181">
          <cell r="B181" t="str">
            <v>석재판붙이기</v>
          </cell>
          <cell r="C181" t="str">
            <v>벽체,T = 30㎜</v>
          </cell>
          <cell r="D181" t="str">
            <v>271</v>
          </cell>
          <cell r="E181" t="str">
            <v>㎡</v>
          </cell>
          <cell r="F181">
            <v>54356</v>
          </cell>
          <cell r="G181">
            <v>14730476</v>
          </cell>
          <cell r="H181">
            <v>50765</v>
          </cell>
          <cell r="I181">
            <v>13757315</v>
          </cell>
          <cell r="J181">
            <v>1511</v>
          </cell>
          <cell r="K181">
            <v>409481</v>
          </cell>
          <cell r="L181">
            <v>106632</v>
          </cell>
          <cell r="M181">
            <v>28897272</v>
          </cell>
          <cell r="N181">
            <v>84000</v>
          </cell>
          <cell r="O181">
            <v>22764000</v>
          </cell>
          <cell r="P181">
            <v>0.78775602070672968</v>
          </cell>
        </row>
        <row r="182">
          <cell r="B182" t="str">
            <v>화강석계단설치</v>
          </cell>
          <cell r="C182" t="str">
            <v>300×150㎜</v>
          </cell>
          <cell r="D182" t="str">
            <v>831</v>
          </cell>
          <cell r="E182" t="str">
            <v>m</v>
          </cell>
          <cell r="F182">
            <v>34840</v>
          </cell>
          <cell r="G182">
            <v>28952040</v>
          </cell>
          <cell r="H182">
            <v>50398</v>
          </cell>
          <cell r="I182">
            <v>41880738</v>
          </cell>
          <cell r="J182">
            <v>1504</v>
          </cell>
          <cell r="K182">
            <v>1249824</v>
          </cell>
          <cell r="L182">
            <v>86742</v>
          </cell>
          <cell r="M182">
            <v>72082602</v>
          </cell>
          <cell r="N182">
            <v>64000</v>
          </cell>
          <cell r="O182">
            <v>53184000</v>
          </cell>
          <cell r="P182">
            <v>0.73782020243941804</v>
          </cell>
        </row>
        <row r="183">
          <cell r="B183" t="str">
            <v>뿜타일 설 치</v>
          </cell>
          <cell r="C183" t="str">
            <v>천정3회</v>
          </cell>
          <cell r="D183" t="str">
            <v>186</v>
          </cell>
          <cell r="E183" t="str">
            <v>㎡</v>
          </cell>
          <cell r="F183">
            <v>1721</v>
          </cell>
          <cell r="G183">
            <v>320106</v>
          </cell>
          <cell r="H183">
            <v>3918</v>
          </cell>
          <cell r="I183">
            <v>728748</v>
          </cell>
          <cell r="J183">
            <v>195</v>
          </cell>
          <cell r="K183">
            <v>36270</v>
          </cell>
          <cell r="L183">
            <v>5834</v>
          </cell>
          <cell r="M183">
            <v>1085124</v>
          </cell>
          <cell r="N183">
            <v>5100</v>
          </cell>
          <cell r="O183">
            <v>948600</v>
          </cell>
          <cell r="P183">
            <v>0.87418580733630447</v>
          </cell>
        </row>
        <row r="184">
          <cell r="B184" t="str">
            <v>생울타리이식</v>
          </cell>
          <cell r="C184" t="str">
            <v>측  백,H1.20m×W0.40m</v>
          </cell>
          <cell r="D184" t="str">
            <v>4684</v>
          </cell>
          <cell r="E184" t="str">
            <v>주</v>
          </cell>
          <cell r="F184">
            <v>500</v>
          </cell>
          <cell r="G184">
            <v>2342000</v>
          </cell>
          <cell r="H184">
            <v>11330</v>
          </cell>
          <cell r="I184">
            <v>53069720</v>
          </cell>
          <cell r="K184">
            <v>0</v>
          </cell>
          <cell r="L184">
            <v>11830</v>
          </cell>
          <cell r="M184">
            <v>55411720</v>
          </cell>
          <cell r="N184">
            <v>10000</v>
          </cell>
          <cell r="O184">
            <v>46840000</v>
          </cell>
          <cell r="P184">
            <v>0.84530853761622993</v>
          </cell>
        </row>
        <row r="185">
          <cell r="B185" t="str">
            <v>블럭울타리철거</v>
          </cell>
          <cell r="C185" t="str">
            <v>H = 2.0m</v>
          </cell>
          <cell r="D185" t="str">
            <v>159</v>
          </cell>
          <cell r="E185" t="str">
            <v>m</v>
          </cell>
          <cell r="F185">
            <v>872</v>
          </cell>
          <cell r="G185">
            <v>138648</v>
          </cell>
          <cell r="H185">
            <v>1750</v>
          </cell>
          <cell r="I185">
            <v>278250</v>
          </cell>
          <cell r="J185">
            <v>2102</v>
          </cell>
          <cell r="K185">
            <v>334218</v>
          </cell>
          <cell r="L185">
            <v>4724</v>
          </cell>
          <cell r="M185">
            <v>751116</v>
          </cell>
          <cell r="N185">
            <v>3500</v>
          </cell>
          <cell r="O185">
            <v>556500</v>
          </cell>
          <cell r="P185">
            <v>0.7408975444538527</v>
          </cell>
        </row>
        <row r="186">
          <cell r="B186" t="str">
            <v>콘크리트철거</v>
          </cell>
          <cell r="C186" t="str">
            <v>무근조,T = 30㎝이상</v>
          </cell>
          <cell r="D186" t="str">
            <v>175</v>
          </cell>
          <cell r="E186" t="str">
            <v>㎥</v>
          </cell>
          <cell r="F186">
            <v>2397</v>
          </cell>
          <cell r="G186">
            <v>419475</v>
          </cell>
          <cell r="H186">
            <v>5449</v>
          </cell>
          <cell r="I186">
            <v>953575</v>
          </cell>
          <cell r="J186">
            <v>7501</v>
          </cell>
          <cell r="K186">
            <v>1312675</v>
          </cell>
          <cell r="L186">
            <v>15347</v>
          </cell>
          <cell r="M186">
            <v>2685725</v>
          </cell>
          <cell r="N186">
            <v>11000</v>
          </cell>
          <cell r="O186">
            <v>1925000</v>
          </cell>
          <cell r="P186">
            <v>0.71675245976412327</v>
          </cell>
        </row>
        <row r="187">
          <cell r="B187" t="str">
            <v>보도블럭철거</v>
          </cell>
          <cell r="C187" t="str">
            <v>저상홈,30×30×6㎝</v>
          </cell>
          <cell r="D187" t="str">
            <v>1000</v>
          </cell>
          <cell r="E187" t="str">
            <v>㎡</v>
          </cell>
          <cell r="F187">
            <v>152</v>
          </cell>
          <cell r="G187">
            <v>152000</v>
          </cell>
          <cell r="H187">
            <v>1659</v>
          </cell>
          <cell r="I187">
            <v>1659000</v>
          </cell>
          <cell r="J187">
            <v>103</v>
          </cell>
          <cell r="K187">
            <v>103000</v>
          </cell>
          <cell r="L187">
            <v>1914</v>
          </cell>
          <cell r="M187">
            <v>1914000</v>
          </cell>
          <cell r="N187">
            <v>1400</v>
          </cell>
          <cell r="O187">
            <v>1400000</v>
          </cell>
          <cell r="P187">
            <v>0.73145245559038663</v>
          </cell>
        </row>
        <row r="188">
          <cell r="B188" t="str">
            <v>5) 입  체  교  차</v>
          </cell>
          <cell r="G188">
            <v>233985719</v>
          </cell>
          <cell r="I188">
            <v>547172322</v>
          </cell>
          <cell r="K188">
            <v>274451290</v>
          </cell>
          <cell r="L188">
            <v>0</v>
          </cell>
          <cell r="M188">
            <v>1055609331</v>
          </cell>
          <cell r="N188">
            <v>0</v>
          </cell>
          <cell r="O188">
            <v>917813390</v>
          </cell>
          <cell r="P188">
            <v>0</v>
          </cell>
        </row>
        <row r="189">
          <cell r="B189" t="str">
            <v>깍        기</v>
          </cell>
          <cell r="C189" t="str">
            <v>토  사</v>
          </cell>
          <cell r="D189" t="str">
            <v>32</v>
          </cell>
          <cell r="E189" t="str">
            <v>㎥</v>
          </cell>
          <cell r="F189">
            <v>189</v>
          </cell>
          <cell r="G189">
            <v>6048</v>
          </cell>
          <cell r="H189">
            <v>239</v>
          </cell>
          <cell r="I189">
            <v>7648</v>
          </cell>
          <cell r="J189">
            <v>256</v>
          </cell>
          <cell r="K189">
            <v>8192</v>
          </cell>
          <cell r="L189">
            <v>684</v>
          </cell>
          <cell r="M189">
            <v>21888</v>
          </cell>
          <cell r="N189">
            <v>430</v>
          </cell>
          <cell r="O189">
            <v>13760</v>
          </cell>
          <cell r="P189">
            <v>0.62865497076023391</v>
          </cell>
        </row>
        <row r="190">
          <cell r="B190" t="str">
            <v>돋        기</v>
          </cell>
          <cell r="C190" t="str">
            <v>유용토</v>
          </cell>
          <cell r="D190" t="str">
            <v>3274</v>
          </cell>
          <cell r="E190" t="str">
            <v>㎥</v>
          </cell>
          <cell r="F190">
            <v>1364</v>
          </cell>
          <cell r="G190">
            <v>4465736</v>
          </cell>
          <cell r="H190">
            <v>4741</v>
          </cell>
          <cell r="I190">
            <v>15522034</v>
          </cell>
          <cell r="J190">
            <v>1848</v>
          </cell>
          <cell r="K190">
            <v>6050352</v>
          </cell>
          <cell r="L190">
            <v>7953</v>
          </cell>
          <cell r="M190">
            <v>26038122</v>
          </cell>
          <cell r="N190">
            <v>4870</v>
          </cell>
          <cell r="O190">
            <v>15944380</v>
          </cell>
          <cell r="P190">
            <v>0.61234754180812268</v>
          </cell>
        </row>
        <row r="191">
          <cell r="B191" t="str">
            <v>떼 입  히 기</v>
          </cell>
          <cell r="C191" t="str">
            <v>줄  떼</v>
          </cell>
          <cell r="D191" t="str">
            <v>877</v>
          </cell>
          <cell r="E191" t="str">
            <v>㎡</v>
          </cell>
          <cell r="F191">
            <v>846</v>
          </cell>
          <cell r="G191">
            <v>741942</v>
          </cell>
          <cell r="H191">
            <v>3593</v>
          </cell>
          <cell r="I191">
            <v>3151061</v>
          </cell>
          <cell r="K191">
            <v>0</v>
          </cell>
          <cell r="L191">
            <v>4439</v>
          </cell>
          <cell r="M191">
            <v>3893003</v>
          </cell>
          <cell r="N191">
            <v>2500</v>
          </cell>
          <cell r="O191">
            <v>2192500</v>
          </cell>
          <cell r="P191">
            <v>0.56318990763685517</v>
          </cell>
        </row>
        <row r="192">
          <cell r="B192" t="str">
            <v>구조물뒷채움</v>
          </cell>
          <cell r="C192" t="str">
            <v>막  돌</v>
          </cell>
          <cell r="D192" t="str">
            <v>813</v>
          </cell>
          <cell r="E192" t="str">
            <v>㎥</v>
          </cell>
          <cell r="F192">
            <v>701</v>
          </cell>
          <cell r="G192">
            <v>569913</v>
          </cell>
          <cell r="H192">
            <v>16194</v>
          </cell>
          <cell r="I192">
            <v>13165722</v>
          </cell>
          <cell r="J192">
            <v>823</v>
          </cell>
          <cell r="K192">
            <v>669099</v>
          </cell>
          <cell r="L192">
            <v>17718</v>
          </cell>
          <cell r="M192">
            <v>14404734</v>
          </cell>
          <cell r="N192">
            <v>12100</v>
          </cell>
          <cell r="O192">
            <v>9837300</v>
          </cell>
          <cell r="P192">
            <v>0.68292132294841401</v>
          </cell>
        </row>
        <row r="193">
          <cell r="B193" t="str">
            <v>터   파   기</v>
          </cell>
          <cell r="C193" t="str">
            <v>토사,육상</v>
          </cell>
          <cell r="D193" t="str">
            <v>2229</v>
          </cell>
          <cell r="E193" t="str">
            <v>㎥</v>
          </cell>
          <cell r="F193">
            <v>174</v>
          </cell>
          <cell r="G193">
            <v>387846</v>
          </cell>
          <cell r="H193">
            <v>220</v>
          </cell>
          <cell r="I193">
            <v>490380</v>
          </cell>
          <cell r="J193">
            <v>235</v>
          </cell>
          <cell r="K193">
            <v>523815</v>
          </cell>
          <cell r="L193">
            <v>629</v>
          </cell>
          <cell r="M193">
            <v>1402041</v>
          </cell>
          <cell r="N193">
            <v>450</v>
          </cell>
          <cell r="O193">
            <v>1003050</v>
          </cell>
          <cell r="P193">
            <v>0.71542130365659773</v>
          </cell>
        </row>
        <row r="194">
          <cell r="B194" t="str">
            <v>되 메  우 기</v>
          </cell>
          <cell r="C194" t="str">
            <v>토  사</v>
          </cell>
          <cell r="D194" t="str">
            <v>1288</v>
          </cell>
          <cell r="E194" t="str">
            <v>㎥</v>
          </cell>
          <cell r="F194">
            <v>156</v>
          </cell>
          <cell r="G194">
            <v>200928</v>
          </cell>
          <cell r="H194">
            <v>575</v>
          </cell>
          <cell r="I194">
            <v>740600</v>
          </cell>
          <cell r="J194">
            <v>212</v>
          </cell>
          <cell r="K194">
            <v>273056</v>
          </cell>
          <cell r="L194">
            <v>943</v>
          </cell>
          <cell r="M194">
            <v>1214584</v>
          </cell>
          <cell r="N194">
            <v>700</v>
          </cell>
          <cell r="O194">
            <v>901600</v>
          </cell>
          <cell r="P194">
            <v>0.74231177094379641</v>
          </cell>
        </row>
        <row r="195">
          <cell r="B195" t="str">
            <v>PSC 말뚝박기</v>
          </cell>
          <cell r="C195" t="str">
            <v>직항,φ400㎜×6m</v>
          </cell>
          <cell r="D195" t="str">
            <v>140</v>
          </cell>
          <cell r="E195" t="str">
            <v>본</v>
          </cell>
          <cell r="F195">
            <v>112570</v>
          </cell>
          <cell r="G195">
            <v>15759800</v>
          </cell>
          <cell r="H195">
            <v>83768</v>
          </cell>
          <cell r="I195">
            <v>11727520</v>
          </cell>
          <cell r="J195">
            <v>67988</v>
          </cell>
          <cell r="K195">
            <v>9518320</v>
          </cell>
          <cell r="L195">
            <v>264326</v>
          </cell>
          <cell r="M195">
            <v>37005640</v>
          </cell>
          <cell r="N195">
            <v>200000</v>
          </cell>
          <cell r="O195">
            <v>28000000</v>
          </cell>
          <cell r="P195">
            <v>0.75664142006461721</v>
          </cell>
        </row>
        <row r="196">
          <cell r="B196" t="str">
            <v>PSC 말뚝박기</v>
          </cell>
          <cell r="C196" t="str">
            <v>사항,φ400㎜×6m</v>
          </cell>
          <cell r="D196" t="str">
            <v>40</v>
          </cell>
          <cell r="E196" t="str">
            <v>본</v>
          </cell>
          <cell r="F196">
            <v>114474</v>
          </cell>
          <cell r="G196">
            <v>4578960</v>
          </cell>
          <cell r="H196">
            <v>92847</v>
          </cell>
          <cell r="I196">
            <v>3713880</v>
          </cell>
          <cell r="J196">
            <v>73499</v>
          </cell>
          <cell r="K196">
            <v>2939960</v>
          </cell>
          <cell r="L196">
            <v>280820</v>
          </cell>
          <cell r="M196">
            <v>11232800</v>
          </cell>
          <cell r="N196">
            <v>215000</v>
          </cell>
          <cell r="O196">
            <v>8600000</v>
          </cell>
          <cell r="P196">
            <v>0.76561498468770028</v>
          </cell>
        </row>
        <row r="197">
          <cell r="B197" t="str">
            <v>바닥콘크리트</v>
          </cell>
          <cell r="C197" t="str">
            <v>σck = 135㎏/㎠</v>
          </cell>
          <cell r="D197" t="str">
            <v>31</v>
          </cell>
          <cell r="E197" t="str">
            <v>㎥</v>
          </cell>
          <cell r="F197">
            <v>2639</v>
          </cell>
          <cell r="G197">
            <v>81809</v>
          </cell>
          <cell r="H197">
            <v>26396</v>
          </cell>
          <cell r="I197">
            <v>818276</v>
          </cell>
          <cell r="K197">
            <v>0</v>
          </cell>
          <cell r="L197">
            <v>29035</v>
          </cell>
          <cell r="M197">
            <v>900085</v>
          </cell>
          <cell r="N197">
            <v>25000</v>
          </cell>
          <cell r="O197">
            <v>775000</v>
          </cell>
          <cell r="P197">
            <v>0.86102979163079041</v>
          </cell>
        </row>
        <row r="198">
          <cell r="B198" t="str">
            <v>교대기초철근콘크리트</v>
          </cell>
          <cell r="C198" t="str">
            <v>σck = 240㎏/㎠</v>
          </cell>
          <cell r="D198" t="str">
            <v>132</v>
          </cell>
          <cell r="E198" t="str">
            <v>㎥</v>
          </cell>
          <cell r="F198">
            <v>3449</v>
          </cell>
          <cell r="G198">
            <v>455268</v>
          </cell>
          <cell r="H198">
            <v>77166</v>
          </cell>
          <cell r="I198">
            <v>10185912</v>
          </cell>
          <cell r="J198">
            <v>7</v>
          </cell>
          <cell r="K198">
            <v>924</v>
          </cell>
          <cell r="L198">
            <v>80622</v>
          </cell>
          <cell r="M198">
            <v>10642104</v>
          </cell>
          <cell r="N198">
            <v>68000</v>
          </cell>
          <cell r="O198">
            <v>8976000</v>
          </cell>
          <cell r="P198">
            <v>0.84344223661035445</v>
          </cell>
        </row>
        <row r="199">
          <cell r="B199" t="str">
            <v>교대구체철근콘크리트</v>
          </cell>
          <cell r="C199" t="str">
            <v>σck = 240㎏/㎠</v>
          </cell>
          <cell r="D199" t="str">
            <v>201</v>
          </cell>
          <cell r="E199" t="str">
            <v>㎥</v>
          </cell>
          <cell r="F199">
            <v>18896</v>
          </cell>
          <cell r="G199">
            <v>3798096</v>
          </cell>
          <cell r="H199">
            <v>186651</v>
          </cell>
          <cell r="I199">
            <v>37516851</v>
          </cell>
          <cell r="J199">
            <v>4015</v>
          </cell>
          <cell r="K199">
            <v>807015</v>
          </cell>
          <cell r="L199">
            <v>209562</v>
          </cell>
          <cell r="M199">
            <v>42121962</v>
          </cell>
          <cell r="N199">
            <v>177000</v>
          </cell>
          <cell r="O199">
            <v>35577000</v>
          </cell>
          <cell r="P199">
            <v>0.84461877630486448</v>
          </cell>
        </row>
        <row r="200">
          <cell r="B200" t="str">
            <v>접속슬래브철근콘크리트</v>
          </cell>
          <cell r="C200" t="str">
            <v>σck = 240㎏/㎠</v>
          </cell>
          <cell r="D200" t="str">
            <v>19</v>
          </cell>
          <cell r="E200" t="str">
            <v>㎥</v>
          </cell>
          <cell r="F200">
            <v>14336</v>
          </cell>
          <cell r="G200">
            <v>272384</v>
          </cell>
          <cell r="H200">
            <v>121049</v>
          </cell>
          <cell r="I200">
            <v>2299931</v>
          </cell>
          <cell r="J200">
            <v>4015</v>
          </cell>
          <cell r="K200">
            <v>76285</v>
          </cell>
          <cell r="L200">
            <v>139400</v>
          </cell>
          <cell r="M200">
            <v>2648600</v>
          </cell>
          <cell r="N200">
            <v>119000</v>
          </cell>
          <cell r="O200">
            <v>2261000</v>
          </cell>
          <cell r="P200">
            <v>0.85365853658536583</v>
          </cell>
        </row>
        <row r="201">
          <cell r="B201" t="str">
            <v>교각기초철근콘크리트</v>
          </cell>
          <cell r="C201" t="str">
            <v>σck = 240㎏/㎠</v>
          </cell>
          <cell r="D201" t="str">
            <v>221</v>
          </cell>
          <cell r="E201" t="str">
            <v>㎥</v>
          </cell>
          <cell r="F201">
            <v>3182</v>
          </cell>
          <cell r="G201">
            <v>703222</v>
          </cell>
          <cell r="H201">
            <v>63466</v>
          </cell>
          <cell r="I201">
            <v>14025986</v>
          </cell>
          <cell r="J201">
            <v>7</v>
          </cell>
          <cell r="K201">
            <v>1547</v>
          </cell>
          <cell r="L201">
            <v>66655</v>
          </cell>
          <cell r="M201">
            <v>14730755</v>
          </cell>
          <cell r="N201">
            <v>56000</v>
          </cell>
          <cell r="O201">
            <v>12376000</v>
          </cell>
          <cell r="P201">
            <v>0.84014702572950262</v>
          </cell>
        </row>
        <row r="202">
          <cell r="B202" t="str">
            <v>교각구체철근콘크리트</v>
          </cell>
          <cell r="C202" t="str">
            <v>σck = 240㎏/㎠</v>
          </cell>
          <cell r="D202" t="str">
            <v>162</v>
          </cell>
          <cell r="E202" t="str">
            <v>㎥</v>
          </cell>
          <cell r="F202">
            <v>15817</v>
          </cell>
          <cell r="G202">
            <v>2562354</v>
          </cell>
          <cell r="H202">
            <v>226112</v>
          </cell>
          <cell r="I202">
            <v>36630144</v>
          </cell>
          <cell r="J202">
            <v>4015</v>
          </cell>
          <cell r="K202">
            <v>650430</v>
          </cell>
          <cell r="L202">
            <v>245944</v>
          </cell>
          <cell r="M202">
            <v>39842928</v>
          </cell>
          <cell r="N202">
            <v>210000</v>
          </cell>
          <cell r="O202">
            <v>34020000</v>
          </cell>
          <cell r="P202">
            <v>0.85385290960543858</v>
          </cell>
        </row>
        <row r="203">
          <cell r="B203" t="str">
            <v>PF슬래브철근콘크리트</v>
          </cell>
          <cell r="C203" t="str">
            <v>σck = 270㎏/㎠</v>
          </cell>
          <cell r="D203" t="str">
            <v>506</v>
          </cell>
          <cell r="E203" t="str">
            <v>㎥</v>
          </cell>
          <cell r="F203">
            <v>25473</v>
          </cell>
          <cell r="G203">
            <v>12889338</v>
          </cell>
          <cell r="H203">
            <v>152712</v>
          </cell>
          <cell r="I203">
            <v>77272272</v>
          </cell>
          <cell r="J203">
            <v>4015</v>
          </cell>
          <cell r="K203">
            <v>2031590</v>
          </cell>
          <cell r="L203">
            <v>182200</v>
          </cell>
          <cell r="M203">
            <v>92193200</v>
          </cell>
          <cell r="N203">
            <v>159000</v>
          </cell>
          <cell r="O203">
            <v>80454000</v>
          </cell>
          <cell r="P203">
            <v>0.87266739846322727</v>
          </cell>
        </row>
        <row r="204">
          <cell r="B204" t="str">
            <v>교 좌  장 치</v>
          </cell>
          <cell r="C204" t="str">
            <v>P.F빔용,125Ton</v>
          </cell>
          <cell r="D204" t="str">
            <v>32</v>
          </cell>
          <cell r="E204" t="str">
            <v>개</v>
          </cell>
          <cell r="F204">
            <v>1042196</v>
          </cell>
          <cell r="G204">
            <v>33350272</v>
          </cell>
          <cell r="H204">
            <v>47160</v>
          </cell>
          <cell r="I204">
            <v>1509120</v>
          </cell>
          <cell r="J204">
            <v>12491</v>
          </cell>
          <cell r="K204">
            <v>399712</v>
          </cell>
          <cell r="L204">
            <v>1101847</v>
          </cell>
          <cell r="M204">
            <v>35259104</v>
          </cell>
          <cell r="N204">
            <v>945000</v>
          </cell>
          <cell r="O204">
            <v>30240000</v>
          </cell>
          <cell r="P204">
            <v>0.85765083537006503</v>
          </cell>
        </row>
        <row r="205">
          <cell r="B205" t="str">
            <v>PF Beam 제작</v>
          </cell>
          <cell r="C205" t="str">
            <v>도로교,ℓ = 30.00m</v>
          </cell>
          <cell r="D205" t="str">
            <v>16</v>
          </cell>
          <cell r="E205" t="str">
            <v>본</v>
          </cell>
          <cell r="F205">
            <v>2156819</v>
          </cell>
          <cell r="G205">
            <v>34509104</v>
          </cell>
          <cell r="H205">
            <v>15532923</v>
          </cell>
          <cell r="I205">
            <v>248526768</v>
          </cell>
          <cell r="J205">
            <v>14715864</v>
          </cell>
          <cell r="K205">
            <v>235453824</v>
          </cell>
          <cell r="L205">
            <v>32405606</v>
          </cell>
          <cell r="M205">
            <v>518489696</v>
          </cell>
          <cell r="N205">
            <v>30000000</v>
          </cell>
          <cell r="O205">
            <v>480000000</v>
          </cell>
          <cell r="P205">
            <v>0.92576574559352476</v>
          </cell>
        </row>
        <row r="206">
          <cell r="B206" t="str">
            <v>PF Beam 설치</v>
          </cell>
          <cell r="C206" t="str">
            <v>도로교,ℓ = 30.00m</v>
          </cell>
          <cell r="D206" t="str">
            <v>16</v>
          </cell>
          <cell r="E206" t="str">
            <v>본</v>
          </cell>
          <cell r="F206">
            <v>98807</v>
          </cell>
          <cell r="G206">
            <v>1580912</v>
          </cell>
          <cell r="H206">
            <v>379575</v>
          </cell>
          <cell r="I206">
            <v>6073200</v>
          </cell>
          <cell r="J206">
            <v>404904</v>
          </cell>
          <cell r="K206">
            <v>6478464</v>
          </cell>
          <cell r="L206">
            <v>883286</v>
          </cell>
          <cell r="M206">
            <v>14132576</v>
          </cell>
          <cell r="N206">
            <v>800000</v>
          </cell>
          <cell r="O206">
            <v>12800000</v>
          </cell>
          <cell r="P206">
            <v>0.90570890968497175</v>
          </cell>
        </row>
        <row r="207">
          <cell r="B207" t="str">
            <v>신 축  이 음</v>
          </cell>
          <cell r="C207" t="str">
            <v>차도부,No 50</v>
          </cell>
          <cell r="D207" t="str">
            <v>19</v>
          </cell>
          <cell r="E207" t="str">
            <v>m</v>
          </cell>
          <cell r="F207">
            <v>280000</v>
          </cell>
          <cell r="G207">
            <v>5320000</v>
          </cell>
          <cell r="H207">
            <v>290647</v>
          </cell>
          <cell r="I207">
            <v>5522293</v>
          </cell>
          <cell r="K207">
            <v>0</v>
          </cell>
          <cell r="L207">
            <v>570647</v>
          </cell>
          <cell r="M207">
            <v>10842293</v>
          </cell>
          <cell r="N207">
            <v>465000</v>
          </cell>
          <cell r="O207">
            <v>8835000</v>
          </cell>
          <cell r="P207">
            <v>0.81486453096222355</v>
          </cell>
        </row>
        <row r="208">
          <cell r="B208" t="str">
            <v>신 축  이 음</v>
          </cell>
          <cell r="C208" t="str">
            <v>차도부,No 100</v>
          </cell>
          <cell r="D208" t="str">
            <v>29</v>
          </cell>
          <cell r="E208" t="str">
            <v>m</v>
          </cell>
          <cell r="F208">
            <v>745000</v>
          </cell>
          <cell r="G208">
            <v>21605000</v>
          </cell>
          <cell r="H208">
            <v>334722</v>
          </cell>
          <cell r="I208">
            <v>9706938</v>
          </cell>
          <cell r="K208">
            <v>0</v>
          </cell>
          <cell r="L208">
            <v>1079722</v>
          </cell>
          <cell r="M208">
            <v>31311938</v>
          </cell>
          <cell r="N208">
            <v>894000</v>
          </cell>
          <cell r="O208">
            <v>25926000</v>
          </cell>
          <cell r="P208">
            <v>0.82799090877096138</v>
          </cell>
        </row>
        <row r="209">
          <cell r="B209" t="str">
            <v>방   수   공</v>
          </cell>
          <cell r="C209" t="str">
            <v>침투식교면방수</v>
          </cell>
          <cell r="D209" t="str">
            <v>1196</v>
          </cell>
          <cell r="E209" t="str">
            <v>㎡</v>
          </cell>
          <cell r="F209">
            <v>5587</v>
          </cell>
          <cell r="G209">
            <v>6682052</v>
          </cell>
          <cell r="H209">
            <v>1846</v>
          </cell>
          <cell r="I209">
            <v>2207816</v>
          </cell>
          <cell r="J209">
            <v>55</v>
          </cell>
          <cell r="K209">
            <v>65780</v>
          </cell>
          <cell r="L209">
            <v>7488</v>
          </cell>
          <cell r="M209">
            <v>8955648</v>
          </cell>
          <cell r="N209">
            <v>4800</v>
          </cell>
          <cell r="O209">
            <v>5740800</v>
          </cell>
          <cell r="P209">
            <v>0.64102564102564108</v>
          </cell>
        </row>
        <row r="210">
          <cell r="B210" t="str">
            <v>배 수  설 비</v>
          </cell>
          <cell r="C210" t="str">
            <v>아연도백관,φ100㎜</v>
          </cell>
          <cell r="D210" t="str">
            <v>5</v>
          </cell>
          <cell r="E210" t="str">
            <v>개소</v>
          </cell>
          <cell r="F210">
            <v>48556</v>
          </cell>
          <cell r="G210">
            <v>242780</v>
          </cell>
          <cell r="H210">
            <v>195667</v>
          </cell>
          <cell r="I210">
            <v>978335</v>
          </cell>
          <cell r="J210">
            <v>8689</v>
          </cell>
          <cell r="K210">
            <v>43445</v>
          </cell>
          <cell r="L210">
            <v>252912</v>
          </cell>
          <cell r="M210">
            <v>1264560</v>
          </cell>
          <cell r="N210">
            <v>210000</v>
          </cell>
          <cell r="O210">
            <v>1050000</v>
          </cell>
          <cell r="P210">
            <v>0.83032833554754226</v>
          </cell>
        </row>
        <row r="211">
          <cell r="B211" t="str">
            <v>난간제작설치</v>
          </cell>
          <cell r="C211" t="str">
            <v>알미늄,H = 1.10m</v>
          </cell>
          <cell r="D211" t="str">
            <v>253</v>
          </cell>
          <cell r="E211" t="str">
            <v>m</v>
          </cell>
          <cell r="F211">
            <v>235116</v>
          </cell>
          <cell r="G211">
            <v>59484348</v>
          </cell>
          <cell r="H211">
            <v>15000</v>
          </cell>
          <cell r="I211">
            <v>3795000</v>
          </cell>
          <cell r="J211">
            <v>2500</v>
          </cell>
          <cell r="K211">
            <v>632500</v>
          </cell>
          <cell r="L211">
            <v>252616</v>
          </cell>
          <cell r="M211">
            <v>63911848</v>
          </cell>
          <cell r="N211">
            <v>210000</v>
          </cell>
          <cell r="O211">
            <v>53130000</v>
          </cell>
          <cell r="P211">
            <v>0.83130126357792067</v>
          </cell>
        </row>
        <row r="212">
          <cell r="B212" t="str">
            <v>철 망 울타리</v>
          </cell>
          <cell r="C212" t="str">
            <v>용융아연도,H = 2.0m</v>
          </cell>
          <cell r="D212" t="str">
            <v>120</v>
          </cell>
          <cell r="E212" t="str">
            <v>m</v>
          </cell>
          <cell r="F212">
            <v>30033</v>
          </cell>
          <cell r="G212">
            <v>3603960</v>
          </cell>
          <cell r="H212">
            <v>12000</v>
          </cell>
          <cell r="I212">
            <v>1440000</v>
          </cell>
          <cell r="J212">
            <v>1266</v>
          </cell>
          <cell r="K212">
            <v>151920</v>
          </cell>
          <cell r="L212">
            <v>43299</v>
          </cell>
          <cell r="M212">
            <v>5195880</v>
          </cell>
          <cell r="N212">
            <v>35000</v>
          </cell>
          <cell r="O212">
            <v>4200000</v>
          </cell>
          <cell r="P212">
            <v>0.80833275595279341</v>
          </cell>
        </row>
        <row r="213">
          <cell r="B213" t="str">
            <v>포장콘크리트</v>
          </cell>
          <cell r="C213" t="str">
            <v>T=20㎝,σbk=40㎏/㎠</v>
          </cell>
          <cell r="D213" t="str">
            <v>1050</v>
          </cell>
          <cell r="E213" t="str">
            <v>㎡</v>
          </cell>
          <cell r="F213">
            <v>7510</v>
          </cell>
          <cell r="G213">
            <v>7885500</v>
          </cell>
          <cell r="H213">
            <v>10118</v>
          </cell>
          <cell r="I213">
            <v>10623900</v>
          </cell>
          <cell r="J213">
            <v>2012</v>
          </cell>
          <cell r="K213">
            <v>2112600</v>
          </cell>
          <cell r="L213">
            <v>19640</v>
          </cell>
          <cell r="M213">
            <v>20622000</v>
          </cell>
          <cell r="N213">
            <v>17000</v>
          </cell>
          <cell r="O213">
            <v>17850000</v>
          </cell>
          <cell r="P213">
            <v>0.86558044806517309</v>
          </cell>
        </row>
        <row r="214">
          <cell r="B214" t="str">
            <v>방호벽 설 치</v>
          </cell>
          <cell r="C214" t="str">
            <v>직선부</v>
          </cell>
          <cell r="D214" t="str">
            <v>300</v>
          </cell>
          <cell r="E214" t="str">
            <v>m</v>
          </cell>
          <cell r="F214">
            <v>17946</v>
          </cell>
          <cell r="G214">
            <v>5383800</v>
          </cell>
          <cell r="H214">
            <v>25435</v>
          </cell>
          <cell r="I214">
            <v>7630500</v>
          </cell>
          <cell r="J214">
            <v>26</v>
          </cell>
          <cell r="K214">
            <v>7800</v>
          </cell>
          <cell r="L214">
            <v>43407</v>
          </cell>
          <cell r="M214">
            <v>13022100</v>
          </cell>
          <cell r="N214">
            <v>37000</v>
          </cell>
          <cell r="O214">
            <v>11100000</v>
          </cell>
          <cell r="P214">
            <v>0.85239707881217319</v>
          </cell>
        </row>
        <row r="215">
          <cell r="B215" t="str">
            <v>법면보호블럭</v>
          </cell>
          <cell r="C215" t="str">
            <v>400×400×100㎜</v>
          </cell>
          <cell r="D215" t="str">
            <v>123</v>
          </cell>
          <cell r="E215" t="str">
            <v>㎡</v>
          </cell>
          <cell r="F215">
            <v>12999</v>
          </cell>
          <cell r="G215">
            <v>1598877</v>
          </cell>
          <cell r="H215">
            <v>22768</v>
          </cell>
          <cell r="I215">
            <v>2800464</v>
          </cell>
          <cell r="J215">
            <v>3692</v>
          </cell>
          <cell r="K215">
            <v>454116</v>
          </cell>
          <cell r="L215">
            <v>39459</v>
          </cell>
          <cell r="M215">
            <v>4853457</v>
          </cell>
          <cell r="N215">
            <v>30000</v>
          </cell>
          <cell r="O215">
            <v>3690000</v>
          </cell>
          <cell r="P215">
            <v>0.76028282521097845</v>
          </cell>
        </row>
        <row r="216">
          <cell r="B216" t="str">
            <v>교명주 설 치</v>
          </cell>
          <cell r="C216" t="str">
            <v>화강석</v>
          </cell>
          <cell r="D216" t="str">
            <v>4</v>
          </cell>
          <cell r="E216" t="str">
            <v>개소</v>
          </cell>
          <cell r="F216">
            <v>322998</v>
          </cell>
          <cell r="G216">
            <v>1291992</v>
          </cell>
          <cell r="H216">
            <v>424500</v>
          </cell>
          <cell r="I216">
            <v>1698000</v>
          </cell>
          <cell r="J216">
            <v>217497</v>
          </cell>
          <cell r="K216">
            <v>869988</v>
          </cell>
          <cell r="L216">
            <v>964995</v>
          </cell>
          <cell r="M216">
            <v>3859980</v>
          </cell>
          <cell r="N216">
            <v>900000</v>
          </cell>
          <cell r="O216">
            <v>3600000</v>
          </cell>
          <cell r="P216">
            <v>0.93264731941616275</v>
          </cell>
        </row>
        <row r="217">
          <cell r="B217" t="str">
            <v>가도로 설 치</v>
          </cell>
          <cell r="D217" t="str">
            <v>1</v>
          </cell>
          <cell r="E217" t="str">
            <v>식</v>
          </cell>
          <cell r="F217">
            <v>3601102</v>
          </cell>
          <cell r="G217">
            <v>3601102</v>
          </cell>
          <cell r="H217">
            <v>16358671</v>
          </cell>
          <cell r="I217">
            <v>16358671</v>
          </cell>
          <cell r="J217">
            <v>3685526</v>
          </cell>
          <cell r="K217">
            <v>3685526</v>
          </cell>
          <cell r="L217">
            <v>23645299</v>
          </cell>
          <cell r="M217">
            <v>23645299</v>
          </cell>
          <cell r="N217">
            <v>17500000</v>
          </cell>
          <cell r="O217">
            <v>17500000</v>
          </cell>
          <cell r="P217">
            <v>0.74010483013980921</v>
          </cell>
        </row>
        <row r="218">
          <cell r="B218" t="str">
            <v>가도로 철 거</v>
          </cell>
          <cell r="D218" t="str">
            <v>1</v>
          </cell>
          <cell r="E218" t="str">
            <v>식</v>
          </cell>
          <cell r="F218">
            <v>372376</v>
          </cell>
          <cell r="G218">
            <v>372376</v>
          </cell>
          <cell r="H218">
            <v>1033100</v>
          </cell>
          <cell r="I218">
            <v>1033100</v>
          </cell>
          <cell r="J218">
            <v>545030</v>
          </cell>
          <cell r="K218">
            <v>545030</v>
          </cell>
          <cell r="L218">
            <v>1950506</v>
          </cell>
          <cell r="M218">
            <v>1950506</v>
          </cell>
          <cell r="N218">
            <v>1220000</v>
          </cell>
          <cell r="O218">
            <v>1220000</v>
          </cell>
          <cell r="P218">
            <v>0.62547872193164233</v>
          </cell>
        </row>
        <row r="219">
          <cell r="B219" t="str">
            <v>6) 특    수    선</v>
          </cell>
          <cell r="G219">
            <v>31324353</v>
          </cell>
          <cell r="I219">
            <v>185699098</v>
          </cell>
          <cell r="K219">
            <v>42305320</v>
          </cell>
          <cell r="L219">
            <v>0</v>
          </cell>
          <cell r="M219">
            <v>259328771</v>
          </cell>
          <cell r="N219">
            <v>0</v>
          </cell>
          <cell r="O219">
            <v>175235030</v>
          </cell>
          <cell r="P219">
            <v>0</v>
          </cell>
        </row>
        <row r="220">
          <cell r="B220" t="str">
            <v>깍        기</v>
          </cell>
          <cell r="C220" t="str">
            <v>토  사</v>
          </cell>
          <cell r="D220" t="str">
            <v>88</v>
          </cell>
          <cell r="E220" t="str">
            <v>㎥</v>
          </cell>
          <cell r="F220">
            <v>189</v>
          </cell>
          <cell r="G220">
            <v>16632</v>
          </cell>
          <cell r="H220">
            <v>239</v>
          </cell>
          <cell r="I220">
            <v>21032</v>
          </cell>
          <cell r="J220">
            <v>256</v>
          </cell>
          <cell r="K220">
            <v>22528</v>
          </cell>
          <cell r="L220">
            <v>684</v>
          </cell>
          <cell r="M220">
            <v>60192</v>
          </cell>
          <cell r="N220">
            <v>430</v>
          </cell>
          <cell r="O220">
            <v>37840</v>
          </cell>
          <cell r="P220">
            <v>0.62865497076023391</v>
          </cell>
        </row>
        <row r="221">
          <cell r="B221" t="str">
            <v>돋        기</v>
          </cell>
          <cell r="C221" t="str">
            <v>유용토</v>
          </cell>
          <cell r="D221" t="str">
            <v>22657</v>
          </cell>
          <cell r="E221" t="str">
            <v>㎥</v>
          </cell>
          <cell r="F221">
            <v>1364</v>
          </cell>
          <cell r="G221">
            <v>30904148</v>
          </cell>
          <cell r="H221">
            <v>4741</v>
          </cell>
          <cell r="I221">
            <v>107416837</v>
          </cell>
          <cell r="J221">
            <v>1848</v>
          </cell>
          <cell r="K221">
            <v>41870136</v>
          </cell>
          <cell r="L221">
            <v>7953</v>
          </cell>
          <cell r="M221">
            <v>180191121</v>
          </cell>
          <cell r="N221">
            <v>4870</v>
          </cell>
          <cell r="O221">
            <v>110339590</v>
          </cell>
          <cell r="P221">
            <v>0.61234754180812268</v>
          </cell>
        </row>
        <row r="222">
          <cell r="B222" t="str">
            <v>층   따   기</v>
          </cell>
          <cell r="D222" t="str">
            <v>94</v>
          </cell>
          <cell r="E222" t="str">
            <v>㎥</v>
          </cell>
          <cell r="F222">
            <v>82</v>
          </cell>
          <cell r="G222">
            <v>7708</v>
          </cell>
          <cell r="H222">
            <v>176</v>
          </cell>
          <cell r="I222">
            <v>16544</v>
          </cell>
          <cell r="J222">
            <v>154</v>
          </cell>
          <cell r="K222">
            <v>14476</v>
          </cell>
          <cell r="L222">
            <v>412</v>
          </cell>
          <cell r="M222">
            <v>38728</v>
          </cell>
          <cell r="N222">
            <v>400</v>
          </cell>
          <cell r="O222">
            <v>37600</v>
          </cell>
          <cell r="P222">
            <v>0.970873786407767</v>
          </cell>
        </row>
        <row r="223">
          <cell r="B223" t="str">
            <v>돌   붙   임</v>
          </cell>
          <cell r="C223" t="str">
            <v>T = 35㎝</v>
          </cell>
          <cell r="D223" t="str">
            <v>2315</v>
          </cell>
          <cell r="E223" t="str">
            <v>㎡</v>
          </cell>
          <cell r="F223">
            <v>171</v>
          </cell>
          <cell r="G223">
            <v>395865</v>
          </cell>
          <cell r="H223">
            <v>33799</v>
          </cell>
          <cell r="I223">
            <v>78244685</v>
          </cell>
          <cell r="J223">
            <v>172</v>
          </cell>
          <cell r="K223">
            <v>398180</v>
          </cell>
          <cell r="L223">
            <v>34142</v>
          </cell>
          <cell r="M223">
            <v>79038730</v>
          </cell>
          <cell r="N223">
            <v>28000</v>
          </cell>
          <cell r="O223">
            <v>64820000</v>
          </cell>
          <cell r="P223">
            <v>0.8201042704000937</v>
          </cell>
        </row>
        <row r="224">
          <cell r="B224" t="str">
            <v>7) 가  시  설  공</v>
          </cell>
          <cell r="G224">
            <v>226605649</v>
          </cell>
          <cell r="I224">
            <v>348010851</v>
          </cell>
          <cell r="K224">
            <v>56545374</v>
          </cell>
          <cell r="L224">
            <v>0</v>
          </cell>
          <cell r="M224">
            <v>631161874</v>
          </cell>
          <cell r="N224">
            <v>0</v>
          </cell>
          <cell r="O224">
            <v>489397000</v>
          </cell>
          <cell r="P224">
            <v>0</v>
          </cell>
        </row>
        <row r="225">
          <cell r="B225" t="str">
            <v>가) 본선방토가시설</v>
          </cell>
          <cell r="G225">
            <v>138108274</v>
          </cell>
          <cell r="I225">
            <v>267002469</v>
          </cell>
          <cell r="K225">
            <v>42549851</v>
          </cell>
          <cell r="L225">
            <v>0</v>
          </cell>
          <cell r="M225">
            <v>447660594</v>
          </cell>
          <cell r="N225">
            <v>0</v>
          </cell>
          <cell r="O225">
            <v>342851000</v>
          </cell>
          <cell r="P225">
            <v>0</v>
          </cell>
        </row>
        <row r="226">
          <cell r="B226" t="str">
            <v>H - 파일박기</v>
          </cell>
          <cell r="C226" t="str">
            <v>250×250×9×14㎜</v>
          </cell>
          <cell r="D226" t="str">
            <v>1324</v>
          </cell>
          <cell r="E226" t="str">
            <v>m</v>
          </cell>
          <cell r="F226">
            <v>19345</v>
          </cell>
          <cell r="G226">
            <v>25612780</v>
          </cell>
          <cell r="H226">
            <v>9550</v>
          </cell>
          <cell r="I226">
            <v>12644200</v>
          </cell>
          <cell r="J226">
            <v>4149</v>
          </cell>
          <cell r="K226">
            <v>5493276</v>
          </cell>
          <cell r="L226">
            <v>33044</v>
          </cell>
          <cell r="M226">
            <v>43750256</v>
          </cell>
          <cell r="N226">
            <v>25000</v>
          </cell>
          <cell r="O226">
            <v>33100000</v>
          </cell>
          <cell r="P226">
            <v>0.75656700157365941</v>
          </cell>
        </row>
        <row r="227">
          <cell r="B227" t="str">
            <v>H - 파일빼기</v>
          </cell>
          <cell r="C227" t="str">
            <v>250×250×9×14㎜</v>
          </cell>
          <cell r="D227" t="str">
            <v>120</v>
          </cell>
          <cell r="E227" t="str">
            <v>본</v>
          </cell>
          <cell r="F227">
            <v>6393</v>
          </cell>
          <cell r="G227">
            <v>767160</v>
          </cell>
          <cell r="H227">
            <v>43876</v>
          </cell>
          <cell r="I227">
            <v>5265120</v>
          </cell>
          <cell r="J227">
            <v>27185</v>
          </cell>
          <cell r="K227">
            <v>3262200</v>
          </cell>
          <cell r="L227">
            <v>77454</v>
          </cell>
          <cell r="M227">
            <v>9294480</v>
          </cell>
          <cell r="N227">
            <v>60000</v>
          </cell>
          <cell r="O227">
            <v>7200000</v>
          </cell>
          <cell r="P227">
            <v>0.7746533426291734</v>
          </cell>
        </row>
        <row r="228">
          <cell r="B228" t="str">
            <v>띠장재 설 치</v>
          </cell>
          <cell r="C228" t="str">
            <v>250×250×9×14㎜</v>
          </cell>
          <cell r="D228" t="str">
            <v>1256</v>
          </cell>
          <cell r="E228" t="str">
            <v>m</v>
          </cell>
          <cell r="F228">
            <v>20360</v>
          </cell>
          <cell r="G228">
            <v>25572160</v>
          </cell>
          <cell r="H228">
            <v>28653</v>
          </cell>
          <cell r="I228">
            <v>35988168</v>
          </cell>
          <cell r="J228">
            <v>3351</v>
          </cell>
          <cell r="K228">
            <v>4208856</v>
          </cell>
          <cell r="L228">
            <v>52364</v>
          </cell>
          <cell r="M228">
            <v>65769184</v>
          </cell>
          <cell r="N228">
            <v>43000</v>
          </cell>
          <cell r="O228">
            <v>54008000</v>
          </cell>
          <cell r="P228">
            <v>0.82117485295241011</v>
          </cell>
        </row>
        <row r="229">
          <cell r="B229" t="str">
            <v>띠장재 철 거</v>
          </cell>
          <cell r="C229" t="str">
            <v>250×250×9×14㎜</v>
          </cell>
          <cell r="D229" t="str">
            <v>1256</v>
          </cell>
          <cell r="E229" t="str">
            <v>m</v>
          </cell>
          <cell r="F229">
            <v>1274</v>
          </cell>
          <cell r="G229">
            <v>1600144</v>
          </cell>
          <cell r="H229">
            <v>18675</v>
          </cell>
          <cell r="I229">
            <v>23455800</v>
          </cell>
          <cell r="J229">
            <v>3103</v>
          </cell>
          <cell r="K229">
            <v>3897368</v>
          </cell>
          <cell r="L229">
            <v>23052</v>
          </cell>
          <cell r="M229">
            <v>28953312</v>
          </cell>
          <cell r="N229">
            <v>18000</v>
          </cell>
          <cell r="O229">
            <v>22608000</v>
          </cell>
          <cell r="P229">
            <v>0.78084331077563773</v>
          </cell>
        </row>
        <row r="230">
          <cell r="B230" t="str">
            <v>토류판 설 치</v>
          </cell>
          <cell r="C230" t="str">
            <v>목재,T = 100㎜</v>
          </cell>
          <cell r="D230" t="str">
            <v>1555</v>
          </cell>
          <cell r="E230" t="str">
            <v>㎡</v>
          </cell>
          <cell r="F230">
            <v>21553</v>
          </cell>
          <cell r="G230">
            <v>33514915</v>
          </cell>
          <cell r="H230">
            <v>15249</v>
          </cell>
          <cell r="I230">
            <v>23712195</v>
          </cell>
          <cell r="J230">
            <v>1205</v>
          </cell>
          <cell r="K230">
            <v>1873775</v>
          </cell>
          <cell r="L230">
            <v>38007</v>
          </cell>
          <cell r="M230">
            <v>59100885</v>
          </cell>
          <cell r="N230">
            <v>31000</v>
          </cell>
          <cell r="O230">
            <v>48205000</v>
          </cell>
          <cell r="P230">
            <v>0.81563922435340863</v>
          </cell>
        </row>
        <row r="231">
          <cell r="B231" t="str">
            <v>토류판 철 거</v>
          </cell>
          <cell r="C231" t="str">
            <v>각  종</v>
          </cell>
          <cell r="D231" t="str">
            <v>1555</v>
          </cell>
          <cell r="E231" t="str">
            <v>㎡</v>
          </cell>
          <cell r="F231">
            <v>441</v>
          </cell>
          <cell r="G231">
            <v>685755</v>
          </cell>
          <cell r="H231">
            <v>12200</v>
          </cell>
          <cell r="I231">
            <v>18971000</v>
          </cell>
          <cell r="J231">
            <v>964</v>
          </cell>
          <cell r="K231">
            <v>1499020</v>
          </cell>
          <cell r="L231">
            <v>13605</v>
          </cell>
          <cell r="M231">
            <v>21155775</v>
          </cell>
          <cell r="N231">
            <v>10000</v>
          </cell>
          <cell r="O231">
            <v>15550000</v>
          </cell>
          <cell r="P231">
            <v>0.735023888276369</v>
          </cell>
        </row>
        <row r="232">
          <cell r="B232" t="str">
            <v>어스앵카설치</v>
          </cell>
          <cell r="C232" t="str">
            <v>7연선-φ12.7㎜,5가닥</v>
          </cell>
          <cell r="D232" t="str">
            <v>306</v>
          </cell>
          <cell r="E232" t="str">
            <v>공</v>
          </cell>
          <cell r="F232">
            <v>164560</v>
          </cell>
          <cell r="G232">
            <v>50355360</v>
          </cell>
          <cell r="H232">
            <v>480281</v>
          </cell>
          <cell r="I232">
            <v>146965986</v>
          </cell>
          <cell r="J232">
            <v>72926</v>
          </cell>
          <cell r="K232">
            <v>22315356</v>
          </cell>
          <cell r="L232">
            <v>717767</v>
          </cell>
          <cell r="M232">
            <v>219636702</v>
          </cell>
          <cell r="N232">
            <v>530000</v>
          </cell>
          <cell r="O232">
            <v>162180000</v>
          </cell>
          <cell r="P232">
            <v>0.73840118032732072</v>
          </cell>
        </row>
        <row r="233">
          <cell r="B233" t="str">
            <v>나) 공사용가설교량</v>
          </cell>
          <cell r="G233">
            <v>88497375</v>
          </cell>
          <cell r="I233">
            <v>81008382</v>
          </cell>
          <cell r="K233">
            <v>13995523</v>
          </cell>
          <cell r="L233">
            <v>0</v>
          </cell>
          <cell r="M233">
            <v>183501280</v>
          </cell>
          <cell r="N233">
            <v>0</v>
          </cell>
          <cell r="O233">
            <v>146546000</v>
          </cell>
          <cell r="P233">
            <v>0</v>
          </cell>
        </row>
        <row r="234">
          <cell r="B234" t="str">
            <v>H - 파일박기</v>
          </cell>
          <cell r="C234" t="str">
            <v>298×299×9×14㎜</v>
          </cell>
          <cell r="D234" t="str">
            <v>1044</v>
          </cell>
          <cell r="E234" t="str">
            <v>m</v>
          </cell>
          <cell r="F234">
            <v>24877</v>
          </cell>
          <cell r="G234">
            <v>25971588</v>
          </cell>
          <cell r="H234">
            <v>15857</v>
          </cell>
          <cell r="I234">
            <v>16554708</v>
          </cell>
          <cell r="J234">
            <v>3121</v>
          </cell>
          <cell r="K234">
            <v>3258324</v>
          </cell>
          <cell r="L234">
            <v>43855</v>
          </cell>
          <cell r="M234">
            <v>45784620</v>
          </cell>
          <cell r="N234">
            <v>33000</v>
          </cell>
          <cell r="O234">
            <v>34452000</v>
          </cell>
          <cell r="P234">
            <v>0.75247976285486262</v>
          </cell>
        </row>
        <row r="235">
          <cell r="B235" t="str">
            <v>H - 파일빼기</v>
          </cell>
          <cell r="C235" t="str">
            <v>298×299×9×14㎜</v>
          </cell>
          <cell r="D235" t="str">
            <v>72</v>
          </cell>
          <cell r="E235" t="str">
            <v>본</v>
          </cell>
          <cell r="F235">
            <v>10557</v>
          </cell>
          <cell r="G235">
            <v>760104</v>
          </cell>
          <cell r="H235">
            <v>97845</v>
          </cell>
          <cell r="I235">
            <v>7044840</v>
          </cell>
          <cell r="J235">
            <v>29590</v>
          </cell>
          <cell r="K235">
            <v>2130480</v>
          </cell>
          <cell r="L235">
            <v>137992</v>
          </cell>
          <cell r="M235">
            <v>9935424</v>
          </cell>
          <cell r="N235">
            <v>105000</v>
          </cell>
          <cell r="O235">
            <v>7560000</v>
          </cell>
          <cell r="P235">
            <v>0.76091367615513938</v>
          </cell>
        </row>
        <row r="236">
          <cell r="B236" t="str">
            <v>보자리면설치</v>
          </cell>
          <cell r="D236" t="str">
            <v>4</v>
          </cell>
          <cell r="E236" t="str">
            <v>개소</v>
          </cell>
          <cell r="F236">
            <v>454546</v>
          </cell>
          <cell r="G236">
            <v>1818184</v>
          </cell>
          <cell r="H236">
            <v>900667</v>
          </cell>
          <cell r="I236">
            <v>3602668</v>
          </cell>
          <cell r="J236">
            <v>99253</v>
          </cell>
          <cell r="K236">
            <v>397012</v>
          </cell>
          <cell r="L236">
            <v>1454466</v>
          </cell>
          <cell r="M236">
            <v>5817864</v>
          </cell>
          <cell r="N236">
            <v>1278000</v>
          </cell>
          <cell r="O236">
            <v>5112000</v>
          </cell>
          <cell r="P236">
            <v>0.87867299751248917</v>
          </cell>
        </row>
        <row r="237">
          <cell r="B237" t="str">
            <v>보자리면철거</v>
          </cell>
          <cell r="D237" t="str">
            <v>4</v>
          </cell>
          <cell r="E237" t="str">
            <v>개소</v>
          </cell>
          <cell r="F237">
            <v>7600</v>
          </cell>
          <cell r="G237">
            <v>30400</v>
          </cell>
          <cell r="H237">
            <v>550254</v>
          </cell>
          <cell r="I237">
            <v>2201016</v>
          </cell>
          <cell r="J237">
            <v>17135</v>
          </cell>
          <cell r="K237">
            <v>68540</v>
          </cell>
          <cell r="L237">
            <v>574989</v>
          </cell>
          <cell r="M237">
            <v>2299956</v>
          </cell>
          <cell r="N237">
            <v>470000</v>
          </cell>
          <cell r="O237">
            <v>1880000</v>
          </cell>
          <cell r="P237">
            <v>0.81740694169801509</v>
          </cell>
        </row>
        <row r="238">
          <cell r="B238" t="str">
            <v>주형보 설 치</v>
          </cell>
          <cell r="C238" t="str">
            <v>912×302×18×34㎜</v>
          </cell>
          <cell r="D238" t="str">
            <v>81</v>
          </cell>
          <cell r="E238" t="str">
            <v>본</v>
          </cell>
          <cell r="F238">
            <v>655477</v>
          </cell>
          <cell r="G238">
            <v>53093637</v>
          </cell>
          <cell r="H238">
            <v>358866</v>
          </cell>
          <cell r="I238">
            <v>29068146</v>
          </cell>
          <cell r="J238">
            <v>41050</v>
          </cell>
          <cell r="K238">
            <v>3325050</v>
          </cell>
          <cell r="L238">
            <v>1055393</v>
          </cell>
          <cell r="M238">
            <v>85486833</v>
          </cell>
          <cell r="N238">
            <v>860000</v>
          </cell>
          <cell r="O238">
            <v>69660000</v>
          </cell>
          <cell r="P238">
            <v>0.81486233090422244</v>
          </cell>
        </row>
        <row r="239">
          <cell r="B239" t="str">
            <v>주형보 철 거</v>
          </cell>
          <cell r="C239" t="str">
            <v>912×302×18×34㎜</v>
          </cell>
          <cell r="D239" t="str">
            <v>81</v>
          </cell>
          <cell r="E239" t="str">
            <v>본</v>
          </cell>
          <cell r="F239">
            <v>4262</v>
          </cell>
          <cell r="G239">
            <v>345222</v>
          </cell>
          <cell r="H239">
            <v>66204</v>
          </cell>
          <cell r="I239">
            <v>5362524</v>
          </cell>
          <cell r="J239">
            <v>24517</v>
          </cell>
          <cell r="K239">
            <v>1985877</v>
          </cell>
          <cell r="L239">
            <v>94983</v>
          </cell>
          <cell r="M239">
            <v>7693623</v>
          </cell>
          <cell r="N239">
            <v>74000</v>
          </cell>
          <cell r="O239">
            <v>5994000</v>
          </cell>
          <cell r="P239">
            <v>0.77908678395081221</v>
          </cell>
        </row>
        <row r="240">
          <cell r="B240" t="str">
            <v>ㄴ-형강 설치</v>
          </cell>
          <cell r="C240" t="str">
            <v>100×100×10㎜</v>
          </cell>
          <cell r="D240" t="str">
            <v>1520</v>
          </cell>
          <cell r="E240" t="str">
            <v>m</v>
          </cell>
          <cell r="F240">
            <v>3828</v>
          </cell>
          <cell r="G240">
            <v>5818560</v>
          </cell>
          <cell r="H240">
            <v>5998</v>
          </cell>
          <cell r="I240">
            <v>9116960</v>
          </cell>
          <cell r="J240">
            <v>1049</v>
          </cell>
          <cell r="K240">
            <v>1594480</v>
          </cell>
          <cell r="L240">
            <v>10875</v>
          </cell>
          <cell r="M240">
            <v>16530000</v>
          </cell>
          <cell r="N240">
            <v>9700</v>
          </cell>
          <cell r="O240">
            <v>14744000</v>
          </cell>
          <cell r="P240">
            <v>0.89195402298850579</v>
          </cell>
        </row>
        <row r="241">
          <cell r="B241" t="str">
            <v>ㄴ-형강 철거</v>
          </cell>
          <cell r="C241" t="str">
            <v>100×100×10㎜</v>
          </cell>
          <cell r="D241" t="str">
            <v>1520</v>
          </cell>
          <cell r="E241" t="str">
            <v>m</v>
          </cell>
          <cell r="F241">
            <v>434</v>
          </cell>
          <cell r="G241">
            <v>659680</v>
          </cell>
          <cell r="H241">
            <v>5301</v>
          </cell>
          <cell r="I241">
            <v>8057520</v>
          </cell>
          <cell r="J241">
            <v>813</v>
          </cell>
          <cell r="K241">
            <v>1235760</v>
          </cell>
          <cell r="L241">
            <v>6548</v>
          </cell>
          <cell r="M241">
            <v>9952960</v>
          </cell>
          <cell r="N241">
            <v>4700</v>
          </cell>
          <cell r="O241">
            <v>7144000</v>
          </cell>
          <cell r="P241">
            <v>0.71777642028100186</v>
          </cell>
        </row>
        <row r="242">
          <cell r="B242" t="str">
            <v>8) 부    대    공</v>
          </cell>
          <cell r="G242">
            <v>82522533</v>
          </cell>
          <cell r="I242">
            <v>87889803</v>
          </cell>
          <cell r="K242">
            <v>194482460</v>
          </cell>
          <cell r="L242">
            <v>0</v>
          </cell>
          <cell r="M242">
            <v>364894796</v>
          </cell>
          <cell r="N242">
            <v>0</v>
          </cell>
          <cell r="O242">
            <v>300964000</v>
          </cell>
          <cell r="P242">
            <v>0</v>
          </cell>
        </row>
        <row r="243">
          <cell r="B243" t="str">
            <v>상황실및감리실</v>
          </cell>
          <cell r="C243" t="str">
            <v>철재조립식,36개월</v>
          </cell>
          <cell r="D243" t="str">
            <v>120</v>
          </cell>
          <cell r="E243" t="str">
            <v>㎡</v>
          </cell>
          <cell r="F243">
            <v>43614</v>
          </cell>
          <cell r="G243">
            <v>5233680</v>
          </cell>
          <cell r="H243">
            <v>38354</v>
          </cell>
          <cell r="I243">
            <v>4602480</v>
          </cell>
          <cell r="J243">
            <v>725</v>
          </cell>
          <cell r="K243">
            <v>87000</v>
          </cell>
          <cell r="L243">
            <v>82693</v>
          </cell>
          <cell r="M243">
            <v>9923160</v>
          </cell>
          <cell r="N243">
            <v>83000</v>
          </cell>
          <cell r="O243">
            <v>9960000</v>
          </cell>
          <cell r="P243">
            <v>1.003712527057913</v>
          </cell>
        </row>
        <row r="244">
          <cell r="B244" t="str">
            <v>현 장 사무실</v>
          </cell>
          <cell r="C244" t="str">
            <v>철재조립식,36개월</v>
          </cell>
          <cell r="D244" t="str">
            <v>240</v>
          </cell>
          <cell r="E244" t="str">
            <v>㎡</v>
          </cell>
          <cell r="F244">
            <v>43614</v>
          </cell>
          <cell r="G244">
            <v>10467360</v>
          </cell>
          <cell r="H244">
            <v>38354</v>
          </cell>
          <cell r="I244">
            <v>9204960</v>
          </cell>
          <cell r="J244">
            <v>725</v>
          </cell>
          <cell r="K244">
            <v>174000</v>
          </cell>
          <cell r="L244">
            <v>82693</v>
          </cell>
          <cell r="M244">
            <v>19846320</v>
          </cell>
          <cell r="N244">
            <v>83000</v>
          </cell>
          <cell r="O244">
            <v>19920000</v>
          </cell>
          <cell r="P244">
            <v>1.003712527057913</v>
          </cell>
        </row>
        <row r="245">
          <cell r="B245" t="str">
            <v>철재조립식창고</v>
          </cell>
          <cell r="C245" t="str">
            <v>가설건축물,36개월</v>
          </cell>
          <cell r="D245" t="str">
            <v>120</v>
          </cell>
          <cell r="E245" t="str">
            <v>㎡</v>
          </cell>
          <cell r="F245">
            <v>32277</v>
          </cell>
          <cell r="G245">
            <v>3873240</v>
          </cell>
          <cell r="H245">
            <v>29287</v>
          </cell>
          <cell r="I245">
            <v>3514440</v>
          </cell>
          <cell r="J245">
            <v>544</v>
          </cell>
          <cell r="K245">
            <v>65280</v>
          </cell>
          <cell r="L245">
            <v>62108</v>
          </cell>
          <cell r="M245">
            <v>7452960</v>
          </cell>
          <cell r="N245">
            <v>65000</v>
          </cell>
          <cell r="O245">
            <v>7800000</v>
          </cell>
          <cell r="P245">
            <v>1.046564049719843</v>
          </cell>
        </row>
        <row r="246">
          <cell r="B246" t="str">
            <v>작   업   소</v>
          </cell>
          <cell r="C246" t="str">
            <v>철재조립식,36개월</v>
          </cell>
          <cell r="D246" t="str">
            <v>240</v>
          </cell>
          <cell r="E246" t="str">
            <v>㎡</v>
          </cell>
          <cell r="F246">
            <v>43614</v>
          </cell>
          <cell r="G246">
            <v>10467360</v>
          </cell>
          <cell r="H246">
            <v>38354</v>
          </cell>
          <cell r="I246">
            <v>9204960</v>
          </cell>
          <cell r="J246">
            <v>725</v>
          </cell>
          <cell r="K246">
            <v>174000</v>
          </cell>
          <cell r="L246">
            <v>82693</v>
          </cell>
          <cell r="M246">
            <v>19846320</v>
          </cell>
          <cell r="N246">
            <v>83000</v>
          </cell>
          <cell r="O246">
            <v>19920000</v>
          </cell>
          <cell r="P246">
            <v>1.003712527057913</v>
          </cell>
        </row>
        <row r="247">
          <cell r="B247" t="str">
            <v>합   숙   소</v>
          </cell>
          <cell r="C247" t="str">
            <v>철재조립식,36개월</v>
          </cell>
          <cell r="D247" t="str">
            <v>240</v>
          </cell>
          <cell r="E247" t="str">
            <v>㎡</v>
          </cell>
          <cell r="F247">
            <v>43614</v>
          </cell>
          <cell r="G247">
            <v>10467360</v>
          </cell>
          <cell r="H247">
            <v>38354</v>
          </cell>
          <cell r="I247">
            <v>9204960</v>
          </cell>
          <cell r="J247">
            <v>725</v>
          </cell>
          <cell r="K247">
            <v>174000</v>
          </cell>
          <cell r="L247">
            <v>82693</v>
          </cell>
          <cell r="M247">
            <v>19846320</v>
          </cell>
          <cell r="N247">
            <v>83000</v>
          </cell>
          <cell r="O247">
            <v>19920000</v>
          </cell>
          <cell r="P247">
            <v>1.003712527057913</v>
          </cell>
        </row>
        <row r="248">
          <cell r="B248" t="str">
            <v>시   험   실</v>
          </cell>
          <cell r="C248" t="str">
            <v>철재조립식,36개월</v>
          </cell>
          <cell r="D248" t="str">
            <v>120</v>
          </cell>
          <cell r="E248" t="str">
            <v>㎡</v>
          </cell>
          <cell r="F248">
            <v>43614</v>
          </cell>
          <cell r="G248">
            <v>5233680</v>
          </cell>
          <cell r="H248">
            <v>38354</v>
          </cell>
          <cell r="I248">
            <v>4602480</v>
          </cell>
          <cell r="J248">
            <v>725</v>
          </cell>
          <cell r="K248">
            <v>87000</v>
          </cell>
          <cell r="L248">
            <v>82693</v>
          </cell>
          <cell r="M248">
            <v>9923160</v>
          </cell>
          <cell r="N248">
            <v>83000</v>
          </cell>
          <cell r="O248">
            <v>9960000</v>
          </cell>
          <cell r="P248">
            <v>1.003712527057913</v>
          </cell>
        </row>
        <row r="249">
          <cell r="B249" t="str">
            <v>세륜세차시설</v>
          </cell>
          <cell r="D249" t="str">
            <v>2</v>
          </cell>
          <cell r="E249" t="str">
            <v>개소</v>
          </cell>
          <cell r="F249">
            <v>1035699</v>
          </cell>
          <cell r="G249">
            <v>2071398</v>
          </cell>
          <cell r="H249">
            <v>1096803</v>
          </cell>
          <cell r="I249">
            <v>2193606</v>
          </cell>
          <cell r="J249">
            <v>22184787</v>
          </cell>
          <cell r="K249">
            <v>44369574</v>
          </cell>
          <cell r="L249">
            <v>24317289</v>
          </cell>
          <cell r="M249">
            <v>48634578</v>
          </cell>
          <cell r="N249">
            <v>22000000</v>
          </cell>
          <cell r="O249">
            <v>44000000</v>
          </cell>
          <cell r="P249">
            <v>0.90470611259338984</v>
          </cell>
        </row>
        <row r="250">
          <cell r="B250" t="str">
            <v>용지경계제작설치</v>
          </cell>
          <cell r="C250" t="str">
            <v>H = 1.0m</v>
          </cell>
          <cell r="D250" t="str">
            <v>119</v>
          </cell>
          <cell r="E250" t="str">
            <v>개</v>
          </cell>
          <cell r="F250">
            <v>5555</v>
          </cell>
          <cell r="G250">
            <v>661045</v>
          </cell>
          <cell r="H250">
            <v>18395</v>
          </cell>
          <cell r="I250">
            <v>2189005</v>
          </cell>
          <cell r="J250">
            <v>251</v>
          </cell>
          <cell r="K250">
            <v>29869</v>
          </cell>
          <cell r="L250">
            <v>24201</v>
          </cell>
          <cell r="M250">
            <v>2879919</v>
          </cell>
          <cell r="N250">
            <v>21000</v>
          </cell>
          <cell r="O250">
            <v>2499000</v>
          </cell>
          <cell r="P250">
            <v>0.86773273831659847</v>
          </cell>
        </row>
        <row r="251">
          <cell r="B251" t="str">
            <v>가 설 울타리</v>
          </cell>
          <cell r="C251" t="str">
            <v>칼라철판,H = 1.8m</v>
          </cell>
          <cell r="D251" t="str">
            <v>200</v>
          </cell>
          <cell r="E251" t="str">
            <v>m</v>
          </cell>
          <cell r="F251">
            <v>36781</v>
          </cell>
          <cell r="G251">
            <v>7356200</v>
          </cell>
          <cell r="H251">
            <v>10318</v>
          </cell>
          <cell r="I251">
            <v>2063600</v>
          </cell>
          <cell r="K251">
            <v>0</v>
          </cell>
          <cell r="L251">
            <v>47099</v>
          </cell>
          <cell r="M251">
            <v>9419800</v>
          </cell>
          <cell r="N251">
            <v>35000</v>
          </cell>
          <cell r="O251">
            <v>7000000</v>
          </cell>
          <cell r="P251">
            <v>0.74311556508630761</v>
          </cell>
        </row>
        <row r="252">
          <cell r="B252" t="str">
            <v>아스팔트포장</v>
          </cell>
          <cell r="C252" t="str">
            <v>T = 35㎝</v>
          </cell>
          <cell r="D252" t="str">
            <v>1080</v>
          </cell>
          <cell r="E252" t="str">
            <v>㎡</v>
          </cell>
          <cell r="F252">
            <v>6349</v>
          </cell>
          <cell r="G252">
            <v>6856920</v>
          </cell>
          <cell r="H252">
            <v>1371</v>
          </cell>
          <cell r="I252">
            <v>1480680</v>
          </cell>
          <cell r="J252">
            <v>1171</v>
          </cell>
          <cell r="K252">
            <v>1264680</v>
          </cell>
          <cell r="L252">
            <v>8891</v>
          </cell>
          <cell r="M252">
            <v>9602280</v>
          </cell>
          <cell r="N252">
            <v>7800</v>
          </cell>
          <cell r="O252">
            <v>8424000</v>
          </cell>
          <cell r="P252">
            <v>0.87729164323473174</v>
          </cell>
        </row>
        <row r="253">
          <cell r="B253" t="str">
            <v>시멘트 운 반</v>
          </cell>
          <cell r="C253" t="str">
            <v>40㎏드리</v>
          </cell>
          <cell r="D253" t="str">
            <v>9669</v>
          </cell>
          <cell r="E253" t="str">
            <v>포</v>
          </cell>
          <cell r="G253">
            <v>0</v>
          </cell>
          <cell r="H253">
            <v>54</v>
          </cell>
          <cell r="I253">
            <v>522126</v>
          </cell>
          <cell r="J253">
            <v>318</v>
          </cell>
          <cell r="K253">
            <v>3074742</v>
          </cell>
          <cell r="L253">
            <v>372</v>
          </cell>
          <cell r="M253">
            <v>3596868</v>
          </cell>
          <cell r="N253">
            <v>300</v>
          </cell>
          <cell r="O253">
            <v>2900700</v>
          </cell>
          <cell r="P253">
            <v>0.80645161290322576</v>
          </cell>
        </row>
        <row r="254">
          <cell r="B254" t="str">
            <v>시멘트 운 반</v>
          </cell>
          <cell r="C254" t="str">
            <v>벌  크</v>
          </cell>
          <cell r="D254" t="str">
            <v>2359</v>
          </cell>
          <cell r="E254" t="str">
            <v>톤</v>
          </cell>
          <cell r="G254">
            <v>0</v>
          </cell>
          <cell r="H254">
            <v>1354</v>
          </cell>
          <cell r="I254">
            <v>3194086</v>
          </cell>
          <cell r="J254">
            <v>13585</v>
          </cell>
          <cell r="K254">
            <v>32047015</v>
          </cell>
          <cell r="L254">
            <v>14939</v>
          </cell>
          <cell r="M254">
            <v>35241101</v>
          </cell>
          <cell r="N254">
            <v>10000</v>
          </cell>
          <cell r="O254">
            <v>23590000</v>
          </cell>
          <cell r="P254">
            <v>0.66938884798179266</v>
          </cell>
        </row>
        <row r="255">
          <cell r="B255" t="str">
            <v>강 재  운 반</v>
          </cell>
          <cell r="C255" t="str">
            <v>각  종</v>
          </cell>
          <cell r="D255" t="str">
            <v>457</v>
          </cell>
          <cell r="E255" t="str">
            <v>톤</v>
          </cell>
          <cell r="F255">
            <v>281</v>
          </cell>
          <cell r="G255">
            <v>128417</v>
          </cell>
          <cell r="H255">
            <v>3479</v>
          </cell>
          <cell r="I255">
            <v>1589903</v>
          </cell>
          <cell r="J255">
            <v>54210</v>
          </cell>
          <cell r="K255">
            <v>24773970</v>
          </cell>
          <cell r="L255">
            <v>57970</v>
          </cell>
          <cell r="M255">
            <v>26492290</v>
          </cell>
          <cell r="N255">
            <v>40000</v>
          </cell>
          <cell r="O255">
            <v>18280000</v>
          </cell>
          <cell r="P255">
            <v>0.69001207521131624</v>
          </cell>
        </row>
        <row r="256">
          <cell r="B256" t="str">
            <v>철 근  운 반</v>
          </cell>
          <cell r="C256" t="str">
            <v>각  종</v>
          </cell>
          <cell r="D256" t="str">
            <v>1407</v>
          </cell>
          <cell r="E256" t="str">
            <v>톤</v>
          </cell>
          <cell r="G256">
            <v>0</v>
          </cell>
          <cell r="H256">
            <v>6319</v>
          </cell>
          <cell r="I256">
            <v>8890833</v>
          </cell>
          <cell r="J256">
            <v>52910</v>
          </cell>
          <cell r="K256">
            <v>74444370</v>
          </cell>
          <cell r="L256">
            <v>59229</v>
          </cell>
          <cell r="M256">
            <v>83335203</v>
          </cell>
          <cell r="N256">
            <v>40000</v>
          </cell>
          <cell r="O256">
            <v>56280000</v>
          </cell>
          <cell r="P256">
            <v>0.6753448479629911</v>
          </cell>
        </row>
        <row r="257">
          <cell r="B257" t="str">
            <v>PC강연선운반</v>
          </cell>
          <cell r="C257" t="str">
            <v>7연선 φ12.7㎜</v>
          </cell>
          <cell r="D257" t="str">
            <v>15</v>
          </cell>
          <cell r="E257" t="str">
            <v>톤</v>
          </cell>
          <cell r="G257">
            <v>0</v>
          </cell>
          <cell r="H257">
            <v>6319</v>
          </cell>
          <cell r="I257">
            <v>94785</v>
          </cell>
          <cell r="J257">
            <v>20444</v>
          </cell>
          <cell r="K257">
            <v>306660</v>
          </cell>
          <cell r="L257">
            <v>26763</v>
          </cell>
          <cell r="M257">
            <v>401445</v>
          </cell>
          <cell r="N257">
            <v>23000</v>
          </cell>
          <cell r="O257">
            <v>345000</v>
          </cell>
          <cell r="P257">
            <v>0.8593954339946942</v>
          </cell>
        </row>
        <row r="258">
          <cell r="B258" t="str">
            <v>사용고재공제</v>
          </cell>
          <cell r="C258" t="str">
            <v>철근,강연선</v>
          </cell>
          <cell r="D258" t="str">
            <v>41</v>
          </cell>
          <cell r="E258" t="str">
            <v>톤</v>
          </cell>
          <cell r="F258">
            <v>-112000</v>
          </cell>
          <cell r="G258">
            <v>-4592000</v>
          </cell>
          <cell r="I258">
            <v>0</v>
          </cell>
          <cell r="K258">
            <v>0</v>
          </cell>
          <cell r="L258">
            <v>-112000</v>
          </cell>
          <cell r="M258">
            <v>-4592000</v>
          </cell>
          <cell r="N258">
            <v>-95000</v>
          </cell>
          <cell r="O258">
            <v>-3895000</v>
          </cell>
          <cell r="P258">
            <v>0.8482142857142857</v>
          </cell>
        </row>
        <row r="259">
          <cell r="B259" t="str">
            <v>시 공 상세도</v>
          </cell>
          <cell r="C259" t="str">
            <v>A1</v>
          </cell>
          <cell r="D259" t="str">
            <v>150</v>
          </cell>
          <cell r="E259" t="str">
            <v>매</v>
          </cell>
          <cell r="G259">
            <v>0</v>
          </cell>
          <cell r="I259">
            <v>0</v>
          </cell>
          <cell r="J259">
            <v>25000</v>
          </cell>
          <cell r="K259">
            <v>3750000</v>
          </cell>
          <cell r="L259">
            <v>25000</v>
          </cell>
          <cell r="M259">
            <v>3750000</v>
          </cell>
          <cell r="N259">
            <v>22000</v>
          </cell>
          <cell r="O259">
            <v>3300000</v>
          </cell>
          <cell r="P259">
            <v>0.88</v>
          </cell>
        </row>
        <row r="260">
          <cell r="B260" t="str">
            <v>수전설비가설</v>
          </cell>
          <cell r="C260" t="str">
            <v>ℓ = 200m</v>
          </cell>
          <cell r="D260" t="str">
            <v>3</v>
          </cell>
          <cell r="E260" t="str">
            <v>개소</v>
          </cell>
          <cell r="F260">
            <v>8099291</v>
          </cell>
          <cell r="G260">
            <v>24297873</v>
          </cell>
          <cell r="H260">
            <v>5697192</v>
          </cell>
          <cell r="I260">
            <v>17091576</v>
          </cell>
          <cell r="K260">
            <v>0</v>
          </cell>
          <cell r="L260">
            <v>13796483</v>
          </cell>
          <cell r="M260">
            <v>41389449</v>
          </cell>
          <cell r="N260">
            <v>11500000</v>
          </cell>
          <cell r="O260">
            <v>34500000</v>
          </cell>
          <cell r="P260">
            <v>0.8335457667001076</v>
          </cell>
        </row>
        <row r="261">
          <cell r="B261" t="str">
            <v>수전설비철거</v>
          </cell>
          <cell r="C261" t="str">
            <v>ℓ = 200m</v>
          </cell>
          <cell r="D261" t="str">
            <v>3</v>
          </cell>
          <cell r="E261" t="str">
            <v>개소</v>
          </cell>
          <cell r="G261">
            <v>0</v>
          </cell>
          <cell r="H261">
            <v>2748441</v>
          </cell>
          <cell r="I261">
            <v>8245323</v>
          </cell>
          <cell r="K261">
            <v>0</v>
          </cell>
          <cell r="L261">
            <v>2748441</v>
          </cell>
          <cell r="M261">
            <v>8245323</v>
          </cell>
          <cell r="N261">
            <v>2200000</v>
          </cell>
          <cell r="O261">
            <v>6600000</v>
          </cell>
          <cell r="P261">
            <v>0.80045378452730109</v>
          </cell>
        </row>
        <row r="262">
          <cell r="B262" t="str">
            <v>부 지 임대료</v>
          </cell>
          <cell r="D262" t="str">
            <v>4954</v>
          </cell>
          <cell r="E262" t="str">
            <v>㎡</v>
          </cell>
          <cell r="G262">
            <v>0</v>
          </cell>
          <cell r="I262">
            <v>0</v>
          </cell>
          <cell r="J262">
            <v>1950</v>
          </cell>
          <cell r="K262">
            <v>9660300</v>
          </cell>
          <cell r="L262">
            <v>1950</v>
          </cell>
          <cell r="M262">
            <v>9660300</v>
          </cell>
          <cell r="N262">
            <v>1950</v>
          </cell>
          <cell r="O262">
            <v>9660300</v>
          </cell>
          <cell r="P262">
            <v>1</v>
          </cell>
        </row>
        <row r="263">
          <cell r="B263" t="str">
            <v>나. 경          비</v>
          </cell>
          <cell r="G263">
            <v>683488144</v>
          </cell>
          <cell r="I263">
            <v>10845182</v>
          </cell>
          <cell r="K263">
            <v>9461421</v>
          </cell>
          <cell r="L263">
            <v>0</v>
          </cell>
          <cell r="M263">
            <v>703794747</v>
          </cell>
          <cell r="N263">
            <v>0</v>
          </cell>
          <cell r="O263">
            <v>701159415</v>
          </cell>
          <cell r="P263">
            <v>0</v>
          </cell>
        </row>
        <row r="264">
          <cell r="B264" t="str">
            <v>1) 품 질 관 리 비</v>
          </cell>
          <cell r="G264">
            <v>0</v>
          </cell>
          <cell r="I264">
            <v>10104032</v>
          </cell>
          <cell r="K264">
            <v>9384471</v>
          </cell>
          <cell r="L264">
            <v>0</v>
          </cell>
          <cell r="M264">
            <v>19488503</v>
          </cell>
          <cell r="N264">
            <v>0</v>
          </cell>
          <cell r="O264">
            <v>19500000</v>
          </cell>
          <cell r="P264">
            <v>0</v>
          </cell>
        </row>
        <row r="265">
          <cell r="B265" t="str">
            <v>품 질 관리비</v>
          </cell>
          <cell r="D265" t="str">
            <v>1</v>
          </cell>
          <cell r="E265" t="str">
            <v>식</v>
          </cell>
          <cell r="G265">
            <v>0</v>
          </cell>
          <cell r="H265">
            <v>10104032</v>
          </cell>
          <cell r="I265">
            <v>10104032</v>
          </cell>
          <cell r="J265">
            <v>9384471</v>
          </cell>
          <cell r="K265">
            <v>9384471</v>
          </cell>
          <cell r="L265">
            <v>19488503</v>
          </cell>
          <cell r="M265">
            <v>19488503</v>
          </cell>
          <cell r="N265">
            <v>19500000</v>
          </cell>
          <cell r="O265">
            <v>19500000</v>
          </cell>
          <cell r="P265">
            <v>1.0005899375647274</v>
          </cell>
        </row>
        <row r="266">
          <cell r="B266" t="str">
            <v>2) 사 급 자 재 비</v>
          </cell>
          <cell r="G266">
            <v>681420484</v>
          </cell>
          <cell r="I266">
            <v>0</v>
          </cell>
          <cell r="K266">
            <v>0</v>
          </cell>
          <cell r="L266">
            <v>0</v>
          </cell>
          <cell r="M266">
            <v>681420484</v>
          </cell>
          <cell r="N266">
            <v>0</v>
          </cell>
          <cell r="O266">
            <v>679229415</v>
          </cell>
          <cell r="P266">
            <v>0</v>
          </cell>
        </row>
        <row r="267">
          <cell r="B267" t="str">
            <v>시   멘   트</v>
          </cell>
          <cell r="C267" t="str">
            <v>40㎏드리</v>
          </cell>
          <cell r="D267" t="str">
            <v>9669</v>
          </cell>
          <cell r="E267" t="str">
            <v>포</v>
          </cell>
          <cell r="F267">
            <v>2336</v>
          </cell>
          <cell r="G267">
            <v>22586784</v>
          </cell>
          <cell r="I267">
            <v>0</v>
          </cell>
          <cell r="K267">
            <v>0</v>
          </cell>
          <cell r="L267">
            <v>2336</v>
          </cell>
          <cell r="M267">
            <v>22586784</v>
          </cell>
          <cell r="N267">
            <v>2300</v>
          </cell>
          <cell r="O267">
            <v>22238700</v>
          </cell>
          <cell r="P267">
            <v>0.9845890410958904</v>
          </cell>
        </row>
        <row r="268">
          <cell r="B268" t="str">
            <v>시   멘   트</v>
          </cell>
          <cell r="C268" t="str">
            <v>벌   크</v>
          </cell>
          <cell r="D268" t="str">
            <v>2359</v>
          </cell>
          <cell r="E268" t="str">
            <v>톤</v>
          </cell>
          <cell r="F268">
            <v>55589</v>
          </cell>
          <cell r="G268">
            <v>131134451</v>
          </cell>
          <cell r="I268">
            <v>0</v>
          </cell>
          <cell r="K268">
            <v>0</v>
          </cell>
          <cell r="L268">
            <v>55589</v>
          </cell>
          <cell r="M268">
            <v>131134451</v>
          </cell>
          <cell r="N268">
            <v>55600</v>
          </cell>
          <cell r="O268">
            <v>131160400</v>
          </cell>
          <cell r="P268">
            <v>1.0001978808757128</v>
          </cell>
        </row>
        <row r="269">
          <cell r="B269" t="str">
            <v>철        근</v>
          </cell>
          <cell r="C269" t="str">
            <v>SD30,D13㎜</v>
          </cell>
          <cell r="D269" t="str">
            <v>109254</v>
          </cell>
          <cell r="E269" t="str">
            <v>㎏</v>
          </cell>
          <cell r="F269">
            <v>381</v>
          </cell>
          <cell r="G269">
            <v>41625774</v>
          </cell>
          <cell r="I269">
            <v>0</v>
          </cell>
          <cell r="K269">
            <v>0</v>
          </cell>
          <cell r="L269">
            <v>381</v>
          </cell>
          <cell r="M269">
            <v>41625774</v>
          </cell>
          <cell r="N269">
            <v>380</v>
          </cell>
          <cell r="O269">
            <v>41516520</v>
          </cell>
          <cell r="P269">
            <v>0.99737532808398954</v>
          </cell>
        </row>
        <row r="270">
          <cell r="B270" t="str">
            <v>철        근</v>
          </cell>
          <cell r="C270" t="str">
            <v>SD30,D16∼D32㎜</v>
          </cell>
          <cell r="D270" t="str">
            <v>706672</v>
          </cell>
          <cell r="E270" t="str">
            <v>㎏</v>
          </cell>
          <cell r="F270">
            <v>376</v>
          </cell>
          <cell r="G270">
            <v>265708672</v>
          </cell>
          <cell r="I270">
            <v>0</v>
          </cell>
          <cell r="K270">
            <v>0</v>
          </cell>
          <cell r="L270">
            <v>376</v>
          </cell>
          <cell r="M270">
            <v>265708672</v>
          </cell>
          <cell r="N270">
            <v>375</v>
          </cell>
          <cell r="O270">
            <v>265002000</v>
          </cell>
          <cell r="P270">
            <v>0.99734042553191493</v>
          </cell>
        </row>
        <row r="271">
          <cell r="B271" t="str">
            <v>철        근</v>
          </cell>
          <cell r="C271" t="str">
            <v>SD40,H13㎜</v>
          </cell>
          <cell r="D271" t="str">
            <v>89779</v>
          </cell>
          <cell r="E271" t="str">
            <v>㎏</v>
          </cell>
          <cell r="F271">
            <v>397</v>
          </cell>
          <cell r="G271">
            <v>35642263</v>
          </cell>
          <cell r="I271">
            <v>0</v>
          </cell>
          <cell r="K271">
            <v>0</v>
          </cell>
          <cell r="L271">
            <v>397</v>
          </cell>
          <cell r="M271">
            <v>35642263</v>
          </cell>
          <cell r="N271">
            <v>395</v>
          </cell>
          <cell r="O271">
            <v>35462705</v>
          </cell>
          <cell r="P271">
            <v>0.99496221662468509</v>
          </cell>
        </row>
        <row r="272">
          <cell r="B272" t="str">
            <v>철        근</v>
          </cell>
          <cell r="C272" t="str">
            <v>SD40,H16∼H32㎜</v>
          </cell>
          <cell r="D272" t="str">
            <v>124706</v>
          </cell>
          <cell r="E272" t="str">
            <v>㎏</v>
          </cell>
          <cell r="F272">
            <v>392</v>
          </cell>
          <cell r="G272">
            <v>48884752</v>
          </cell>
          <cell r="I272">
            <v>0</v>
          </cell>
          <cell r="K272">
            <v>0</v>
          </cell>
          <cell r="L272">
            <v>392</v>
          </cell>
          <cell r="M272">
            <v>48884752</v>
          </cell>
          <cell r="N272">
            <v>390</v>
          </cell>
          <cell r="O272">
            <v>48635340</v>
          </cell>
          <cell r="P272">
            <v>0.99489795918367352</v>
          </cell>
        </row>
        <row r="273">
          <cell r="B273" t="str">
            <v>P C 강 연 선</v>
          </cell>
          <cell r="C273" t="str">
            <v>SWPC 7Bφ12.7㎜</v>
          </cell>
          <cell r="D273" t="str">
            <v>15107</v>
          </cell>
          <cell r="E273" t="str">
            <v>㎏</v>
          </cell>
          <cell r="F273">
            <v>900</v>
          </cell>
          <cell r="G273">
            <v>13596300</v>
          </cell>
          <cell r="I273">
            <v>0</v>
          </cell>
          <cell r="K273">
            <v>0</v>
          </cell>
          <cell r="L273">
            <v>900</v>
          </cell>
          <cell r="M273">
            <v>13596300</v>
          </cell>
          <cell r="N273">
            <v>900</v>
          </cell>
          <cell r="O273">
            <v>13596300</v>
          </cell>
          <cell r="P273">
            <v>1</v>
          </cell>
        </row>
        <row r="274">
          <cell r="B274" t="str">
            <v>강        판</v>
          </cell>
          <cell r="C274" t="str">
            <v>SWS 400</v>
          </cell>
          <cell r="D274" t="str">
            <v>1749</v>
          </cell>
          <cell r="E274" t="str">
            <v>㎏</v>
          </cell>
          <cell r="F274">
            <v>352</v>
          </cell>
          <cell r="G274">
            <v>615648</v>
          </cell>
          <cell r="I274">
            <v>0</v>
          </cell>
          <cell r="K274">
            <v>0</v>
          </cell>
          <cell r="L274">
            <v>352</v>
          </cell>
          <cell r="M274">
            <v>615648</v>
          </cell>
          <cell r="N274">
            <v>350</v>
          </cell>
          <cell r="O274">
            <v>612150</v>
          </cell>
          <cell r="P274">
            <v>0.99431818181818177</v>
          </cell>
        </row>
        <row r="275">
          <cell r="B275" t="str">
            <v>강        판</v>
          </cell>
          <cell r="C275" t="str">
            <v>SWS 520</v>
          </cell>
          <cell r="D275" t="str">
            <v>310270</v>
          </cell>
          <cell r="E275" t="str">
            <v>㎏</v>
          </cell>
          <cell r="F275">
            <v>392</v>
          </cell>
          <cell r="G275">
            <v>121625840</v>
          </cell>
          <cell r="I275">
            <v>0</v>
          </cell>
          <cell r="K275">
            <v>0</v>
          </cell>
          <cell r="L275">
            <v>392</v>
          </cell>
          <cell r="M275">
            <v>121625840</v>
          </cell>
          <cell r="N275">
            <v>390</v>
          </cell>
          <cell r="O275">
            <v>121005300</v>
          </cell>
          <cell r="P275">
            <v>0.99489795918367352</v>
          </cell>
        </row>
        <row r="276">
          <cell r="B276" t="str">
            <v>3) 안 전 관 리 비</v>
          </cell>
          <cell r="G276">
            <v>2067660</v>
          </cell>
          <cell r="I276">
            <v>741150</v>
          </cell>
          <cell r="K276">
            <v>76950</v>
          </cell>
          <cell r="L276">
            <v>0</v>
          </cell>
          <cell r="M276">
            <v>2885760</v>
          </cell>
          <cell r="N276">
            <v>0</v>
          </cell>
          <cell r="O276">
            <v>2430000</v>
          </cell>
          <cell r="P276">
            <v>0</v>
          </cell>
        </row>
        <row r="277">
          <cell r="B277" t="str">
            <v>보안등 설 치</v>
          </cell>
          <cell r="D277" t="str">
            <v>270</v>
          </cell>
          <cell r="E277" t="str">
            <v>m</v>
          </cell>
          <cell r="F277">
            <v>5461</v>
          </cell>
          <cell r="G277">
            <v>1474470</v>
          </cell>
          <cell r="H277">
            <v>1237</v>
          </cell>
          <cell r="I277">
            <v>333990</v>
          </cell>
          <cell r="J277">
            <v>285</v>
          </cell>
          <cell r="K277">
            <v>76950</v>
          </cell>
          <cell r="L277">
            <v>6983</v>
          </cell>
          <cell r="M277">
            <v>1885410</v>
          </cell>
          <cell r="N277">
            <v>6000</v>
          </cell>
          <cell r="O277">
            <v>1620000</v>
          </cell>
          <cell r="P277">
            <v>0.85922955749677787</v>
          </cell>
        </row>
        <row r="278">
          <cell r="B278" t="str">
            <v>안 전 울타리</v>
          </cell>
          <cell r="C278" t="str">
            <v>1.82×1.40m</v>
          </cell>
          <cell r="D278" t="str">
            <v>270</v>
          </cell>
          <cell r="E278" t="str">
            <v>m</v>
          </cell>
          <cell r="F278">
            <v>2197</v>
          </cell>
          <cell r="G278">
            <v>593190</v>
          </cell>
          <cell r="H278">
            <v>1508</v>
          </cell>
          <cell r="I278">
            <v>407160</v>
          </cell>
          <cell r="K278">
            <v>0</v>
          </cell>
          <cell r="L278">
            <v>3705</v>
          </cell>
          <cell r="M278">
            <v>1000350</v>
          </cell>
          <cell r="N278">
            <v>3000</v>
          </cell>
          <cell r="O278">
            <v>810000</v>
          </cell>
          <cell r="P278">
            <v>0.80971659919028338</v>
          </cell>
        </row>
        <row r="279">
          <cell r="B279" t="str">
            <v>.간 접 노 무 비.</v>
          </cell>
          <cell r="D279" t="str">
            <v>1</v>
          </cell>
          <cell r="E279" t="str">
            <v>식</v>
          </cell>
          <cell r="K279">
            <v>1444601364</v>
          </cell>
          <cell r="L279">
            <v>1649331002</v>
          </cell>
          <cell r="M279">
            <v>1649331002</v>
          </cell>
          <cell r="O279">
            <v>0</v>
          </cell>
        </row>
        <row r="280">
          <cell r="B280" t="str">
            <v>.산 재 보 험 료.</v>
          </cell>
          <cell r="D280" t="str">
            <v>1</v>
          </cell>
          <cell r="E280" t="str">
            <v>식</v>
          </cell>
          <cell r="K280">
            <v>303727436</v>
          </cell>
          <cell r="L280">
            <v>346771843</v>
          </cell>
          <cell r="M280">
            <v>346771843</v>
          </cell>
          <cell r="O280">
            <v>346771843</v>
          </cell>
        </row>
        <row r="281">
          <cell r="B281" t="str">
            <v>.안 전 관 리 비.</v>
          </cell>
          <cell r="D281" t="str">
            <v>1</v>
          </cell>
          <cell r="E281" t="str">
            <v>식</v>
          </cell>
          <cell r="H281" t="str">
            <v>노무비</v>
          </cell>
          <cell r="I281">
            <v>9028758525.8964138</v>
          </cell>
          <cell r="J281">
            <v>0.58761600000000003</v>
          </cell>
          <cell r="K281">
            <v>228663693.99680004</v>
          </cell>
          <cell r="L281">
            <v>241235629</v>
          </cell>
          <cell r="M281">
            <v>241235629</v>
          </cell>
          <cell r="O281">
            <v>241235629</v>
          </cell>
        </row>
        <row r="282">
          <cell r="B282" t="str">
            <v>.기  타  경  비.</v>
          </cell>
          <cell r="D282" t="str">
            <v>1</v>
          </cell>
          <cell r="E282" t="str">
            <v>식</v>
          </cell>
          <cell r="H282" t="str">
            <v>재료비</v>
          </cell>
          <cell r="I282">
            <v>5443627170.2025299</v>
          </cell>
          <cell r="J282">
            <v>0.28170000000000001</v>
          </cell>
          <cell r="K282">
            <v>1209691016</v>
          </cell>
          <cell r="L282">
            <v>1285723070</v>
          </cell>
          <cell r="M282">
            <v>1285723070</v>
          </cell>
          <cell r="N282" t="str">
            <v>현장 관리비 :</v>
          </cell>
        </row>
        <row r="283">
          <cell r="B283" t="str">
            <v>.일 반 관 리 비.</v>
          </cell>
          <cell r="D283" t="str">
            <v>1</v>
          </cell>
          <cell r="E283" t="str">
            <v>식</v>
          </cell>
          <cell r="H283" t="str">
            <v>경비</v>
          </cell>
          <cell r="I283">
            <v>2266666015.1821623</v>
          </cell>
          <cell r="J283">
            <v>0.13068399999999991</v>
          </cell>
          <cell r="L283">
            <v>1054102442</v>
          </cell>
          <cell r="M283">
            <v>1054102442</v>
          </cell>
        </row>
        <row r="284">
          <cell r="B284" t="str">
            <v>.이          윤.</v>
          </cell>
          <cell r="D284" t="str">
            <v>1</v>
          </cell>
          <cell r="E284" t="str">
            <v>식</v>
          </cell>
          <cell r="I284">
            <v>16739051711.281105</v>
          </cell>
          <cell r="L284">
            <v>2576458835</v>
          </cell>
          <cell r="M284">
            <v>2576458835</v>
          </cell>
        </row>
        <row r="285">
          <cell r="B285" t="str">
            <v>.공 사 보 험 료.</v>
          </cell>
          <cell r="D285" t="str">
            <v>1</v>
          </cell>
          <cell r="E285" t="str">
            <v>식</v>
          </cell>
          <cell r="L285">
            <v>247126101</v>
          </cell>
          <cell r="M285">
            <v>247126101</v>
          </cell>
          <cell r="O285">
            <v>247126101</v>
          </cell>
        </row>
        <row r="286">
          <cell r="B286" t="str">
            <v>.고 용 보 험 료.</v>
          </cell>
          <cell r="D286" t="str">
            <v>1</v>
          </cell>
          <cell r="E286" t="str">
            <v>식</v>
          </cell>
          <cell r="J286" t="str">
            <v>순공사비</v>
          </cell>
          <cell r="K286">
            <v>19925735221.277905</v>
          </cell>
          <cell r="L286">
            <v>154624781</v>
          </cell>
          <cell r="M286">
            <v>154624781</v>
          </cell>
          <cell r="O286">
            <v>154624781</v>
          </cell>
        </row>
        <row r="287">
          <cell r="B287" t="str">
            <v>.퇴직공제부금비.</v>
          </cell>
          <cell r="D287" t="str">
            <v>1</v>
          </cell>
          <cell r="E287" t="str">
            <v>식</v>
          </cell>
          <cell r="K287">
            <v>0</v>
          </cell>
          <cell r="L287">
            <v>257707969</v>
          </cell>
          <cell r="M287">
            <v>257707969</v>
          </cell>
          <cell r="O287">
            <v>257707969</v>
          </cell>
        </row>
        <row r="288">
          <cell r="B288" t="str">
            <v>.기 술 사 용 료.</v>
          </cell>
          <cell r="D288" t="str">
            <v>1</v>
          </cell>
          <cell r="E288" t="str">
            <v>P.S</v>
          </cell>
          <cell r="K288">
            <v>0</v>
          </cell>
          <cell r="L288">
            <v>128727163</v>
          </cell>
          <cell r="M288">
            <v>128727163</v>
          </cell>
          <cell r="O288">
            <v>128727163</v>
          </cell>
        </row>
        <row r="289">
          <cell r="K289">
            <v>0</v>
          </cell>
          <cell r="M289">
            <v>25500796144</v>
          </cell>
          <cell r="O289">
            <v>15216622111</v>
          </cell>
          <cell r="P289">
            <v>0.59671164872945626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정부노임"/>
      <sheetName val="표지 (2)"/>
      <sheetName val="토공"/>
      <sheetName val="표지 (3)"/>
      <sheetName val="구조물공"/>
      <sheetName val="표지 (4)"/>
      <sheetName val="배수공"/>
      <sheetName val="표지 (5)"/>
      <sheetName val="교량공"/>
      <sheetName val="표지 (6)"/>
      <sheetName val="포장공"/>
      <sheetName val="표지 (7)"/>
      <sheetName val="부대공"/>
      <sheetName val="표지 (8)"/>
      <sheetName val="기계경비"/>
      <sheetName val="표지 (9)"/>
      <sheetName val="노임"/>
      <sheetName val="표지 (10)"/>
      <sheetName val="일반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9,어연 (설계보완)"/>
      <sheetName val="99,어연 (기계)"/>
      <sheetName val="전기자재"/>
      <sheetName val="1단전기공정"/>
      <sheetName val="전기큐비클"/>
      <sheetName val="시험비산출"/>
      <sheetName val="어연공사비"/>
      <sheetName val="진입도로"/>
      <sheetName val="지선공사비"/>
      <sheetName val="총괄표"/>
      <sheetName val="도천공사비"/>
      <sheetName val="수원부대"/>
      <sheetName val="간선공사비"/>
      <sheetName val="평야부대"/>
      <sheetName val="자재집계(도복장강관)"/>
      <sheetName val="자재집계(파형강관,수로관)"/>
      <sheetName val="자재집계(철근,레미콘)"/>
      <sheetName val="수지예산2000"/>
      <sheetName val="자재내역(지급품)"/>
      <sheetName val="공감비"/>
      <sheetName val="관리비내역"/>
      <sheetName val="관리비"/>
      <sheetName val="지급품"/>
      <sheetName val="잡지출"/>
      <sheetName val="공감,관리요율산출"/>
      <sheetName val="용지매수"/>
      <sheetName val="년도별공사비"/>
      <sheetName val="공정99"/>
      <sheetName val="간지"/>
      <sheetName val="공정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  <sheetName val="VXXXXX"/>
      <sheetName val="사통"/>
      <sheetName val="일위목록"/>
      <sheetName val="노임단가"/>
    </sheetNames>
    <sheetDataSet>
      <sheetData sheetId="0" refreshError="1">
        <row r="1">
          <cell r="A1" t="str">
            <v>CODE</v>
          </cell>
          <cell r="B1" t="str">
            <v>NAME</v>
          </cell>
          <cell r="C1" t="str">
            <v>SIZE</v>
          </cell>
          <cell r="D1" t="str">
            <v>CUCODE</v>
          </cell>
          <cell r="E1" t="str">
            <v>UNIT</v>
          </cell>
          <cell r="F1" t="str">
            <v>QUAN</v>
          </cell>
          <cell r="G1" t="str">
            <v>COST</v>
          </cell>
          <cell r="H1" t="str">
            <v>PBCOST</v>
          </cell>
          <cell r="I1" t="str">
            <v>MEMO</v>
          </cell>
          <cell r="J1" t="str">
            <v>AUTO</v>
          </cell>
          <cell r="K1" t="str">
            <v>SUS</v>
          </cell>
          <cell r="L1" t="str">
            <v>YEOIBI</v>
          </cell>
          <cell r="M1" t="str">
            <v>KONG</v>
          </cell>
          <cell r="N1" t="str">
            <v>JEJO</v>
          </cell>
        </row>
        <row r="2">
          <cell r="A2" t="str">
            <v>00100</v>
          </cell>
          <cell r="B2" t="str">
            <v>SHV-1 ALTS반</v>
          </cell>
          <cell r="C2" t="str">
            <v>W1600xH2550xD2500</v>
          </cell>
          <cell r="D2" t="str">
            <v>21-01</v>
          </cell>
          <cell r="E2" t="str">
            <v>면</v>
          </cell>
          <cell r="F2">
            <v>1</v>
          </cell>
          <cell r="G2">
            <v>24876683</v>
          </cell>
          <cell r="H2">
            <v>33347136</v>
          </cell>
          <cell r="J2" t="str">
            <v>N</v>
          </cell>
          <cell r="K2" t="str">
            <v>N</v>
          </cell>
          <cell r="L2" t="str">
            <v>Y</v>
          </cell>
          <cell r="M2" t="str">
            <v>00</v>
          </cell>
          <cell r="N2" t="str">
            <v>00</v>
          </cell>
        </row>
        <row r="3">
          <cell r="A3" t="str">
            <v>00200</v>
          </cell>
          <cell r="B3" t="str">
            <v>SHV-2 LBS반</v>
          </cell>
          <cell r="C3" t="str">
            <v>W1200xH2550xD2500</v>
          </cell>
          <cell r="D3" t="str">
            <v>21-01</v>
          </cell>
          <cell r="E3" t="str">
            <v>면</v>
          </cell>
          <cell r="F3">
            <v>1</v>
          </cell>
          <cell r="G3">
            <v>10605278</v>
          </cell>
          <cell r="H3">
            <v>16082935</v>
          </cell>
          <cell r="J3" t="str">
            <v>N</v>
          </cell>
          <cell r="K3" t="str">
            <v>N</v>
          </cell>
          <cell r="L3" t="str">
            <v>Y</v>
          </cell>
          <cell r="M3" t="str">
            <v>00</v>
          </cell>
          <cell r="N3" t="str">
            <v>00</v>
          </cell>
        </row>
        <row r="4">
          <cell r="A4" t="str">
            <v>00300</v>
          </cell>
          <cell r="B4" t="str">
            <v>SHV-3 MOF반</v>
          </cell>
          <cell r="C4" t="str">
            <v>W1400xH2550xD2500</v>
          </cell>
          <cell r="D4" t="str">
            <v>21-01</v>
          </cell>
          <cell r="E4" t="str">
            <v>면</v>
          </cell>
          <cell r="F4">
            <v>1</v>
          </cell>
          <cell r="G4">
            <v>3291566</v>
          </cell>
          <cell r="H4">
            <v>5700422</v>
          </cell>
          <cell r="J4" t="str">
            <v>N</v>
          </cell>
          <cell r="K4" t="str">
            <v>N</v>
          </cell>
          <cell r="L4" t="str">
            <v>Y</v>
          </cell>
          <cell r="M4" t="str">
            <v>00</v>
          </cell>
          <cell r="N4" t="str">
            <v>00</v>
          </cell>
        </row>
        <row r="5">
          <cell r="A5" t="str">
            <v>00400</v>
          </cell>
          <cell r="B5" t="str">
            <v>SHV-4 PF반</v>
          </cell>
          <cell r="C5" t="str">
            <v>W1200xH2550xD2500</v>
          </cell>
          <cell r="D5" t="str">
            <v>21-01</v>
          </cell>
          <cell r="E5" t="str">
            <v>면</v>
          </cell>
          <cell r="F5">
            <v>1</v>
          </cell>
          <cell r="G5">
            <v>4695498</v>
          </cell>
          <cell r="H5">
            <v>7113682</v>
          </cell>
          <cell r="J5" t="str">
            <v>N</v>
          </cell>
          <cell r="K5" t="str">
            <v>N</v>
          </cell>
          <cell r="L5" t="str">
            <v>Y</v>
          </cell>
          <cell r="M5" t="str">
            <v>00</v>
          </cell>
          <cell r="N5" t="str">
            <v>00</v>
          </cell>
        </row>
        <row r="6">
          <cell r="A6" t="str">
            <v>00500</v>
          </cell>
          <cell r="B6" t="str">
            <v>SHV-5 VCB반</v>
          </cell>
          <cell r="C6" t="str">
            <v>W1200xH2550xD2500</v>
          </cell>
          <cell r="D6" t="str">
            <v>21-01</v>
          </cell>
          <cell r="E6" t="str">
            <v>면</v>
          </cell>
          <cell r="F6">
            <v>1</v>
          </cell>
          <cell r="G6">
            <v>13973133</v>
          </cell>
          <cell r="H6">
            <v>22431379</v>
          </cell>
          <cell r="J6" t="str">
            <v>N</v>
          </cell>
          <cell r="K6" t="str">
            <v>N</v>
          </cell>
          <cell r="L6" t="str">
            <v>Y</v>
          </cell>
          <cell r="M6" t="str">
            <v>00</v>
          </cell>
          <cell r="N6" t="str">
            <v>00</v>
          </cell>
        </row>
        <row r="7">
          <cell r="A7" t="str">
            <v>00600</v>
          </cell>
          <cell r="B7" t="str">
            <v>SHV-6 VCB반</v>
          </cell>
          <cell r="C7" t="str">
            <v>W1200xH2550xD2500</v>
          </cell>
          <cell r="D7" t="str">
            <v>21-01</v>
          </cell>
          <cell r="E7" t="str">
            <v>면</v>
          </cell>
          <cell r="F7">
            <v>1</v>
          </cell>
          <cell r="G7">
            <v>14033133</v>
          </cell>
          <cell r="H7">
            <v>22508140</v>
          </cell>
          <cell r="J7" t="str">
            <v>N</v>
          </cell>
          <cell r="K7" t="str">
            <v>N</v>
          </cell>
          <cell r="L7" t="str">
            <v>Y</v>
          </cell>
          <cell r="M7" t="str">
            <v>00</v>
          </cell>
          <cell r="N7" t="str">
            <v>00</v>
          </cell>
        </row>
        <row r="8">
          <cell r="A8" t="str">
            <v>00700</v>
          </cell>
          <cell r="B8" t="str">
            <v>TR-1,2 TR반</v>
          </cell>
          <cell r="C8" t="str">
            <v>W2800xH2550xD2500</v>
          </cell>
          <cell r="D8" t="str">
            <v>21-01</v>
          </cell>
          <cell r="E8" t="str">
            <v>면</v>
          </cell>
          <cell r="F8">
            <v>2</v>
          </cell>
          <cell r="G8">
            <v>36676460</v>
          </cell>
          <cell r="H8">
            <v>49972423</v>
          </cell>
          <cell r="J8" t="str">
            <v>N</v>
          </cell>
          <cell r="K8" t="str">
            <v>N</v>
          </cell>
          <cell r="L8" t="str">
            <v>Y</v>
          </cell>
          <cell r="M8" t="str">
            <v>00</v>
          </cell>
          <cell r="N8" t="str">
            <v>00</v>
          </cell>
        </row>
        <row r="9">
          <cell r="A9" t="str">
            <v>00800</v>
          </cell>
          <cell r="B9" t="str">
            <v>HV-1,6 VCS반</v>
          </cell>
          <cell r="C9" t="str">
            <v>W 800xH2550xD2000</v>
          </cell>
          <cell r="D9" t="str">
            <v>21-01</v>
          </cell>
          <cell r="E9" t="str">
            <v>면</v>
          </cell>
          <cell r="F9">
            <v>2</v>
          </cell>
          <cell r="G9">
            <v>10179623</v>
          </cell>
          <cell r="H9">
            <v>16064499</v>
          </cell>
          <cell r="J9" t="str">
            <v>N</v>
          </cell>
          <cell r="K9" t="str">
            <v>N</v>
          </cell>
          <cell r="L9" t="str">
            <v>Y</v>
          </cell>
          <cell r="M9" t="str">
            <v>00</v>
          </cell>
          <cell r="N9" t="str">
            <v>00</v>
          </cell>
        </row>
        <row r="10">
          <cell r="A10" t="str">
            <v>00900</v>
          </cell>
          <cell r="B10" t="str">
            <v>HV-2,3,4,5 VCB반</v>
          </cell>
          <cell r="C10" t="str">
            <v>W 800xH2550xD2000</v>
          </cell>
          <cell r="D10" t="str">
            <v>21-01</v>
          </cell>
          <cell r="E10" t="str">
            <v>면</v>
          </cell>
          <cell r="F10">
            <v>4</v>
          </cell>
          <cell r="G10">
            <v>8285743</v>
          </cell>
          <cell r="H10">
            <v>12997656</v>
          </cell>
          <cell r="J10" t="str">
            <v>N</v>
          </cell>
          <cell r="K10" t="str">
            <v>N</v>
          </cell>
          <cell r="L10" t="str">
            <v>Y</v>
          </cell>
          <cell r="M10" t="str">
            <v>00</v>
          </cell>
          <cell r="N10" t="str">
            <v>00</v>
          </cell>
        </row>
        <row r="11">
          <cell r="A11" t="str">
            <v>01000</v>
          </cell>
          <cell r="B11" t="str">
            <v>HV-7,8,9 VCB&amp;DS반</v>
          </cell>
          <cell r="C11" t="str">
            <v>W 800xH2550xD2000</v>
          </cell>
          <cell r="D11" t="str">
            <v>21-01</v>
          </cell>
          <cell r="E11" t="str">
            <v>면</v>
          </cell>
          <cell r="F11">
            <v>3</v>
          </cell>
          <cell r="G11">
            <v>8214073</v>
          </cell>
          <cell r="H11">
            <v>13211598</v>
          </cell>
          <cell r="J11" t="str">
            <v>N</v>
          </cell>
          <cell r="K11" t="str">
            <v>N</v>
          </cell>
          <cell r="L11" t="str">
            <v>Y</v>
          </cell>
          <cell r="M11" t="str">
            <v>00</v>
          </cell>
          <cell r="N11" t="str">
            <v>00</v>
          </cell>
        </row>
        <row r="12">
          <cell r="A12" t="str">
            <v>01100</v>
          </cell>
          <cell r="B12" t="str">
            <v>HV-10&amp;10A VCB반</v>
          </cell>
          <cell r="C12" t="str">
            <v>W 800xH2550xD2000</v>
          </cell>
          <cell r="D12" t="str">
            <v>21-01</v>
          </cell>
          <cell r="E12" t="str">
            <v>면</v>
          </cell>
          <cell r="F12">
            <v>1</v>
          </cell>
          <cell r="G12">
            <v>14519433</v>
          </cell>
          <cell r="H12">
            <v>23022236</v>
          </cell>
          <cell r="J12" t="str">
            <v>N</v>
          </cell>
          <cell r="K12" t="str">
            <v>N</v>
          </cell>
          <cell r="L12" t="str">
            <v>Y</v>
          </cell>
          <cell r="M12" t="str">
            <v>00</v>
          </cell>
          <cell r="N12" t="str">
            <v>00</v>
          </cell>
        </row>
        <row r="13">
          <cell r="A13" t="str">
            <v>01200</v>
          </cell>
          <cell r="B13" t="str">
            <v>HV-11 VCB반</v>
          </cell>
          <cell r="C13" t="str">
            <v>W 800xH2550xD2000</v>
          </cell>
          <cell r="D13" t="str">
            <v>21-01</v>
          </cell>
          <cell r="E13" t="str">
            <v>면</v>
          </cell>
          <cell r="F13">
            <v>1</v>
          </cell>
          <cell r="G13">
            <v>7934073</v>
          </cell>
          <cell r="H13">
            <v>12531891</v>
          </cell>
          <cell r="J13" t="str">
            <v>N</v>
          </cell>
          <cell r="K13" t="str">
            <v>N</v>
          </cell>
          <cell r="L13" t="str">
            <v>Y</v>
          </cell>
          <cell r="M13" t="str">
            <v>00</v>
          </cell>
          <cell r="N13" t="str">
            <v>00</v>
          </cell>
        </row>
        <row r="14">
          <cell r="A14" t="str">
            <v>01300</v>
          </cell>
          <cell r="B14" t="str">
            <v>HV-12 GPT반</v>
          </cell>
          <cell r="C14" t="str">
            <v>W 800xH2550xD2000</v>
          </cell>
          <cell r="D14" t="str">
            <v>21-01</v>
          </cell>
          <cell r="E14" t="str">
            <v>면</v>
          </cell>
          <cell r="F14">
            <v>1</v>
          </cell>
          <cell r="G14">
            <v>6299003</v>
          </cell>
          <cell r="H14">
            <v>9968249</v>
          </cell>
          <cell r="J14" t="str">
            <v>N</v>
          </cell>
          <cell r="K14" t="str">
            <v>N</v>
          </cell>
          <cell r="L14" t="str">
            <v>Y</v>
          </cell>
          <cell r="M14" t="str">
            <v>00</v>
          </cell>
          <cell r="N14" t="str">
            <v>00</v>
          </cell>
        </row>
        <row r="15">
          <cell r="A15" t="str">
            <v>01400</v>
          </cell>
          <cell r="B15" t="str">
            <v>HV-13,14,15 VCB,DS반</v>
          </cell>
          <cell r="C15" t="str">
            <v>W 800xH2550xD2000</v>
          </cell>
          <cell r="D15" t="str">
            <v>21-01</v>
          </cell>
          <cell r="E15" t="str">
            <v>면</v>
          </cell>
          <cell r="F15">
            <v>3</v>
          </cell>
          <cell r="G15">
            <v>8214073</v>
          </cell>
          <cell r="H15">
            <v>13211598</v>
          </cell>
          <cell r="J15" t="str">
            <v>N</v>
          </cell>
          <cell r="K15" t="str">
            <v>N</v>
          </cell>
          <cell r="L15" t="str">
            <v>Y</v>
          </cell>
          <cell r="M15" t="str">
            <v>00</v>
          </cell>
          <cell r="N15" t="str">
            <v>00</v>
          </cell>
        </row>
        <row r="16">
          <cell r="A16" t="str">
            <v>01500</v>
          </cell>
          <cell r="B16" t="str">
            <v>HV-16,16A VCB반</v>
          </cell>
          <cell r="C16" t="str">
            <v>W 800xH2550xD2000</v>
          </cell>
          <cell r="D16" t="str">
            <v>21-01</v>
          </cell>
          <cell r="E16" t="str">
            <v>면</v>
          </cell>
          <cell r="F16">
            <v>1</v>
          </cell>
          <cell r="G16">
            <v>14519433</v>
          </cell>
          <cell r="H16">
            <v>23022236</v>
          </cell>
          <cell r="J16" t="str">
            <v>N</v>
          </cell>
          <cell r="K16" t="str">
            <v>N</v>
          </cell>
          <cell r="L16" t="str">
            <v>Y</v>
          </cell>
          <cell r="M16" t="str">
            <v>00</v>
          </cell>
          <cell r="N16" t="str">
            <v>00</v>
          </cell>
        </row>
        <row r="17">
          <cell r="A17" t="str">
            <v>01600</v>
          </cell>
          <cell r="B17" t="str">
            <v>HV-17 VCB반</v>
          </cell>
          <cell r="C17" t="str">
            <v>W 800xH2550xD2000</v>
          </cell>
          <cell r="D17" t="str">
            <v>21-01</v>
          </cell>
          <cell r="E17" t="str">
            <v>면</v>
          </cell>
          <cell r="F17">
            <v>1</v>
          </cell>
          <cell r="G17">
            <v>7934073</v>
          </cell>
          <cell r="H17">
            <v>12531891</v>
          </cell>
          <cell r="J17" t="str">
            <v>N</v>
          </cell>
          <cell r="K17" t="str">
            <v>N</v>
          </cell>
          <cell r="L17" t="str">
            <v>Y</v>
          </cell>
          <cell r="M17" t="str">
            <v>00</v>
          </cell>
          <cell r="N17" t="str">
            <v>00</v>
          </cell>
        </row>
        <row r="18">
          <cell r="A18" t="str">
            <v>01700</v>
          </cell>
          <cell r="B18" t="str">
            <v>HV-18 GPT반</v>
          </cell>
          <cell r="C18" t="str">
            <v>W 800xH2550xD2000</v>
          </cell>
          <cell r="D18" t="str">
            <v>21-01</v>
          </cell>
          <cell r="E18" t="str">
            <v>면</v>
          </cell>
          <cell r="F18">
            <v>1</v>
          </cell>
          <cell r="G18">
            <v>6299003</v>
          </cell>
          <cell r="H18">
            <v>9968249</v>
          </cell>
          <cell r="J18" t="str">
            <v>N</v>
          </cell>
          <cell r="K18" t="str">
            <v>N</v>
          </cell>
          <cell r="L18" t="str">
            <v>Y</v>
          </cell>
          <cell r="M18" t="str">
            <v>00</v>
          </cell>
          <cell r="N18" t="str">
            <v>00</v>
          </cell>
        </row>
        <row r="19">
          <cell r="A19" t="str">
            <v>01800</v>
          </cell>
          <cell r="B19" t="str">
            <v>LTR-1,2 TR반</v>
          </cell>
          <cell r="C19" t="str">
            <v>W2200xH2550xD2000</v>
          </cell>
          <cell r="D19" t="str">
            <v>21-01</v>
          </cell>
          <cell r="E19" t="str">
            <v>면</v>
          </cell>
          <cell r="F19">
            <v>2</v>
          </cell>
          <cell r="G19">
            <v>14879563</v>
          </cell>
          <cell r="H19">
            <v>21070302</v>
          </cell>
          <cell r="J19" t="str">
            <v>N</v>
          </cell>
          <cell r="K19" t="str">
            <v>N</v>
          </cell>
          <cell r="L19" t="str">
            <v>Y</v>
          </cell>
          <cell r="M19" t="str">
            <v>00</v>
          </cell>
          <cell r="N19" t="str">
            <v>00</v>
          </cell>
        </row>
        <row r="20">
          <cell r="A20" t="str">
            <v>01900</v>
          </cell>
          <cell r="B20" t="str">
            <v>LTR-3 TR반</v>
          </cell>
          <cell r="C20" t="str">
            <v>W2200xH2550xD2000</v>
          </cell>
          <cell r="D20" t="str">
            <v>21-01</v>
          </cell>
          <cell r="E20" t="str">
            <v>면</v>
          </cell>
          <cell r="F20">
            <v>1</v>
          </cell>
          <cell r="G20">
            <v>3468015</v>
          </cell>
          <cell r="H20">
            <v>6005341</v>
          </cell>
          <cell r="J20" t="str">
            <v>N</v>
          </cell>
          <cell r="K20" t="str">
            <v>N</v>
          </cell>
          <cell r="L20" t="str">
            <v>Y</v>
          </cell>
          <cell r="M20" t="str">
            <v>00</v>
          </cell>
          <cell r="N20" t="str">
            <v>00</v>
          </cell>
        </row>
        <row r="21">
          <cell r="A21" t="str">
            <v>02000</v>
          </cell>
          <cell r="B21" t="str">
            <v>LV-1 ACB반</v>
          </cell>
          <cell r="C21" t="str">
            <v>W 800xH2550xD1500</v>
          </cell>
          <cell r="D21" t="str">
            <v>21-01</v>
          </cell>
          <cell r="E21" t="str">
            <v>면</v>
          </cell>
          <cell r="F21">
            <v>1</v>
          </cell>
          <cell r="G21">
            <v>15883252</v>
          </cell>
          <cell r="H21">
            <v>26199035</v>
          </cell>
          <cell r="J21" t="str">
            <v>N</v>
          </cell>
          <cell r="K21" t="str">
            <v>N</v>
          </cell>
          <cell r="L21" t="str">
            <v>Y</v>
          </cell>
          <cell r="M21" t="str">
            <v>00</v>
          </cell>
          <cell r="N21" t="str">
            <v>00</v>
          </cell>
        </row>
        <row r="22">
          <cell r="A22" t="str">
            <v>02100</v>
          </cell>
          <cell r="B22" t="str">
            <v>LV-2 MCCB반</v>
          </cell>
          <cell r="C22" t="str">
            <v>W 800xH2550xD1500</v>
          </cell>
          <cell r="D22" t="str">
            <v>21-01</v>
          </cell>
          <cell r="E22" t="str">
            <v>면</v>
          </cell>
          <cell r="F22">
            <v>1</v>
          </cell>
          <cell r="G22">
            <v>6384623</v>
          </cell>
          <cell r="H22">
            <v>12792630</v>
          </cell>
          <cell r="J22" t="str">
            <v>N</v>
          </cell>
          <cell r="K22" t="str">
            <v>N</v>
          </cell>
          <cell r="L22" t="str">
            <v>Y</v>
          </cell>
          <cell r="M22" t="str">
            <v>00</v>
          </cell>
          <cell r="N22" t="str">
            <v>00</v>
          </cell>
        </row>
        <row r="23">
          <cell r="A23" t="str">
            <v>02200</v>
          </cell>
          <cell r="B23" t="str">
            <v>BC-1 정류기반</v>
          </cell>
          <cell r="C23" t="str">
            <v>W 800xH2550xD1500</v>
          </cell>
          <cell r="D23" t="str">
            <v>21-01</v>
          </cell>
          <cell r="E23" t="str">
            <v>면</v>
          </cell>
          <cell r="F23">
            <v>1</v>
          </cell>
          <cell r="G23">
            <v>4104196</v>
          </cell>
          <cell r="H23">
            <v>7303228</v>
          </cell>
          <cell r="J23" t="str">
            <v>N</v>
          </cell>
          <cell r="K23" t="str">
            <v>N</v>
          </cell>
          <cell r="L23" t="str">
            <v>Y</v>
          </cell>
          <cell r="M23" t="str">
            <v>00</v>
          </cell>
          <cell r="N23" t="str">
            <v>00</v>
          </cell>
        </row>
        <row r="24">
          <cell r="A24" t="str">
            <v>02300</v>
          </cell>
          <cell r="B24" t="str">
            <v>BT-1 밧데리반</v>
          </cell>
          <cell r="C24" t="str">
            <v>W 800xH2550xD1500</v>
          </cell>
          <cell r="D24" t="str">
            <v>21-01</v>
          </cell>
          <cell r="E24" t="str">
            <v>면</v>
          </cell>
          <cell r="F24">
            <v>1</v>
          </cell>
          <cell r="G24">
            <v>4447978</v>
          </cell>
          <cell r="H24">
            <v>6428244</v>
          </cell>
          <cell r="J24" t="str">
            <v>N</v>
          </cell>
          <cell r="K24" t="str">
            <v>N</v>
          </cell>
          <cell r="L24" t="str">
            <v>Y</v>
          </cell>
          <cell r="M24" t="str">
            <v>00</v>
          </cell>
          <cell r="N24" t="str">
            <v>00</v>
          </cell>
        </row>
        <row r="25">
          <cell r="A25" t="str">
            <v>02400</v>
          </cell>
          <cell r="B25" t="str">
            <v>LLTR-1,2 TR반</v>
          </cell>
          <cell r="C25" t="str">
            <v>W2200xH2550xD2000</v>
          </cell>
          <cell r="D25" t="str">
            <v>21-01</v>
          </cell>
          <cell r="E25" t="str">
            <v>면</v>
          </cell>
          <cell r="F25">
            <v>2</v>
          </cell>
          <cell r="G25">
            <v>12122543</v>
          </cell>
          <cell r="H25">
            <v>16990319</v>
          </cell>
          <cell r="J25" t="str">
            <v>N</v>
          </cell>
          <cell r="K25" t="str">
            <v>N</v>
          </cell>
          <cell r="L25" t="str">
            <v>Y</v>
          </cell>
          <cell r="M25" t="str">
            <v>00</v>
          </cell>
          <cell r="N25" t="str">
            <v>00</v>
          </cell>
        </row>
        <row r="26">
          <cell r="A26" t="str">
            <v>02500</v>
          </cell>
          <cell r="B26" t="str">
            <v>LLTR-3 TR반</v>
          </cell>
          <cell r="C26" t="str">
            <v>W2200xH2550xD2000</v>
          </cell>
          <cell r="D26" t="str">
            <v>21-01</v>
          </cell>
          <cell r="E26" t="str">
            <v>면</v>
          </cell>
          <cell r="F26">
            <v>1</v>
          </cell>
          <cell r="G26">
            <v>4045031</v>
          </cell>
          <cell r="H26">
            <v>6775711</v>
          </cell>
          <cell r="J26" t="str">
            <v>N</v>
          </cell>
          <cell r="K26" t="str">
            <v>N</v>
          </cell>
          <cell r="L26" t="str">
            <v>Y</v>
          </cell>
          <cell r="M26" t="str">
            <v>00</v>
          </cell>
          <cell r="N26" t="str">
            <v>00</v>
          </cell>
        </row>
        <row r="27">
          <cell r="A27" t="str">
            <v>02600</v>
          </cell>
          <cell r="B27" t="str">
            <v>LLV-1 MCCB반</v>
          </cell>
          <cell r="C27" t="str">
            <v>W 800xH2550xD1500</v>
          </cell>
          <cell r="D27" t="str">
            <v>21-01</v>
          </cell>
          <cell r="E27" t="str">
            <v>면</v>
          </cell>
          <cell r="F27">
            <v>1</v>
          </cell>
          <cell r="G27">
            <v>8142472</v>
          </cell>
          <cell r="H27">
            <v>15623397</v>
          </cell>
          <cell r="J27" t="str">
            <v>N</v>
          </cell>
          <cell r="K27" t="str">
            <v>N</v>
          </cell>
          <cell r="L27" t="str">
            <v>Y</v>
          </cell>
          <cell r="M27" t="str">
            <v>00</v>
          </cell>
          <cell r="N27" t="str">
            <v>00</v>
          </cell>
        </row>
        <row r="28">
          <cell r="A28" t="str">
            <v>02700</v>
          </cell>
          <cell r="B28" t="str">
            <v>LLV-2 MCCB반</v>
          </cell>
          <cell r="C28" t="str">
            <v>W 800xH2550xD1500</v>
          </cell>
          <cell r="D28" t="str">
            <v>21-01</v>
          </cell>
          <cell r="E28" t="str">
            <v>면</v>
          </cell>
          <cell r="F28">
            <v>1</v>
          </cell>
          <cell r="G28">
            <v>5646262</v>
          </cell>
          <cell r="H28">
            <v>11040572</v>
          </cell>
          <cell r="J28" t="str">
            <v>N</v>
          </cell>
          <cell r="K28" t="str">
            <v>N</v>
          </cell>
          <cell r="L28" t="str">
            <v>Y</v>
          </cell>
          <cell r="M28" t="str">
            <v>00</v>
          </cell>
          <cell r="N28" t="str">
            <v>00</v>
          </cell>
        </row>
        <row r="29">
          <cell r="A29" t="str">
            <v>02800</v>
          </cell>
          <cell r="B29" t="str">
            <v>L-A</v>
          </cell>
          <cell r="D29" t="str">
            <v>21-01</v>
          </cell>
          <cell r="E29" t="str">
            <v>면</v>
          </cell>
          <cell r="F29">
            <v>1</v>
          </cell>
          <cell r="G29">
            <v>1502181</v>
          </cell>
          <cell r="H29">
            <v>2420157</v>
          </cell>
          <cell r="J29" t="str">
            <v>N</v>
          </cell>
          <cell r="K29" t="str">
            <v>N</v>
          </cell>
          <cell r="L29" t="str">
            <v>Y</v>
          </cell>
          <cell r="M29" t="str">
            <v>00</v>
          </cell>
          <cell r="N29" t="str">
            <v>00</v>
          </cell>
        </row>
        <row r="30">
          <cell r="A30" t="str">
            <v>02900</v>
          </cell>
          <cell r="B30" t="str">
            <v>LA-1A</v>
          </cell>
          <cell r="D30" t="str">
            <v>21-01</v>
          </cell>
          <cell r="E30" t="str">
            <v>면</v>
          </cell>
          <cell r="F30">
            <v>1</v>
          </cell>
          <cell r="G30">
            <v>446706</v>
          </cell>
          <cell r="H30">
            <v>748334</v>
          </cell>
          <cell r="J30" t="str">
            <v>N</v>
          </cell>
          <cell r="K30" t="str">
            <v>N</v>
          </cell>
          <cell r="L30" t="str">
            <v>Y</v>
          </cell>
          <cell r="M30" t="str">
            <v>00</v>
          </cell>
          <cell r="N30" t="str">
            <v>00</v>
          </cell>
        </row>
        <row r="31">
          <cell r="A31" t="str">
            <v>03000</v>
          </cell>
          <cell r="B31" t="str">
            <v>L-AP</v>
          </cell>
          <cell r="D31" t="str">
            <v>21-01</v>
          </cell>
          <cell r="E31" t="str">
            <v>면</v>
          </cell>
          <cell r="F31">
            <v>1</v>
          </cell>
          <cell r="G31">
            <v>833824</v>
          </cell>
          <cell r="H31">
            <v>1442355</v>
          </cell>
          <cell r="J31" t="str">
            <v>N</v>
          </cell>
          <cell r="K31" t="str">
            <v>N</v>
          </cell>
          <cell r="L31" t="str">
            <v>Y</v>
          </cell>
          <cell r="M31" t="str">
            <v>00</v>
          </cell>
          <cell r="N31" t="str">
            <v>00</v>
          </cell>
        </row>
        <row r="32">
          <cell r="A32" t="str">
            <v>03100</v>
          </cell>
          <cell r="B32" t="str">
            <v>LA-1B</v>
          </cell>
          <cell r="D32" t="str">
            <v>21-01</v>
          </cell>
          <cell r="E32" t="str">
            <v>면</v>
          </cell>
          <cell r="F32">
            <v>1</v>
          </cell>
          <cell r="G32">
            <v>446706</v>
          </cell>
          <cell r="H32">
            <v>748334</v>
          </cell>
          <cell r="J32" t="str">
            <v>N</v>
          </cell>
          <cell r="K32" t="str">
            <v>N</v>
          </cell>
          <cell r="L32" t="str">
            <v>Y</v>
          </cell>
          <cell r="M32" t="str">
            <v>00</v>
          </cell>
          <cell r="N32" t="str">
            <v>00</v>
          </cell>
        </row>
        <row r="33">
          <cell r="A33" t="str">
            <v>03200</v>
          </cell>
          <cell r="B33" t="str">
            <v>LA-2B</v>
          </cell>
          <cell r="D33" t="str">
            <v>21-01</v>
          </cell>
          <cell r="E33" t="str">
            <v>면</v>
          </cell>
          <cell r="F33">
            <v>1</v>
          </cell>
          <cell r="G33">
            <v>227130</v>
          </cell>
          <cell r="H33">
            <v>381019</v>
          </cell>
          <cell r="J33" t="str">
            <v>N</v>
          </cell>
          <cell r="K33" t="str">
            <v>N</v>
          </cell>
          <cell r="L33" t="str">
            <v>Y</v>
          </cell>
          <cell r="M33" t="str">
            <v>00</v>
          </cell>
          <cell r="N33" t="str">
            <v>00</v>
          </cell>
        </row>
        <row r="34">
          <cell r="A34" t="str">
            <v>03300</v>
          </cell>
          <cell r="B34" t="str">
            <v>LA-2A</v>
          </cell>
          <cell r="D34" t="str">
            <v>21-01</v>
          </cell>
          <cell r="E34" t="str">
            <v>면</v>
          </cell>
          <cell r="F34">
            <v>1</v>
          </cell>
          <cell r="G34">
            <v>794142</v>
          </cell>
          <cell r="H34">
            <v>1360511</v>
          </cell>
          <cell r="J34" t="str">
            <v>N</v>
          </cell>
          <cell r="K34" t="str">
            <v>N</v>
          </cell>
          <cell r="L34" t="str">
            <v>Y</v>
          </cell>
          <cell r="M34" t="str">
            <v>00</v>
          </cell>
          <cell r="N34" t="str">
            <v>00</v>
          </cell>
        </row>
        <row r="35">
          <cell r="A35" t="str">
            <v>03400</v>
          </cell>
          <cell r="B35" t="str">
            <v>LA-3AP</v>
          </cell>
          <cell r="D35" t="str">
            <v>21-01</v>
          </cell>
          <cell r="E35" t="str">
            <v>면</v>
          </cell>
          <cell r="F35">
            <v>1</v>
          </cell>
          <cell r="G35">
            <v>1321536</v>
          </cell>
          <cell r="H35">
            <v>2237688</v>
          </cell>
          <cell r="J35" t="str">
            <v>N</v>
          </cell>
          <cell r="K35" t="str">
            <v>N</v>
          </cell>
          <cell r="L35" t="str">
            <v>Y</v>
          </cell>
          <cell r="M35" t="str">
            <v>00</v>
          </cell>
          <cell r="N35" t="str">
            <v>00</v>
          </cell>
        </row>
        <row r="36">
          <cell r="A36" t="str">
            <v>03500</v>
          </cell>
          <cell r="B36" t="str">
            <v>LA-3AL1</v>
          </cell>
          <cell r="D36" t="str">
            <v>21-01</v>
          </cell>
          <cell r="E36" t="str">
            <v>면</v>
          </cell>
          <cell r="F36">
            <v>1</v>
          </cell>
          <cell r="G36">
            <v>1011797</v>
          </cell>
          <cell r="H36">
            <v>1690870</v>
          </cell>
          <cell r="J36" t="str">
            <v>N</v>
          </cell>
          <cell r="K36" t="str">
            <v>N</v>
          </cell>
          <cell r="L36" t="str">
            <v>Y</v>
          </cell>
          <cell r="M36" t="str">
            <v>00</v>
          </cell>
          <cell r="N36" t="str">
            <v>00</v>
          </cell>
        </row>
        <row r="37">
          <cell r="A37" t="str">
            <v>03600</v>
          </cell>
          <cell r="B37" t="str">
            <v>LA-3AL2</v>
          </cell>
          <cell r="D37" t="str">
            <v>21-01</v>
          </cell>
          <cell r="E37" t="str">
            <v>면</v>
          </cell>
          <cell r="F37">
            <v>1</v>
          </cell>
          <cell r="G37">
            <v>1329789</v>
          </cell>
          <cell r="H37">
            <v>2221885</v>
          </cell>
          <cell r="J37" t="str">
            <v>N</v>
          </cell>
          <cell r="K37" t="str">
            <v>N</v>
          </cell>
          <cell r="L37" t="str">
            <v>Y</v>
          </cell>
          <cell r="M37" t="str">
            <v>00</v>
          </cell>
          <cell r="N37" t="str">
            <v>00</v>
          </cell>
        </row>
        <row r="38">
          <cell r="A38" t="str">
            <v>03700</v>
          </cell>
          <cell r="B38" t="str">
            <v>LA-3CL2</v>
          </cell>
          <cell r="D38" t="str">
            <v>21-01</v>
          </cell>
          <cell r="E38" t="str">
            <v>면</v>
          </cell>
          <cell r="F38">
            <v>1</v>
          </cell>
          <cell r="G38">
            <v>1255789</v>
          </cell>
          <cell r="H38">
            <v>2127211</v>
          </cell>
          <cell r="J38" t="str">
            <v>N</v>
          </cell>
          <cell r="K38" t="str">
            <v>N</v>
          </cell>
          <cell r="L38" t="str">
            <v>Y</v>
          </cell>
          <cell r="M38" t="str">
            <v>00</v>
          </cell>
          <cell r="N38" t="str">
            <v>00</v>
          </cell>
        </row>
        <row r="39">
          <cell r="A39" t="str">
            <v>03800</v>
          </cell>
          <cell r="B39" t="str">
            <v>LA-3CL1</v>
          </cell>
          <cell r="D39" t="str">
            <v>21-01</v>
          </cell>
          <cell r="E39" t="str">
            <v>면</v>
          </cell>
          <cell r="F39">
            <v>1</v>
          </cell>
          <cell r="G39">
            <v>897516</v>
          </cell>
          <cell r="H39">
            <v>1506971</v>
          </cell>
          <cell r="J39" t="str">
            <v>N</v>
          </cell>
          <cell r="K39" t="str">
            <v>N</v>
          </cell>
          <cell r="L39" t="str">
            <v>Y</v>
          </cell>
          <cell r="M39" t="str">
            <v>00</v>
          </cell>
          <cell r="N39" t="str">
            <v>00</v>
          </cell>
        </row>
        <row r="40">
          <cell r="A40" t="str">
            <v>03900</v>
          </cell>
          <cell r="B40" t="str">
            <v>E-3AL</v>
          </cell>
          <cell r="D40" t="str">
            <v>21-01</v>
          </cell>
          <cell r="E40" t="str">
            <v>면</v>
          </cell>
          <cell r="F40">
            <v>1</v>
          </cell>
          <cell r="G40">
            <v>227130</v>
          </cell>
          <cell r="H40">
            <v>381019</v>
          </cell>
          <cell r="J40" t="str">
            <v>N</v>
          </cell>
          <cell r="K40" t="str">
            <v>N</v>
          </cell>
          <cell r="L40" t="str">
            <v>Y</v>
          </cell>
          <cell r="M40" t="str">
            <v>00</v>
          </cell>
          <cell r="N40" t="str">
            <v>00</v>
          </cell>
        </row>
        <row r="41">
          <cell r="A41" t="str">
            <v>04000</v>
          </cell>
          <cell r="B41" t="str">
            <v>E-3CL</v>
          </cell>
          <cell r="D41" t="str">
            <v>21-01</v>
          </cell>
          <cell r="E41" t="str">
            <v>면</v>
          </cell>
          <cell r="F41">
            <v>1</v>
          </cell>
          <cell r="G41">
            <v>227130</v>
          </cell>
          <cell r="H41">
            <v>381019</v>
          </cell>
          <cell r="J41" t="str">
            <v>N</v>
          </cell>
          <cell r="K41" t="str">
            <v>N</v>
          </cell>
          <cell r="L41" t="str">
            <v>Y</v>
          </cell>
          <cell r="M41" t="str">
            <v>00</v>
          </cell>
          <cell r="N41" t="str">
            <v>00</v>
          </cell>
        </row>
        <row r="42">
          <cell r="A42" t="str">
            <v>04100</v>
          </cell>
          <cell r="B42" t="str">
            <v>L-ELEC</v>
          </cell>
          <cell r="D42" t="str">
            <v>21-01</v>
          </cell>
          <cell r="E42" t="str">
            <v>면</v>
          </cell>
          <cell r="F42">
            <v>1</v>
          </cell>
          <cell r="G42">
            <v>303544</v>
          </cell>
          <cell r="H42">
            <v>508796</v>
          </cell>
          <cell r="J42" t="str">
            <v>N</v>
          </cell>
          <cell r="K42" t="str">
            <v>N</v>
          </cell>
          <cell r="L42" t="str">
            <v>Y</v>
          </cell>
          <cell r="M42" t="str">
            <v>00</v>
          </cell>
          <cell r="N42" t="str">
            <v>00</v>
          </cell>
        </row>
        <row r="43">
          <cell r="A43" t="str">
            <v>04200</v>
          </cell>
          <cell r="B43" t="str">
            <v>LA-3CP</v>
          </cell>
          <cell r="D43" t="str">
            <v>21-01</v>
          </cell>
          <cell r="E43" t="str">
            <v>면</v>
          </cell>
          <cell r="F43">
            <v>1</v>
          </cell>
          <cell r="G43">
            <v>844516</v>
          </cell>
          <cell r="H43">
            <v>1439166</v>
          </cell>
          <cell r="J43" t="str">
            <v>N</v>
          </cell>
          <cell r="K43" t="str">
            <v>N</v>
          </cell>
          <cell r="L43" t="str">
            <v>Y</v>
          </cell>
          <cell r="M43" t="str">
            <v>00</v>
          </cell>
          <cell r="N43" t="str">
            <v>00</v>
          </cell>
        </row>
        <row r="44">
          <cell r="A44" t="str">
            <v>04300</v>
          </cell>
          <cell r="B44" t="str">
            <v>L-C</v>
          </cell>
          <cell r="D44" t="str">
            <v>21-01</v>
          </cell>
          <cell r="E44" t="str">
            <v>면</v>
          </cell>
          <cell r="F44">
            <v>1</v>
          </cell>
          <cell r="G44">
            <v>963625</v>
          </cell>
          <cell r="H44">
            <v>1699989</v>
          </cell>
          <cell r="J44" t="str">
            <v>N</v>
          </cell>
          <cell r="K44" t="str">
            <v>N</v>
          </cell>
          <cell r="L44" t="str">
            <v>Y</v>
          </cell>
          <cell r="M44" t="str">
            <v>00</v>
          </cell>
          <cell r="N44" t="str">
            <v>00</v>
          </cell>
        </row>
        <row r="45">
          <cell r="A45" t="str">
            <v>04400</v>
          </cell>
          <cell r="B45" t="str">
            <v>L-D</v>
          </cell>
          <cell r="D45" t="str">
            <v>21-01</v>
          </cell>
          <cell r="E45" t="str">
            <v>면</v>
          </cell>
          <cell r="F45">
            <v>1</v>
          </cell>
          <cell r="G45">
            <v>446706</v>
          </cell>
          <cell r="H45">
            <v>748334</v>
          </cell>
          <cell r="J45" t="str">
            <v>N</v>
          </cell>
          <cell r="K45" t="str">
            <v>N</v>
          </cell>
          <cell r="L45" t="str">
            <v>Y</v>
          </cell>
          <cell r="M45" t="str">
            <v>00</v>
          </cell>
          <cell r="N45" t="str">
            <v>00</v>
          </cell>
        </row>
        <row r="46">
          <cell r="A46" t="str">
            <v>04500</v>
          </cell>
          <cell r="B46" t="str">
            <v>LA-3B</v>
          </cell>
          <cell r="D46" t="str">
            <v>21-01</v>
          </cell>
          <cell r="E46" t="str">
            <v>면</v>
          </cell>
          <cell r="F46">
            <v>1</v>
          </cell>
          <cell r="G46">
            <v>1067425</v>
          </cell>
          <cell r="H46">
            <v>1816716</v>
          </cell>
          <cell r="J46" t="str">
            <v>N</v>
          </cell>
          <cell r="K46" t="str">
            <v>N</v>
          </cell>
          <cell r="L46" t="str">
            <v>Y</v>
          </cell>
          <cell r="M46" t="str">
            <v>00</v>
          </cell>
          <cell r="N46" t="str">
            <v>00</v>
          </cell>
        </row>
        <row r="47">
          <cell r="A47" t="str">
            <v>04600</v>
          </cell>
          <cell r="B47" t="str">
            <v>L-B</v>
          </cell>
          <cell r="D47" t="str">
            <v>21-01</v>
          </cell>
          <cell r="E47" t="str">
            <v>면</v>
          </cell>
          <cell r="F47">
            <v>1</v>
          </cell>
          <cell r="G47">
            <v>617641</v>
          </cell>
          <cell r="H47">
            <v>1089167</v>
          </cell>
          <cell r="J47" t="str">
            <v>N</v>
          </cell>
          <cell r="K47" t="str">
            <v>N</v>
          </cell>
          <cell r="L47" t="str">
            <v>Y</v>
          </cell>
          <cell r="M47" t="str">
            <v>00</v>
          </cell>
          <cell r="N47" t="str">
            <v>00</v>
          </cell>
        </row>
        <row r="48">
          <cell r="A48" t="str">
            <v>04700</v>
          </cell>
          <cell r="B48" t="str">
            <v>LB-1A</v>
          </cell>
          <cell r="D48" t="str">
            <v>21-01</v>
          </cell>
          <cell r="E48" t="str">
            <v>면</v>
          </cell>
          <cell r="F48">
            <v>1</v>
          </cell>
          <cell r="G48">
            <v>554858</v>
          </cell>
          <cell r="H48">
            <v>949194</v>
          </cell>
          <cell r="J48" t="str">
            <v>N</v>
          </cell>
          <cell r="K48" t="str">
            <v>N</v>
          </cell>
          <cell r="L48" t="str">
            <v>Y</v>
          </cell>
          <cell r="M48" t="str">
            <v>00</v>
          </cell>
          <cell r="N48" t="str">
            <v>00</v>
          </cell>
        </row>
        <row r="49">
          <cell r="A49" t="str">
            <v>04800</v>
          </cell>
          <cell r="B49" t="str">
            <v>LB-1B</v>
          </cell>
          <cell r="D49" t="str">
            <v>21-01</v>
          </cell>
          <cell r="E49" t="str">
            <v>면</v>
          </cell>
          <cell r="F49">
            <v>1</v>
          </cell>
          <cell r="G49">
            <v>554858</v>
          </cell>
          <cell r="H49">
            <v>949194</v>
          </cell>
          <cell r="J49" t="str">
            <v>N</v>
          </cell>
          <cell r="K49" t="str">
            <v>N</v>
          </cell>
          <cell r="L49" t="str">
            <v>Y</v>
          </cell>
          <cell r="M49" t="str">
            <v>00</v>
          </cell>
          <cell r="N49" t="str">
            <v>00</v>
          </cell>
        </row>
        <row r="50">
          <cell r="A50" t="str">
            <v>04900</v>
          </cell>
          <cell r="B50" t="str">
            <v>LB-1C</v>
          </cell>
          <cell r="D50" t="str">
            <v>21-01</v>
          </cell>
          <cell r="E50" t="str">
            <v>면</v>
          </cell>
          <cell r="F50">
            <v>1</v>
          </cell>
          <cell r="G50">
            <v>227130</v>
          </cell>
          <cell r="H50">
            <v>381019</v>
          </cell>
          <cell r="J50" t="str">
            <v>N</v>
          </cell>
          <cell r="K50" t="str">
            <v>N</v>
          </cell>
          <cell r="L50" t="str">
            <v>Y</v>
          </cell>
          <cell r="M50" t="str">
            <v>00</v>
          </cell>
          <cell r="N50" t="str">
            <v>00</v>
          </cell>
        </row>
        <row r="51">
          <cell r="A51" t="str">
            <v>05000</v>
          </cell>
          <cell r="B51" t="str">
            <v>LB-2</v>
          </cell>
          <cell r="D51" t="str">
            <v>21-01</v>
          </cell>
          <cell r="E51" t="str">
            <v>면</v>
          </cell>
          <cell r="F51">
            <v>1</v>
          </cell>
          <cell r="G51">
            <v>899797</v>
          </cell>
          <cell r="H51">
            <v>1545571</v>
          </cell>
          <cell r="J51" t="str">
            <v>N</v>
          </cell>
          <cell r="K51" t="str">
            <v>N</v>
          </cell>
          <cell r="L51" t="str">
            <v>Y</v>
          </cell>
          <cell r="M51" t="str">
            <v>00</v>
          </cell>
          <cell r="N51" t="str">
            <v>00</v>
          </cell>
        </row>
        <row r="52">
          <cell r="A52" t="str">
            <v>05100</v>
          </cell>
          <cell r="B52" t="str">
            <v>LB-3</v>
          </cell>
          <cell r="D52" t="str">
            <v>21-01</v>
          </cell>
          <cell r="E52" t="str">
            <v>면</v>
          </cell>
          <cell r="F52">
            <v>1</v>
          </cell>
          <cell r="G52">
            <v>788768</v>
          </cell>
          <cell r="H52">
            <v>1340812</v>
          </cell>
          <cell r="J52" t="str">
            <v>N</v>
          </cell>
          <cell r="K52" t="str">
            <v>N</v>
          </cell>
          <cell r="L52" t="str">
            <v>Y</v>
          </cell>
          <cell r="M52" t="str">
            <v>00</v>
          </cell>
          <cell r="N52" t="str">
            <v>00</v>
          </cell>
        </row>
        <row r="53">
          <cell r="A53" t="str">
            <v>05200</v>
          </cell>
          <cell r="B53" t="str">
            <v>LB-4</v>
          </cell>
          <cell r="D53" t="str">
            <v>21-01</v>
          </cell>
          <cell r="E53" t="str">
            <v>면</v>
          </cell>
          <cell r="F53">
            <v>1</v>
          </cell>
          <cell r="G53">
            <v>978878</v>
          </cell>
          <cell r="H53">
            <v>1677893</v>
          </cell>
          <cell r="J53" t="str">
            <v>N</v>
          </cell>
          <cell r="K53" t="str">
            <v>N</v>
          </cell>
          <cell r="L53" t="str">
            <v>Y</v>
          </cell>
          <cell r="M53" t="str">
            <v>00</v>
          </cell>
          <cell r="N53" t="str">
            <v>00</v>
          </cell>
        </row>
        <row r="54">
          <cell r="A54" t="str">
            <v>05300</v>
          </cell>
          <cell r="B54" t="str">
            <v>L-E</v>
          </cell>
          <cell r="D54" t="str">
            <v>21-01</v>
          </cell>
          <cell r="E54" t="str">
            <v>면</v>
          </cell>
          <cell r="F54">
            <v>2</v>
          </cell>
          <cell r="G54">
            <v>1935438</v>
          </cell>
          <cell r="H54">
            <v>3531346</v>
          </cell>
          <cell r="J54" t="str">
            <v>N</v>
          </cell>
          <cell r="K54" t="str">
            <v>N</v>
          </cell>
          <cell r="L54" t="str">
            <v>Y</v>
          </cell>
          <cell r="M54" t="str">
            <v>00</v>
          </cell>
          <cell r="N54" t="str">
            <v>00</v>
          </cell>
        </row>
        <row r="55">
          <cell r="A55" t="str">
            <v>05400</v>
          </cell>
          <cell r="B55" t="str">
            <v>LE-1</v>
          </cell>
          <cell r="D55" t="str">
            <v>21-01</v>
          </cell>
          <cell r="E55" t="str">
            <v>면</v>
          </cell>
          <cell r="F55">
            <v>1</v>
          </cell>
          <cell r="G55">
            <v>435544</v>
          </cell>
          <cell r="H55">
            <v>677673</v>
          </cell>
          <cell r="J55" t="str">
            <v>N</v>
          </cell>
          <cell r="K55" t="str">
            <v>N</v>
          </cell>
          <cell r="L55" t="str">
            <v>Y</v>
          </cell>
          <cell r="M55" t="str">
            <v>00</v>
          </cell>
          <cell r="N55" t="str">
            <v>00</v>
          </cell>
        </row>
        <row r="56">
          <cell r="A56" t="str">
            <v>05500</v>
          </cell>
          <cell r="B56" t="str">
            <v>LE-2</v>
          </cell>
          <cell r="D56" t="str">
            <v>21-01</v>
          </cell>
          <cell r="E56" t="str">
            <v>면</v>
          </cell>
          <cell r="F56">
            <v>1</v>
          </cell>
          <cell r="G56">
            <v>435544</v>
          </cell>
          <cell r="H56">
            <v>677673</v>
          </cell>
          <cell r="J56" t="str">
            <v>N</v>
          </cell>
          <cell r="K56" t="str">
            <v>N</v>
          </cell>
          <cell r="L56" t="str">
            <v>Y</v>
          </cell>
          <cell r="M56" t="str">
            <v>00</v>
          </cell>
          <cell r="N56" t="str">
            <v>00</v>
          </cell>
        </row>
        <row r="57">
          <cell r="A57" t="str">
            <v>05600</v>
          </cell>
          <cell r="B57" t="str">
            <v>LE-3</v>
          </cell>
          <cell r="D57" t="str">
            <v>21-01</v>
          </cell>
          <cell r="E57" t="str">
            <v>면</v>
          </cell>
          <cell r="F57">
            <v>1</v>
          </cell>
          <cell r="G57">
            <v>586706</v>
          </cell>
          <cell r="H57">
            <v>927447</v>
          </cell>
          <cell r="J57" t="str">
            <v>N</v>
          </cell>
          <cell r="K57" t="str">
            <v>N</v>
          </cell>
          <cell r="L57" t="str">
            <v>Y</v>
          </cell>
          <cell r="M57" t="str">
            <v>00</v>
          </cell>
          <cell r="N57" t="str">
            <v>00</v>
          </cell>
        </row>
        <row r="58">
          <cell r="A58" t="str">
            <v>05700</v>
          </cell>
          <cell r="B58" t="str">
            <v>LE-4</v>
          </cell>
          <cell r="D58" t="str">
            <v>21-01</v>
          </cell>
          <cell r="E58" t="str">
            <v>면</v>
          </cell>
          <cell r="F58">
            <v>1</v>
          </cell>
          <cell r="G58">
            <v>435544</v>
          </cell>
          <cell r="H58">
            <v>677673</v>
          </cell>
          <cell r="J58" t="str">
            <v>N</v>
          </cell>
          <cell r="K58" t="str">
            <v>N</v>
          </cell>
          <cell r="L58" t="str">
            <v>Y</v>
          </cell>
          <cell r="M58" t="str">
            <v>00</v>
          </cell>
          <cell r="N58" t="str">
            <v>00</v>
          </cell>
        </row>
        <row r="59">
          <cell r="A59" t="str">
            <v>05800</v>
          </cell>
          <cell r="B59" t="str">
            <v>L-F</v>
          </cell>
          <cell r="D59" t="str">
            <v>21-01</v>
          </cell>
          <cell r="E59" t="str">
            <v>면</v>
          </cell>
          <cell r="F59">
            <v>1</v>
          </cell>
          <cell r="G59">
            <v>1455699</v>
          </cell>
          <cell r="H59">
            <v>2474153</v>
          </cell>
          <cell r="J59" t="str">
            <v>N</v>
          </cell>
          <cell r="K59" t="str">
            <v>N</v>
          </cell>
          <cell r="L59" t="str">
            <v>Y</v>
          </cell>
          <cell r="M59" t="str">
            <v>00</v>
          </cell>
          <cell r="N59" t="str">
            <v>00</v>
          </cell>
        </row>
        <row r="60">
          <cell r="A60" t="str">
            <v>05900</v>
          </cell>
          <cell r="B60" t="str">
            <v>L-G</v>
          </cell>
          <cell r="D60" t="str">
            <v>21-01</v>
          </cell>
          <cell r="E60" t="str">
            <v>면</v>
          </cell>
          <cell r="F60">
            <v>1</v>
          </cell>
          <cell r="G60">
            <v>446706</v>
          </cell>
          <cell r="H60">
            <v>748334</v>
          </cell>
          <cell r="J60" t="str">
            <v>N</v>
          </cell>
          <cell r="K60" t="str">
            <v>N</v>
          </cell>
          <cell r="L60" t="str">
            <v>Y</v>
          </cell>
          <cell r="M60" t="str">
            <v>00</v>
          </cell>
          <cell r="N60" t="str">
            <v>00</v>
          </cell>
        </row>
        <row r="61">
          <cell r="A61" t="str">
            <v>06000</v>
          </cell>
          <cell r="B61" t="str">
            <v>L-H</v>
          </cell>
          <cell r="D61" t="str">
            <v>21-01</v>
          </cell>
          <cell r="E61" t="str">
            <v>면</v>
          </cell>
          <cell r="F61">
            <v>1</v>
          </cell>
          <cell r="G61">
            <v>589931</v>
          </cell>
          <cell r="H61">
            <v>1014924</v>
          </cell>
          <cell r="J61" t="str">
            <v>N</v>
          </cell>
          <cell r="K61" t="str">
            <v>N</v>
          </cell>
          <cell r="L61" t="str">
            <v>Y</v>
          </cell>
          <cell r="M61" t="str">
            <v>00</v>
          </cell>
          <cell r="N61" t="str">
            <v>00</v>
          </cell>
        </row>
        <row r="62">
          <cell r="A62" t="str">
            <v>06100</v>
          </cell>
          <cell r="B62" t="str">
            <v>설치비</v>
          </cell>
          <cell r="D62" t="str">
            <v>21-01</v>
          </cell>
          <cell r="E62" t="str">
            <v>식</v>
          </cell>
          <cell r="F62">
            <v>1</v>
          </cell>
          <cell r="G62">
            <v>19027987</v>
          </cell>
          <cell r="H62">
            <v>20930785</v>
          </cell>
          <cell r="J62" t="str">
            <v>N</v>
          </cell>
          <cell r="K62" t="str">
            <v>N</v>
          </cell>
          <cell r="L62" t="str">
            <v>N</v>
          </cell>
          <cell r="M62" t="str">
            <v>01</v>
          </cell>
          <cell r="N62" t="str">
            <v>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"/>
      <sheetName val="단가산출"/>
      <sheetName val="전기일위목록"/>
      <sheetName val="1.수인터널"/>
      <sheetName val="EP0618"/>
      <sheetName val="남평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"/>
      <sheetName val="사무보조원"/>
      <sheetName val="일위대가"/>
      <sheetName val="수량집계"/>
      <sheetName val="가로등기초"/>
      <sheetName val="관로터파기"/>
      <sheetName val="중기"/>
      <sheetName val="노임"/>
    </sheetNames>
    <sheetDataSet>
      <sheetData sheetId="0"/>
      <sheetData sheetId="1">
        <row r="3">
          <cell r="B3" t="str">
            <v>PE 16C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직종명</v>
          </cell>
          <cell r="B1" t="str">
            <v>2003상반기</v>
          </cell>
        </row>
        <row r="2">
          <cell r="A2" t="str">
            <v>플랜트전공</v>
          </cell>
          <cell r="B2">
            <v>77517</v>
          </cell>
        </row>
        <row r="3">
          <cell r="A3" t="str">
            <v>목도공</v>
          </cell>
          <cell r="B3">
            <v>77076</v>
          </cell>
        </row>
        <row r="4">
          <cell r="A4" t="str">
            <v>비계공</v>
          </cell>
          <cell r="B4">
            <v>93650</v>
          </cell>
        </row>
        <row r="5">
          <cell r="A5" t="str">
            <v>특별인부</v>
          </cell>
          <cell r="B5">
            <v>65734</v>
          </cell>
        </row>
        <row r="6">
          <cell r="A6" t="str">
            <v>철공</v>
          </cell>
          <cell r="B6">
            <v>85754</v>
          </cell>
        </row>
        <row r="7">
          <cell r="A7" t="str">
            <v>용접공(일반)</v>
          </cell>
          <cell r="B7">
            <v>79947</v>
          </cell>
        </row>
        <row r="8">
          <cell r="A8" t="str">
            <v>도장공</v>
          </cell>
          <cell r="B8">
            <v>79956</v>
          </cell>
        </row>
        <row r="9">
          <cell r="A9" t="str">
            <v>철근공</v>
          </cell>
          <cell r="B9">
            <v>93853</v>
          </cell>
        </row>
        <row r="10">
          <cell r="A10" t="str">
            <v>기계공</v>
          </cell>
          <cell r="B10">
            <v>58291</v>
          </cell>
        </row>
        <row r="11">
          <cell r="A11" t="str">
            <v>보통인부</v>
          </cell>
          <cell r="B11">
            <v>50683</v>
          </cell>
        </row>
        <row r="12">
          <cell r="A12" t="str">
            <v>내선전공</v>
          </cell>
          <cell r="B12">
            <v>72268</v>
          </cell>
        </row>
        <row r="13">
          <cell r="A13" t="str">
            <v>배전전공</v>
          </cell>
          <cell r="B13">
            <v>171178</v>
          </cell>
        </row>
        <row r="14">
          <cell r="A14" t="str">
            <v>저압케이블공</v>
          </cell>
          <cell r="B14">
            <v>79938</v>
          </cell>
        </row>
        <row r="15">
          <cell r="A15" t="str">
            <v>배관공</v>
          </cell>
          <cell r="B15">
            <v>76823</v>
          </cell>
        </row>
        <row r="16">
          <cell r="A16" t="str">
            <v>건축목공</v>
          </cell>
          <cell r="B16">
            <v>86872</v>
          </cell>
        </row>
        <row r="17">
          <cell r="A17" t="str">
            <v>방수공</v>
          </cell>
          <cell r="B17">
            <v>69668</v>
          </cell>
        </row>
        <row r="18">
          <cell r="A18" t="str">
            <v>무선안테나공</v>
          </cell>
          <cell r="B18">
            <v>100371</v>
          </cell>
        </row>
        <row r="19">
          <cell r="A19" t="str">
            <v>콘크리트공</v>
          </cell>
          <cell r="B19">
            <v>90048</v>
          </cell>
        </row>
        <row r="20">
          <cell r="A20" t="str">
            <v>형틀목공</v>
          </cell>
          <cell r="B20">
            <v>91573</v>
          </cell>
        </row>
        <row r="21">
          <cell r="A21" t="str">
            <v>미장공</v>
          </cell>
          <cell r="B21">
            <v>89051</v>
          </cell>
        </row>
        <row r="22">
          <cell r="A22" t="str">
            <v>건설기계운전기사</v>
          </cell>
          <cell r="B22">
            <v>81246</v>
          </cell>
        </row>
        <row r="23">
          <cell r="A23" t="str">
            <v>건설기계운전조수</v>
          </cell>
          <cell r="B23">
            <v>53719</v>
          </cell>
        </row>
        <row r="24">
          <cell r="A24" t="str">
            <v>건설기계조장</v>
          </cell>
          <cell r="B24">
            <v>87216</v>
          </cell>
        </row>
        <row r="25">
          <cell r="A25" t="str">
            <v>운전사(운반차)</v>
          </cell>
          <cell r="B25">
            <v>61857</v>
          </cell>
        </row>
        <row r="26">
          <cell r="A26" t="str">
            <v>운전사(기계)</v>
          </cell>
          <cell r="B26">
            <v>59707</v>
          </cell>
        </row>
        <row r="27">
          <cell r="A27" t="str">
            <v>계장공</v>
          </cell>
          <cell r="B27">
            <v>79270</v>
          </cell>
        </row>
      </sheetData>
    </sheetDataSet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페기"/>
      <sheetName val="년도"/>
      <sheetName val="원가"/>
      <sheetName val="관급"/>
      <sheetName val="토1"/>
      <sheetName val="토2"/>
      <sheetName val="토3"/>
      <sheetName val="수지"/>
      <sheetName val="공감"/>
      <sheetName val="시험"/>
      <sheetName val="재1"/>
      <sheetName val="재2"/>
      <sheetName val="재3"/>
      <sheetName val="자재"/>
      <sheetName val="단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 수량 집계표"/>
      <sheetName val="교각 수량 집계"/>
      <sheetName val="교각 자재 집계표"/>
      <sheetName val="교각 자재 집계"/>
      <sheetName val="T12(P36)"/>
      <sheetName val="T13(P37,38)"/>
      <sheetName val="T13(P39,63~67)"/>
      <sheetName val="T13(P68~72,78)"/>
      <sheetName val="T14(P40)"/>
      <sheetName val="T15(P41)"/>
      <sheetName val="T16(P42)"/>
      <sheetName val="T17(P43)"/>
      <sheetName val="T18(P44)"/>
      <sheetName val="T19(P46,49,50)"/>
      <sheetName val="T20(P47)"/>
      <sheetName val="T21(P48)"/>
      <sheetName val="T22(P51)"/>
      <sheetName val="T23(P53)"/>
      <sheetName val="T24(P54)"/>
      <sheetName val="T25(P55)"/>
      <sheetName val="T26(P56)"/>
      <sheetName val="T27(P73)"/>
      <sheetName val="T27(P74)"/>
      <sheetName val="T27(P75)"/>
      <sheetName val="T27(P76)"/>
      <sheetName val="T27(P77)"/>
      <sheetName val="T28(P58)"/>
      <sheetName val="T28(P59)"/>
      <sheetName val="T29(P57)"/>
      <sheetName val="T29(P60)"/>
      <sheetName val="T30(P79)"/>
      <sheetName val="T31(P45)"/>
      <sheetName val="T32(P52)"/>
      <sheetName val="T34(P61)"/>
      <sheetName val="T35(P62)"/>
      <sheetName val="Sheet3"/>
      <sheetName val="표준사이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96">
          <cell r="I96">
            <v>30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tabColor indexed="16"/>
  </sheetPr>
  <dimension ref="A1:U37"/>
  <sheetViews>
    <sheetView tabSelected="1" view="pageBreakPreview" zoomScaleNormal="79" zoomScaleSheetLayoutView="100" workbookViewId="0">
      <selection activeCell="I14" sqref="I14"/>
    </sheetView>
  </sheetViews>
  <sheetFormatPr defaultColWidth="9" defaultRowHeight="15.9" customHeight="1"/>
  <cols>
    <col min="1" max="2" width="4" style="81" customWidth="1"/>
    <col min="3" max="3" width="19.8984375" style="81" customWidth="1"/>
    <col min="4" max="4" width="1.69921875" style="81" customWidth="1"/>
    <col min="5" max="5" width="7.8984375" style="81" customWidth="1"/>
    <col min="6" max="6" width="2.59765625" style="81" customWidth="1"/>
    <col min="7" max="10" width="23.59765625" style="81" customWidth="1"/>
    <col min="11" max="12" width="9" style="81"/>
    <col min="13" max="13" width="11.8984375" style="81" hidden="1" customWidth="1"/>
    <col min="14" max="14" width="21.69921875" style="81" hidden="1" customWidth="1"/>
    <col min="15" max="20" width="9" style="81"/>
    <col min="21" max="21" width="0" style="81" hidden="1" customWidth="1"/>
    <col min="22" max="16384" width="9" style="81"/>
  </cols>
  <sheetData>
    <row r="1" spans="1:11" s="82" customFormat="1" ht="18.75" customHeight="1">
      <c r="A1" s="764" t="s">
        <v>334</v>
      </c>
      <c r="B1" s="765"/>
      <c r="C1" s="765"/>
      <c r="D1" s="765"/>
      <c r="E1" s="765"/>
      <c r="F1" s="765"/>
      <c r="G1" s="765"/>
      <c r="H1" s="765"/>
      <c r="I1" s="765"/>
      <c r="J1" s="766"/>
    </row>
    <row r="2" spans="1:11" ht="18.75" customHeight="1">
      <c r="A2" s="83" t="s">
        <v>517</v>
      </c>
      <c r="B2" s="84"/>
      <c r="C2" s="85"/>
      <c r="D2" s="85"/>
      <c r="E2" s="86"/>
      <c r="F2" s="87"/>
      <c r="G2" s="531"/>
      <c r="H2" s="531"/>
      <c r="I2" s="532"/>
      <c r="J2" s="533"/>
    </row>
    <row r="3" spans="1:11" ht="18.75" customHeight="1">
      <c r="A3" s="88"/>
      <c r="B3" s="89"/>
      <c r="C3" s="90"/>
      <c r="D3" s="91"/>
      <c r="E3" s="87"/>
      <c r="F3" s="87"/>
      <c r="I3" s="87"/>
      <c r="J3" s="92"/>
    </row>
    <row r="4" spans="1:11" ht="18.75" customHeight="1">
      <c r="A4" s="93"/>
      <c r="B4" s="89"/>
      <c r="C4" s="100"/>
      <c r="D4" s="101"/>
      <c r="E4" s="94"/>
      <c r="F4" s="94"/>
      <c r="G4" s="94"/>
      <c r="H4" s="94"/>
      <c r="I4" s="94"/>
      <c r="J4" s="95"/>
    </row>
    <row r="5" spans="1:11" ht="18.75" customHeight="1">
      <c r="A5" s="96" t="s">
        <v>124</v>
      </c>
      <c r="B5" s="85"/>
      <c r="C5" s="534">
        <f>G32</f>
        <v>121709000</v>
      </c>
      <c r="D5" s="535" t="s">
        <v>3</v>
      </c>
      <c r="E5" s="97"/>
      <c r="F5" s="97"/>
      <c r="G5" s="94" t="s">
        <v>182</v>
      </c>
      <c r="H5" s="94"/>
      <c r="I5" s="94"/>
      <c r="J5" s="95"/>
    </row>
    <row r="6" spans="1:11" ht="18.75" customHeight="1">
      <c r="A6" s="114"/>
      <c r="B6" s="115"/>
      <c r="C6" s="115"/>
      <c r="D6" s="115" t="s">
        <v>134</v>
      </c>
      <c r="E6" s="115"/>
      <c r="F6" s="116"/>
      <c r="G6" s="767" t="s">
        <v>142</v>
      </c>
      <c r="H6" s="117"/>
      <c r="I6" s="116"/>
      <c r="J6" s="762" t="s">
        <v>135</v>
      </c>
    </row>
    <row r="7" spans="1:11" ht="18.75" customHeight="1">
      <c r="A7" s="118" t="s">
        <v>136</v>
      </c>
      <c r="B7" s="119"/>
      <c r="C7" s="119"/>
      <c r="D7" s="119"/>
      <c r="E7" s="119"/>
      <c r="F7" s="119"/>
      <c r="G7" s="768"/>
      <c r="H7" s="120"/>
      <c r="I7" s="121"/>
      <c r="J7" s="763"/>
      <c r="K7" s="98"/>
    </row>
    <row r="8" spans="1:11" ht="18.75" customHeight="1">
      <c r="A8" s="536"/>
      <c r="B8" s="537" t="s">
        <v>178</v>
      </c>
      <c r="C8" s="537"/>
      <c r="D8" s="537"/>
      <c r="E8" s="537"/>
      <c r="F8" s="538"/>
      <c r="G8" s="539">
        <f>주요자재!G21</f>
        <v>87548000</v>
      </c>
      <c r="H8" s="539"/>
      <c r="I8" s="540"/>
      <c r="J8" s="539">
        <f t="shared" ref="J8:J32" si="0">SUM(G8:I8)</f>
        <v>87548000</v>
      </c>
      <c r="K8" s="98"/>
    </row>
    <row r="9" spans="1:11" ht="18.75" customHeight="1">
      <c r="A9" s="541"/>
      <c r="B9" s="541" t="s">
        <v>45</v>
      </c>
      <c r="C9" s="542" t="s">
        <v>125</v>
      </c>
      <c r="D9" s="543"/>
      <c r="E9" s="544"/>
      <c r="F9" s="545"/>
      <c r="G9" s="546">
        <f>' 시스템설치총'!K26</f>
        <v>11368159</v>
      </c>
      <c r="H9" s="546"/>
      <c r="I9" s="547"/>
      <c r="J9" s="546">
        <f t="shared" si="0"/>
        <v>11368159</v>
      </c>
      <c r="K9" s="99"/>
    </row>
    <row r="10" spans="1:11" ht="18.75" customHeight="1">
      <c r="A10" s="548"/>
      <c r="B10" s="549" t="s">
        <v>48</v>
      </c>
      <c r="C10" s="542" t="s">
        <v>126</v>
      </c>
      <c r="D10" s="544"/>
      <c r="E10" s="550"/>
      <c r="F10" s="551"/>
      <c r="G10" s="552"/>
      <c r="H10" s="552"/>
      <c r="I10" s="547"/>
      <c r="J10" s="546">
        <f t="shared" si="0"/>
        <v>0</v>
      </c>
      <c r="K10" s="99"/>
    </row>
    <row r="11" spans="1:11" ht="18.75" customHeight="1">
      <c r="A11" s="548" t="s">
        <v>143</v>
      </c>
      <c r="B11" s="553" t="s">
        <v>2</v>
      </c>
      <c r="C11" s="554" t="s">
        <v>1</v>
      </c>
      <c r="D11" s="544"/>
      <c r="E11" s="544"/>
      <c r="F11" s="545"/>
      <c r="G11" s="546">
        <f>INT(G9)</f>
        <v>11368159</v>
      </c>
      <c r="H11" s="546"/>
      <c r="I11" s="547"/>
      <c r="J11" s="546">
        <f t="shared" si="0"/>
        <v>11368159</v>
      </c>
      <c r="K11" s="99"/>
    </row>
    <row r="12" spans="1:11" ht="18.75" customHeight="1">
      <c r="A12" s="548"/>
      <c r="B12" s="541" t="s">
        <v>52</v>
      </c>
      <c r="C12" s="555" t="s">
        <v>127</v>
      </c>
      <c r="D12" s="543"/>
      <c r="E12" s="544"/>
      <c r="F12" s="545"/>
      <c r="G12" s="546">
        <f>' 시스템설치총'!I26</f>
        <v>9446066</v>
      </c>
      <c r="H12" s="546"/>
      <c r="I12" s="547"/>
      <c r="J12" s="546">
        <f t="shared" si="0"/>
        <v>9446066</v>
      </c>
      <c r="K12" s="99"/>
    </row>
    <row r="13" spans="1:11" ht="18.75" customHeight="1">
      <c r="A13" s="549"/>
      <c r="B13" s="549" t="s">
        <v>55</v>
      </c>
      <c r="C13" s="555" t="s">
        <v>144</v>
      </c>
      <c r="D13" s="544" t="s">
        <v>50</v>
      </c>
      <c r="E13" s="751">
        <v>0.19500000000000001</v>
      </c>
      <c r="F13" s="551" t="s">
        <v>51</v>
      </c>
      <c r="G13" s="546">
        <f>INT(G12*$E13)</f>
        <v>1841982</v>
      </c>
      <c r="H13" s="546"/>
      <c r="I13" s="547"/>
      <c r="J13" s="546">
        <f t="shared" si="0"/>
        <v>1841982</v>
      </c>
      <c r="K13" s="99"/>
    </row>
    <row r="14" spans="1:11" ht="18.75" customHeight="1">
      <c r="A14" s="549" t="s">
        <v>145</v>
      </c>
      <c r="B14" s="553" t="s">
        <v>2</v>
      </c>
      <c r="C14" s="554" t="s">
        <v>1</v>
      </c>
      <c r="D14" s="544"/>
      <c r="E14" s="556"/>
      <c r="F14" s="545"/>
      <c r="G14" s="546">
        <f>INT(G12+G13)</f>
        <v>11288048</v>
      </c>
      <c r="H14" s="546"/>
      <c r="I14" s="547"/>
      <c r="J14" s="546">
        <f t="shared" si="0"/>
        <v>11288048</v>
      </c>
      <c r="K14" s="99"/>
    </row>
    <row r="15" spans="1:11" ht="18.75" customHeight="1">
      <c r="A15" s="549"/>
      <c r="B15" s="557"/>
      <c r="C15" s="555" t="s">
        <v>128</v>
      </c>
      <c r="D15" s="544"/>
      <c r="E15" s="556"/>
      <c r="F15" s="545"/>
      <c r="G15" s="546">
        <f>' 시스템설치총'!M26</f>
        <v>283378</v>
      </c>
      <c r="H15" s="546"/>
      <c r="I15" s="547"/>
      <c r="J15" s="546">
        <f t="shared" si="0"/>
        <v>283378</v>
      </c>
      <c r="K15" s="99"/>
    </row>
    <row r="16" spans="1:11" ht="18.75" customHeight="1">
      <c r="A16" s="549"/>
      <c r="B16" s="532" t="s">
        <v>59</v>
      </c>
      <c r="C16" s="555" t="s">
        <v>60</v>
      </c>
      <c r="D16" s="544" t="s">
        <v>50</v>
      </c>
      <c r="E16" s="752">
        <v>3.56E-2</v>
      </c>
      <c r="F16" s="551" t="s">
        <v>51</v>
      </c>
      <c r="G16" s="546">
        <f>TRUNC(G14*$E16)</f>
        <v>401854</v>
      </c>
      <c r="H16" s="546"/>
      <c r="I16" s="547"/>
      <c r="J16" s="546">
        <f t="shared" si="0"/>
        <v>401854</v>
      </c>
      <c r="K16" s="99"/>
    </row>
    <row r="17" spans="1:21" ht="18.75" customHeight="1">
      <c r="A17" s="549" t="s">
        <v>146</v>
      </c>
      <c r="B17" s="532"/>
      <c r="C17" s="555" t="s">
        <v>147</v>
      </c>
      <c r="D17" s="544" t="s">
        <v>50</v>
      </c>
      <c r="E17" s="752">
        <v>1.01E-2</v>
      </c>
      <c r="F17" s="551" t="s">
        <v>51</v>
      </c>
      <c r="G17" s="546">
        <f>TRUNC(G14*$E17)</f>
        <v>114009</v>
      </c>
      <c r="H17" s="546"/>
      <c r="I17" s="547"/>
      <c r="J17" s="546">
        <f t="shared" si="0"/>
        <v>114009</v>
      </c>
      <c r="K17" s="99"/>
    </row>
    <row r="18" spans="1:21" ht="18.75" customHeight="1">
      <c r="A18" s="549"/>
      <c r="B18" s="532"/>
      <c r="C18" s="555" t="s">
        <v>548</v>
      </c>
      <c r="D18" s="544" t="s">
        <v>50</v>
      </c>
      <c r="E18" s="752">
        <v>8.9999999999999998E-4</v>
      </c>
      <c r="F18" s="551" t="s">
        <v>51</v>
      </c>
      <c r="G18" s="546">
        <f>TRUNC(G14*0.0009,0)</f>
        <v>10159</v>
      </c>
      <c r="H18" s="546"/>
      <c r="I18" s="547"/>
      <c r="J18" s="546">
        <f t="shared" si="0"/>
        <v>10159</v>
      </c>
      <c r="K18" s="99"/>
    </row>
    <row r="19" spans="1:21" ht="18.75" customHeight="1">
      <c r="A19" s="549"/>
      <c r="B19" s="532"/>
      <c r="C19" s="555" t="s">
        <v>549</v>
      </c>
      <c r="D19" s="544" t="s">
        <v>50</v>
      </c>
      <c r="E19" s="752">
        <v>6.0000000000000002E-5</v>
      </c>
      <c r="F19" s="551" t="s">
        <v>51</v>
      </c>
      <c r="G19" s="546">
        <f>TRUNC(G14*0.00006,0)</f>
        <v>677</v>
      </c>
      <c r="H19" s="546"/>
      <c r="I19" s="547"/>
      <c r="J19" s="546">
        <f t="shared" si="0"/>
        <v>677</v>
      </c>
      <c r="K19" s="99"/>
    </row>
    <row r="20" spans="1:21" ht="18.75" customHeight="1">
      <c r="A20" s="558"/>
      <c r="B20" s="532"/>
      <c r="C20" s="559" t="s">
        <v>148</v>
      </c>
      <c r="D20" s="560" t="s">
        <v>50</v>
      </c>
      <c r="E20" s="754">
        <v>3.5950000000000003E-2</v>
      </c>
      <c r="F20" s="551" t="s">
        <v>51</v>
      </c>
      <c r="G20" s="546">
        <f>INT(G12*$E20)</f>
        <v>339586</v>
      </c>
      <c r="H20" s="546"/>
      <c r="I20" s="547"/>
      <c r="J20" s="546">
        <f t="shared" si="0"/>
        <v>339586</v>
      </c>
      <c r="K20" s="99"/>
    </row>
    <row r="21" spans="1:21" ht="18.75" customHeight="1">
      <c r="A21" s="558"/>
      <c r="B21" s="532"/>
      <c r="C21" s="559" t="s">
        <v>149</v>
      </c>
      <c r="D21" s="560" t="s">
        <v>50</v>
      </c>
      <c r="E21" s="752">
        <v>0.13139999999999999</v>
      </c>
      <c r="F21" s="551" t="s">
        <v>51</v>
      </c>
      <c r="G21" s="546">
        <f>INT(G20*$E21)</f>
        <v>44621</v>
      </c>
      <c r="H21" s="546"/>
      <c r="I21" s="547"/>
      <c r="J21" s="546">
        <f t="shared" si="0"/>
        <v>44621</v>
      </c>
      <c r="K21" s="99"/>
    </row>
    <row r="22" spans="1:21" ht="18.75" customHeight="1">
      <c r="A22" s="558" t="s">
        <v>244</v>
      </c>
      <c r="B22" s="532"/>
      <c r="C22" s="559" t="s">
        <v>150</v>
      </c>
      <c r="D22" s="560" t="s">
        <v>50</v>
      </c>
      <c r="E22" s="752">
        <v>4.7500000000000001E-2</v>
      </c>
      <c r="F22" s="551" t="s">
        <v>51</v>
      </c>
      <c r="G22" s="546">
        <f>INT(G12*$E22)</f>
        <v>448688</v>
      </c>
      <c r="H22" s="546"/>
      <c r="I22" s="547"/>
      <c r="J22" s="546">
        <f t="shared" si="0"/>
        <v>448688</v>
      </c>
      <c r="K22" s="99"/>
    </row>
    <row r="23" spans="1:21" ht="18.75" customHeight="1">
      <c r="A23" s="549"/>
      <c r="B23" s="549" t="s">
        <v>2</v>
      </c>
      <c r="C23" s="555" t="s">
        <v>151</v>
      </c>
      <c r="D23" s="544" t="s">
        <v>180</v>
      </c>
      <c r="E23" s="752">
        <v>3.15E-2</v>
      </c>
      <c r="F23" s="551" t="s">
        <v>181</v>
      </c>
      <c r="G23" s="561">
        <f>N26</f>
        <v>786777</v>
      </c>
      <c r="H23" s="562"/>
      <c r="I23" s="547"/>
      <c r="J23" s="546">
        <f t="shared" si="0"/>
        <v>786777</v>
      </c>
      <c r="K23" s="99"/>
      <c r="M23" s="734" t="s">
        <v>465</v>
      </c>
      <c r="N23" s="735">
        <v>2.0699999999999998</v>
      </c>
    </row>
    <row r="24" spans="1:21" ht="18.75" customHeight="1">
      <c r="A24" s="549"/>
      <c r="B24" s="549"/>
      <c r="C24" s="555" t="s">
        <v>129</v>
      </c>
      <c r="D24" s="544" t="s">
        <v>50</v>
      </c>
      <c r="E24" s="752">
        <v>5.7000000000000002E-2</v>
      </c>
      <c r="F24" s="551" t="s">
        <v>51</v>
      </c>
      <c r="G24" s="546">
        <f>TRUNC((G11+G14)*$E24)</f>
        <v>1291403</v>
      </c>
      <c r="H24" s="546"/>
      <c r="I24" s="547"/>
      <c r="J24" s="546">
        <f t="shared" si="0"/>
        <v>1291403</v>
      </c>
      <c r="K24" s="99"/>
      <c r="M24" s="736"/>
      <c r="N24" s="737" t="s">
        <v>466</v>
      </c>
    </row>
    <row r="25" spans="1:21" ht="18.75" customHeight="1">
      <c r="A25" s="548"/>
      <c r="B25" s="563"/>
      <c r="C25" s="554" t="s">
        <v>1</v>
      </c>
      <c r="D25" s="544"/>
      <c r="E25" s="556"/>
      <c r="F25" s="545"/>
      <c r="G25" s="546">
        <f>INT(SUM(G15:G24))</f>
        <v>3721152</v>
      </c>
      <c r="H25" s="546"/>
      <c r="I25" s="547"/>
      <c r="J25" s="546">
        <f t="shared" si="0"/>
        <v>3721152</v>
      </c>
      <c r="K25" s="99"/>
      <c r="M25" s="736" t="s">
        <v>467</v>
      </c>
      <c r="N25" s="738">
        <f>INT((($G$11+$G$12)+($G$8/1.1))*2.07%)</f>
        <v>2078348</v>
      </c>
    </row>
    <row r="26" spans="1:21" ht="18.75" customHeight="1">
      <c r="A26" s="564"/>
      <c r="B26" s="565" t="s">
        <v>130</v>
      </c>
      <c r="C26" s="566"/>
      <c r="D26" s="544"/>
      <c r="E26" s="567"/>
      <c r="F26" s="545"/>
      <c r="G26" s="546">
        <f>INT(G11+G14+G25)</f>
        <v>26377359</v>
      </c>
      <c r="H26" s="546"/>
      <c r="I26" s="547"/>
      <c r="J26" s="546">
        <f t="shared" si="0"/>
        <v>26377359</v>
      </c>
      <c r="K26" s="99"/>
      <c r="M26" s="736" t="s">
        <v>468</v>
      </c>
      <c r="N26" s="738">
        <f>INT((($G$11+$G$12)*3.15%)*1.2)</f>
        <v>786777</v>
      </c>
    </row>
    <row r="27" spans="1:21" ht="18.75" customHeight="1">
      <c r="A27" s="536" t="s">
        <v>62</v>
      </c>
      <c r="B27" s="568"/>
      <c r="C27" s="566"/>
      <c r="D27" s="544" t="s">
        <v>50</v>
      </c>
      <c r="E27" s="752">
        <v>0.08</v>
      </c>
      <c r="F27" s="551" t="s">
        <v>51</v>
      </c>
      <c r="G27" s="546">
        <f>INT(G26*$E27)</f>
        <v>2110188</v>
      </c>
      <c r="H27" s="546"/>
      <c r="I27" s="547"/>
      <c r="J27" s="546">
        <f t="shared" si="0"/>
        <v>2110188</v>
      </c>
      <c r="K27" s="99"/>
      <c r="M27" s="739"/>
      <c r="N27" s="740" t="s">
        <v>469</v>
      </c>
    </row>
    <row r="28" spans="1:21" ht="18.75" customHeight="1">
      <c r="A28" s="536" t="s">
        <v>1</v>
      </c>
      <c r="B28" s="569"/>
      <c r="C28" s="566"/>
      <c r="D28" s="544"/>
      <c r="E28" s="570"/>
      <c r="F28" s="545"/>
      <c r="G28" s="546">
        <f>G26+G27</f>
        <v>28487547</v>
      </c>
      <c r="H28" s="546"/>
      <c r="I28" s="547"/>
      <c r="J28" s="546">
        <f t="shared" si="0"/>
        <v>28487547</v>
      </c>
      <c r="K28" s="99"/>
      <c r="M28" s="739"/>
      <c r="N28" s="740" t="s">
        <v>470</v>
      </c>
    </row>
    <row r="29" spans="1:21" ht="18.75" customHeight="1">
      <c r="A29" s="536" t="s">
        <v>131</v>
      </c>
      <c r="B29" s="569"/>
      <c r="C29" s="566"/>
      <c r="D29" s="544" t="s">
        <v>50</v>
      </c>
      <c r="E29" s="753">
        <v>0.15</v>
      </c>
      <c r="F29" s="551" t="s">
        <v>51</v>
      </c>
      <c r="G29" s="546">
        <f>TRUNC(SUM(G14,G25,G27)*$E29,0)</f>
        <v>2567908</v>
      </c>
      <c r="H29" s="546"/>
      <c r="I29" s="547"/>
      <c r="J29" s="546">
        <f t="shared" si="0"/>
        <v>2567908</v>
      </c>
      <c r="K29" s="99"/>
    </row>
    <row r="30" spans="1:21" ht="18.75" customHeight="1">
      <c r="A30" s="536" t="s">
        <v>1</v>
      </c>
      <c r="B30" s="566"/>
      <c r="C30" s="566"/>
      <c r="D30" s="566"/>
      <c r="E30" s="571"/>
      <c r="F30" s="572"/>
      <c r="G30" s="573">
        <f>SUM(G28:G29)</f>
        <v>31055455</v>
      </c>
      <c r="H30" s="573"/>
      <c r="I30" s="547"/>
      <c r="J30" s="546">
        <f t="shared" si="0"/>
        <v>31055455</v>
      </c>
      <c r="K30" s="99"/>
    </row>
    <row r="31" spans="1:21" ht="18.75" customHeight="1">
      <c r="A31" s="536" t="s">
        <v>132</v>
      </c>
      <c r="B31" s="569"/>
      <c r="C31" s="566"/>
      <c r="D31" s="544" t="s">
        <v>50</v>
      </c>
      <c r="E31" s="753">
        <v>0.1</v>
      </c>
      <c r="F31" s="550" t="s">
        <v>51</v>
      </c>
      <c r="G31" s="562">
        <f>INT(G30*$E31)</f>
        <v>3105545</v>
      </c>
      <c r="H31" s="562"/>
      <c r="I31" s="547"/>
      <c r="J31" s="546">
        <f t="shared" si="0"/>
        <v>3105545</v>
      </c>
      <c r="K31" s="99"/>
    </row>
    <row r="32" spans="1:21" ht="18.75" customHeight="1">
      <c r="A32" s="565" t="s">
        <v>133</v>
      </c>
      <c r="B32" s="537"/>
      <c r="C32" s="537"/>
      <c r="D32" s="537"/>
      <c r="E32" s="537"/>
      <c r="F32" s="545"/>
      <c r="G32" s="574">
        <f>G8+G30+G31</f>
        <v>121709000</v>
      </c>
      <c r="H32" s="574"/>
      <c r="I32" s="575"/>
      <c r="J32" s="574">
        <f t="shared" si="0"/>
        <v>121709000</v>
      </c>
      <c r="K32" s="99"/>
      <c r="U32" s="81">
        <v>56</v>
      </c>
    </row>
    <row r="37" spans="10:10" ht="15.9" customHeight="1">
      <c r="J37" s="579"/>
    </row>
  </sheetData>
  <mergeCells count="3">
    <mergeCell ref="J6:J7"/>
    <mergeCell ref="A1:J1"/>
    <mergeCell ref="G6:G7"/>
  </mergeCells>
  <phoneticPr fontId="5" type="noConversion"/>
  <printOptions horizontalCentered="1" verticalCentered="1" gridLinesSet="0"/>
  <pageMargins left="0.78740157480314965" right="0.39370078740157483" top="0.51181102362204722" bottom="0.47244094488188981" header="0" footer="0"/>
  <pageSetup paperSize="9" scale="90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49111111111133">
    <tabColor indexed="10"/>
  </sheetPr>
  <dimension ref="A2:O397"/>
  <sheetViews>
    <sheetView view="pageBreakPreview" zoomScale="85" zoomScaleNormal="75" zoomScaleSheetLayoutView="100" workbookViewId="0">
      <selection activeCell="B10" sqref="B10"/>
    </sheetView>
  </sheetViews>
  <sheetFormatPr defaultColWidth="9" defaultRowHeight="21" customHeight="1"/>
  <cols>
    <col min="1" max="1" width="1.59765625" style="4" customWidth="1"/>
    <col min="2" max="2" width="17.09765625" style="4" customWidth="1"/>
    <col min="3" max="3" width="16.3984375" style="4" customWidth="1"/>
    <col min="4" max="4" width="6.5" style="14" customWidth="1"/>
    <col min="5" max="5" width="5.5" style="4" customWidth="1"/>
    <col min="6" max="6" width="7.19921875" style="4" customWidth="1"/>
    <col min="7" max="7" width="14.5" style="4" customWidth="1"/>
    <col min="8" max="8" width="8.59765625" style="4" customWidth="1"/>
    <col min="9" max="9" width="12.3984375" style="4" customWidth="1"/>
    <col min="10" max="10" width="9.59765625" style="4" customWidth="1"/>
    <col min="11" max="11" width="14.09765625" style="4" customWidth="1"/>
    <col min="12" max="12" width="7.69921875" style="4" customWidth="1"/>
    <col min="13" max="13" width="12.59765625" style="4" customWidth="1"/>
    <col min="14" max="14" width="4.8984375" style="5" customWidth="1"/>
    <col min="15" max="15" width="3.3984375" style="15" customWidth="1"/>
    <col min="16" max="16384" width="9" style="4"/>
  </cols>
  <sheetData>
    <row r="2" spans="2:15" ht="21" customHeight="1">
      <c r="B2" s="6" t="s">
        <v>118</v>
      </c>
      <c r="C2" s="7"/>
      <c r="D2" s="8"/>
      <c r="E2" s="7"/>
      <c r="F2" s="7"/>
      <c r="G2" s="7"/>
      <c r="H2" s="7"/>
      <c r="I2" s="7"/>
      <c r="J2" s="7"/>
      <c r="K2" s="7"/>
      <c r="L2" s="7"/>
      <c r="M2" s="7"/>
      <c r="N2" s="9"/>
    </row>
    <row r="3" spans="2:15" ht="21" customHeight="1">
      <c r="B3" s="308" t="s">
        <v>70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</row>
    <row r="4" spans="2:15" ht="21" customHeight="1">
      <c r="B4" s="275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7"/>
    </row>
    <row r="5" spans="2:15" ht="21" customHeight="1">
      <c r="B5" s="526" t="s">
        <v>5</v>
      </c>
      <c r="C5" s="527">
        <f>K21</f>
        <v>87548000</v>
      </c>
      <c r="D5" s="528" t="s">
        <v>3</v>
      </c>
      <c r="E5" s="212"/>
      <c r="F5" s="212"/>
      <c r="G5" s="212"/>
      <c r="H5" s="212"/>
      <c r="I5" s="212"/>
      <c r="J5" s="212"/>
      <c r="K5" s="212"/>
      <c r="L5" s="212"/>
      <c r="M5" s="212"/>
      <c r="N5" s="351"/>
    </row>
    <row r="6" spans="2:15" ht="21" customHeight="1">
      <c r="B6" s="416" t="s">
        <v>6</v>
      </c>
      <c r="C6" s="417" t="s">
        <v>7</v>
      </c>
      <c r="D6" s="483" t="s">
        <v>3</v>
      </c>
      <c r="E6" s="417" t="s">
        <v>8</v>
      </c>
      <c r="F6" s="419" t="s">
        <v>19</v>
      </c>
      <c r="G6" s="420"/>
      <c r="H6" s="419" t="s">
        <v>9</v>
      </c>
      <c r="I6" s="421"/>
      <c r="J6" s="419" t="s">
        <v>10</v>
      </c>
      <c r="K6" s="421"/>
      <c r="L6" s="419" t="s">
        <v>11</v>
      </c>
      <c r="M6" s="421"/>
      <c r="N6" s="417" t="s">
        <v>2</v>
      </c>
    </row>
    <row r="7" spans="2:15" ht="21" customHeight="1">
      <c r="B7" s="422" t="s">
        <v>12</v>
      </c>
      <c r="C7" s="423" t="s">
        <v>13</v>
      </c>
      <c r="D7" s="484" t="s">
        <v>14</v>
      </c>
      <c r="E7" s="423" t="s">
        <v>15</v>
      </c>
      <c r="F7" s="425" t="s">
        <v>20</v>
      </c>
      <c r="G7" s="425" t="s">
        <v>17</v>
      </c>
      <c r="H7" s="425" t="s">
        <v>16</v>
      </c>
      <c r="I7" s="425" t="s">
        <v>17</v>
      </c>
      <c r="J7" s="425" t="s">
        <v>16</v>
      </c>
      <c r="K7" s="425" t="s">
        <v>17</v>
      </c>
      <c r="L7" s="485" t="s">
        <v>16</v>
      </c>
      <c r="M7" s="425" t="s">
        <v>17</v>
      </c>
      <c r="N7" s="423" t="s">
        <v>18</v>
      </c>
    </row>
    <row r="8" spans="2:15" s="27" customFormat="1" ht="21" customHeight="1">
      <c r="B8" s="277" t="s">
        <v>183</v>
      </c>
      <c r="C8" s="426"/>
      <c r="D8" s="321">
        <v>1</v>
      </c>
      <c r="E8" s="139" t="s">
        <v>137</v>
      </c>
      <c r="F8" s="427"/>
      <c r="G8" s="427">
        <f>K8</f>
        <v>4113000</v>
      </c>
      <c r="H8" s="427"/>
      <c r="I8" s="427"/>
      <c r="J8" s="427"/>
      <c r="K8" s="427">
        <f>중앙합!G20</f>
        <v>4113000</v>
      </c>
      <c r="L8" s="429"/>
      <c r="M8" s="427"/>
      <c r="N8" s="426"/>
      <c r="O8" s="136"/>
    </row>
    <row r="9" spans="2:15" s="27" customFormat="1" ht="21" customHeight="1">
      <c r="B9" s="277" t="s">
        <v>552</v>
      </c>
      <c r="C9" s="426"/>
      <c r="D9" s="321">
        <v>1</v>
      </c>
      <c r="E9" s="139" t="s">
        <v>137</v>
      </c>
      <c r="F9" s="427"/>
      <c r="G9" s="427">
        <f>K9</f>
        <v>83435000</v>
      </c>
      <c r="H9" s="427"/>
      <c r="I9" s="427"/>
      <c r="J9" s="427"/>
      <c r="K9" s="427">
        <f>'자동제어반 합계'!G22</f>
        <v>83435000</v>
      </c>
      <c r="L9" s="429"/>
      <c r="M9" s="427"/>
      <c r="N9" s="426"/>
      <c r="O9" s="136"/>
    </row>
    <row r="10" spans="2:15" s="27" customFormat="1" ht="21" customHeight="1">
      <c r="B10" s="277"/>
      <c r="C10" s="426"/>
      <c r="D10" s="321"/>
      <c r="E10" s="139"/>
      <c r="F10" s="427"/>
      <c r="G10" s="427"/>
      <c r="H10" s="427"/>
      <c r="I10" s="427"/>
      <c r="J10" s="427"/>
      <c r="K10" s="427"/>
      <c r="L10" s="429"/>
      <c r="M10" s="427"/>
      <c r="N10" s="426"/>
      <c r="O10" s="136"/>
    </row>
    <row r="11" spans="2:15" s="27" customFormat="1" ht="21" customHeight="1">
      <c r="B11" s="277"/>
      <c r="C11" s="426"/>
      <c r="D11" s="321"/>
      <c r="E11" s="139"/>
      <c r="F11" s="427"/>
      <c r="G11" s="427"/>
      <c r="H11" s="427"/>
      <c r="I11" s="427"/>
      <c r="J11" s="427"/>
      <c r="K11" s="427"/>
      <c r="L11" s="429"/>
      <c r="M11" s="427"/>
      <c r="N11" s="426"/>
      <c r="O11" s="136"/>
    </row>
    <row r="12" spans="2:15" s="27" customFormat="1" ht="21" customHeight="1">
      <c r="B12" s="277"/>
      <c r="C12" s="426"/>
      <c r="D12" s="321"/>
      <c r="E12" s="139"/>
      <c r="F12" s="427"/>
      <c r="G12" s="427"/>
      <c r="H12" s="427"/>
      <c r="I12" s="427"/>
      <c r="J12" s="427"/>
      <c r="K12" s="427"/>
      <c r="L12" s="429"/>
      <c r="M12" s="427"/>
      <c r="N12" s="426"/>
      <c r="O12" s="136"/>
    </row>
    <row r="13" spans="2:15" s="27" customFormat="1" ht="21" customHeight="1">
      <c r="B13" s="277"/>
      <c r="C13" s="426"/>
      <c r="D13" s="321"/>
      <c r="E13" s="139"/>
      <c r="F13" s="427"/>
      <c r="G13" s="427"/>
      <c r="H13" s="427"/>
      <c r="I13" s="427"/>
      <c r="J13" s="427"/>
      <c r="K13" s="427"/>
      <c r="L13" s="429"/>
      <c r="M13" s="427"/>
      <c r="N13" s="426"/>
      <c r="O13" s="136"/>
    </row>
    <row r="14" spans="2:15" s="27" customFormat="1" ht="21" customHeight="1">
      <c r="B14" s="277"/>
      <c r="C14" s="426"/>
      <c r="D14" s="321"/>
      <c r="E14" s="139"/>
      <c r="F14" s="427"/>
      <c r="G14" s="427"/>
      <c r="H14" s="427"/>
      <c r="I14" s="427"/>
      <c r="J14" s="427"/>
      <c r="K14" s="427"/>
      <c r="L14" s="429"/>
      <c r="M14" s="427"/>
      <c r="N14" s="426"/>
      <c r="O14" s="136"/>
    </row>
    <row r="15" spans="2:15" s="27" customFormat="1" ht="21" customHeight="1">
      <c r="B15" s="277"/>
      <c r="C15" s="426"/>
      <c r="D15" s="321"/>
      <c r="E15" s="139"/>
      <c r="F15" s="427"/>
      <c r="G15" s="427"/>
      <c r="H15" s="427"/>
      <c r="I15" s="427"/>
      <c r="J15" s="427"/>
      <c r="K15" s="427"/>
      <c r="L15" s="429"/>
      <c r="M15" s="427"/>
      <c r="N15" s="426"/>
      <c r="O15" s="136"/>
    </row>
    <row r="16" spans="2:15" s="27" customFormat="1" ht="21" customHeight="1">
      <c r="B16" s="277"/>
      <c r="C16" s="426"/>
      <c r="D16" s="321"/>
      <c r="E16" s="139"/>
      <c r="F16" s="427"/>
      <c r="G16" s="427"/>
      <c r="H16" s="427"/>
      <c r="I16" s="427"/>
      <c r="J16" s="427"/>
      <c r="K16" s="427"/>
      <c r="L16" s="429"/>
      <c r="M16" s="427"/>
      <c r="N16" s="426"/>
      <c r="O16" s="136"/>
    </row>
    <row r="17" spans="2:15" s="27" customFormat="1" ht="21" customHeight="1">
      <c r="B17" s="277"/>
      <c r="C17" s="426"/>
      <c r="D17" s="321"/>
      <c r="E17" s="139"/>
      <c r="F17" s="427"/>
      <c r="G17" s="427"/>
      <c r="H17" s="427"/>
      <c r="I17" s="427"/>
      <c r="J17" s="427"/>
      <c r="K17" s="427"/>
      <c r="L17" s="429"/>
      <c r="M17" s="427"/>
      <c r="N17" s="426"/>
      <c r="O17" s="136"/>
    </row>
    <row r="18" spans="2:15" s="27" customFormat="1" ht="21" customHeight="1">
      <c r="B18" s="277"/>
      <c r="C18" s="426"/>
      <c r="D18" s="321"/>
      <c r="E18" s="139"/>
      <c r="F18" s="427"/>
      <c r="G18" s="427"/>
      <c r="H18" s="427"/>
      <c r="I18" s="427"/>
      <c r="J18" s="427"/>
      <c r="K18" s="427"/>
      <c r="L18" s="429"/>
      <c r="M18" s="427"/>
      <c r="N18" s="426"/>
      <c r="O18" s="136"/>
    </row>
    <row r="19" spans="2:15" s="27" customFormat="1" ht="21" customHeight="1">
      <c r="B19" s="277"/>
      <c r="C19" s="426"/>
      <c r="D19" s="321"/>
      <c r="E19" s="139"/>
      <c r="F19" s="427"/>
      <c r="G19" s="427"/>
      <c r="H19" s="427"/>
      <c r="I19" s="427"/>
      <c r="J19" s="427"/>
      <c r="K19" s="427"/>
      <c r="L19" s="429"/>
      <c r="M19" s="427"/>
      <c r="N19" s="426"/>
      <c r="O19" s="136"/>
    </row>
    <row r="20" spans="2:15" s="27" customFormat="1" ht="21" customHeight="1">
      <c r="B20" s="277"/>
      <c r="C20" s="426"/>
      <c r="D20" s="321"/>
      <c r="E20" s="139"/>
      <c r="F20" s="427"/>
      <c r="G20" s="427"/>
      <c r="H20" s="427"/>
      <c r="I20" s="427"/>
      <c r="J20" s="427"/>
      <c r="K20" s="427"/>
      <c r="L20" s="429"/>
      <c r="M20" s="427"/>
      <c r="N20" s="426"/>
      <c r="O20" s="136"/>
    </row>
    <row r="21" spans="2:15" s="27" customFormat="1" ht="21" customHeight="1">
      <c r="B21" s="70" t="s">
        <v>138</v>
      </c>
      <c r="C21" s="426"/>
      <c r="D21" s="486"/>
      <c r="E21" s="426"/>
      <c r="F21" s="427"/>
      <c r="G21" s="529">
        <f>K21</f>
        <v>87548000</v>
      </c>
      <c r="H21" s="427"/>
      <c r="I21" s="427"/>
      <c r="J21" s="427"/>
      <c r="K21" s="530">
        <f>SUM(K8:K20)</f>
        <v>87548000</v>
      </c>
      <c r="L21" s="429"/>
      <c r="M21" s="427"/>
      <c r="N21" s="426"/>
      <c r="O21" s="136"/>
    </row>
    <row r="22" spans="2:15" s="27" customFormat="1" ht="21" customHeight="1">
      <c r="B22" s="488"/>
      <c r="C22" s="426"/>
      <c r="D22" s="486"/>
      <c r="E22" s="426"/>
      <c r="F22" s="427"/>
      <c r="G22" s="427"/>
      <c r="H22" s="427"/>
      <c r="I22" s="427"/>
      <c r="J22" s="427"/>
      <c r="K22" s="427"/>
      <c r="L22" s="429"/>
      <c r="M22" s="427"/>
      <c r="N22" s="426"/>
      <c r="O22" s="136"/>
    </row>
    <row r="23" spans="2:15" s="27" customFormat="1" ht="21" customHeight="1">
      <c r="B23" s="70"/>
      <c r="C23" s="426"/>
      <c r="D23" s="486"/>
      <c r="E23" s="426"/>
      <c r="F23" s="427"/>
      <c r="G23" s="427"/>
      <c r="H23" s="427"/>
      <c r="I23" s="427"/>
      <c r="J23" s="427"/>
      <c r="K23" s="427"/>
      <c r="L23" s="429"/>
      <c r="M23" s="427"/>
      <c r="N23" s="426"/>
      <c r="O23" s="136"/>
    </row>
    <row r="24" spans="2:15" s="27" customFormat="1" ht="21" customHeight="1">
      <c r="B24" s="280"/>
      <c r="C24" s="489"/>
      <c r="D24" s="321"/>
      <c r="E24" s="139"/>
      <c r="F24" s="427"/>
      <c r="G24" s="219"/>
      <c r="H24" s="427"/>
      <c r="I24" s="427"/>
      <c r="J24" s="427"/>
      <c r="K24" s="427"/>
      <c r="L24" s="429"/>
      <c r="M24" s="427"/>
      <c r="N24" s="426"/>
      <c r="O24" s="136"/>
    </row>
    <row r="25" spans="2:15" s="27" customFormat="1" ht="21" customHeight="1">
      <c r="B25" s="280"/>
      <c r="C25" s="489"/>
      <c r="D25" s="486"/>
      <c r="E25" s="426"/>
      <c r="F25" s="427"/>
      <c r="G25" s="487"/>
      <c r="H25" s="427"/>
      <c r="I25" s="427"/>
      <c r="J25" s="427"/>
      <c r="K25" s="427"/>
      <c r="L25" s="429"/>
      <c r="M25" s="427"/>
      <c r="N25" s="426"/>
      <c r="O25" s="136"/>
    </row>
    <row r="26" spans="2:15" s="27" customFormat="1" ht="21" customHeight="1">
      <c r="B26" s="280"/>
      <c r="C26" s="489"/>
      <c r="D26" s="486"/>
      <c r="E26" s="426"/>
      <c r="F26" s="427"/>
      <c r="G26" s="490"/>
      <c r="H26" s="427"/>
      <c r="I26" s="427"/>
      <c r="J26" s="427"/>
      <c r="K26" s="427"/>
      <c r="L26" s="429"/>
      <c r="M26" s="427"/>
      <c r="N26" s="426"/>
      <c r="O26" s="136"/>
    </row>
    <row r="34" ht="18" customHeight="1"/>
    <row r="397" spans="1:1" ht="21" customHeight="1">
      <c r="A397" s="31"/>
    </row>
  </sheetData>
  <phoneticPr fontId="3" type="noConversion"/>
  <printOptions horizontalCentered="1" verticalCentered="1" gridLinesSet="0"/>
  <pageMargins left="0.78740157480314965" right="0.39370078740157483" top="0.78740157480314965" bottom="0.39370078740157483" header="0" footer="0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49111111111131">
    <tabColor rgb="FFFFFF00"/>
  </sheetPr>
  <dimension ref="A2:O424"/>
  <sheetViews>
    <sheetView view="pageBreakPreview" zoomScale="85" zoomScaleNormal="75" zoomScaleSheetLayoutView="100" workbookViewId="0">
      <selection activeCell="E50" sqref="E50"/>
    </sheetView>
  </sheetViews>
  <sheetFormatPr defaultColWidth="9" defaultRowHeight="21" customHeight="1"/>
  <cols>
    <col min="1" max="1" width="1.59765625" style="4" customWidth="1"/>
    <col min="2" max="2" width="17.09765625" style="4" customWidth="1"/>
    <col min="3" max="3" width="16.3984375" style="4" customWidth="1"/>
    <col min="4" max="4" width="6.5" style="14" customWidth="1"/>
    <col min="5" max="5" width="5.5" style="4" customWidth="1"/>
    <col min="6" max="6" width="7.19921875" style="4" customWidth="1"/>
    <col min="7" max="7" width="14.5" style="4" customWidth="1"/>
    <col min="8" max="8" width="8.59765625" style="4" customWidth="1"/>
    <col min="9" max="9" width="12.3984375" style="4" customWidth="1"/>
    <col min="10" max="10" width="9.59765625" style="4" customWidth="1"/>
    <col min="11" max="11" width="14.09765625" style="4" customWidth="1"/>
    <col min="12" max="12" width="7.69921875" style="4" customWidth="1"/>
    <col min="13" max="13" width="12.59765625" style="4" customWidth="1"/>
    <col min="14" max="14" width="4.8984375" style="5" customWidth="1"/>
    <col min="15" max="15" width="3.3984375" style="15" customWidth="1"/>
    <col min="16" max="16384" width="9" style="4"/>
  </cols>
  <sheetData>
    <row r="2" spans="2:15" ht="21" customHeight="1">
      <c r="B2" s="6" t="s">
        <v>71</v>
      </c>
      <c r="C2" s="7"/>
      <c r="D2" s="8"/>
      <c r="E2" s="7"/>
      <c r="F2" s="7"/>
      <c r="G2" s="7"/>
      <c r="H2" s="7"/>
      <c r="I2" s="7"/>
      <c r="J2" s="7"/>
      <c r="K2" s="7"/>
      <c r="L2" s="7"/>
      <c r="M2" s="7"/>
      <c r="N2" s="9"/>
    </row>
    <row r="3" spans="2:15" ht="21" customHeight="1">
      <c r="B3" s="308" t="s">
        <v>64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</row>
    <row r="4" spans="2:15" ht="21" customHeight="1">
      <c r="B4" s="275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7"/>
    </row>
    <row r="5" spans="2:15" ht="21" customHeight="1">
      <c r="B5" s="413" t="s">
        <v>5</v>
      </c>
      <c r="C5" s="414">
        <f>G20</f>
        <v>4113000</v>
      </c>
      <c r="D5" s="415" t="s">
        <v>3</v>
      </c>
      <c r="E5" s="212"/>
      <c r="F5" s="212"/>
      <c r="G5" s="212"/>
      <c r="H5" s="212"/>
      <c r="I5" s="212"/>
      <c r="J5" s="212"/>
      <c r="K5" s="212"/>
      <c r="L5" s="212"/>
      <c r="M5" s="212"/>
      <c r="N5" s="351"/>
    </row>
    <row r="6" spans="2:15" ht="21" customHeight="1">
      <c r="B6" s="416" t="s">
        <v>6</v>
      </c>
      <c r="C6" s="417" t="s">
        <v>7</v>
      </c>
      <c r="D6" s="483" t="s">
        <v>3</v>
      </c>
      <c r="E6" s="417" t="s">
        <v>8</v>
      </c>
      <c r="F6" s="419" t="s">
        <v>19</v>
      </c>
      <c r="G6" s="420"/>
      <c r="H6" s="419" t="s">
        <v>9</v>
      </c>
      <c r="I6" s="421"/>
      <c r="J6" s="419" t="s">
        <v>10</v>
      </c>
      <c r="K6" s="421"/>
      <c r="L6" s="419" t="s">
        <v>11</v>
      </c>
      <c r="M6" s="421"/>
      <c r="N6" s="417" t="s">
        <v>2</v>
      </c>
    </row>
    <row r="7" spans="2:15" ht="21" customHeight="1">
      <c r="B7" s="422" t="s">
        <v>12</v>
      </c>
      <c r="C7" s="423" t="s">
        <v>13</v>
      </c>
      <c r="D7" s="484" t="s">
        <v>14</v>
      </c>
      <c r="E7" s="423" t="s">
        <v>15</v>
      </c>
      <c r="F7" s="425" t="s">
        <v>20</v>
      </c>
      <c r="G7" s="425" t="s">
        <v>17</v>
      </c>
      <c r="H7" s="425" t="s">
        <v>16</v>
      </c>
      <c r="I7" s="425" t="s">
        <v>17</v>
      </c>
      <c r="J7" s="425" t="s">
        <v>16</v>
      </c>
      <c r="K7" s="425" t="s">
        <v>17</v>
      </c>
      <c r="L7" s="485" t="s">
        <v>16</v>
      </c>
      <c r="M7" s="425" t="s">
        <v>17</v>
      </c>
      <c r="N7" s="423" t="s">
        <v>18</v>
      </c>
    </row>
    <row r="8" spans="2:15" s="27" customFormat="1" ht="21" customHeight="1">
      <c r="B8" s="277" t="s">
        <v>153</v>
      </c>
      <c r="C8" s="426"/>
      <c r="D8" s="321">
        <v>1</v>
      </c>
      <c r="E8" s="139" t="s">
        <v>154</v>
      </c>
      <c r="F8" s="427"/>
      <c r="G8" s="427">
        <f>K8</f>
        <v>3739400</v>
      </c>
      <c r="H8" s="427"/>
      <c r="I8" s="427"/>
      <c r="J8" s="427"/>
      <c r="K8" s="427">
        <f>C31</f>
        <v>3739400</v>
      </c>
      <c r="L8" s="429"/>
      <c r="M8" s="427"/>
      <c r="N8" s="426"/>
      <c r="O8" s="136"/>
    </row>
    <row r="9" spans="2:15" s="27" customFormat="1" ht="21" customHeight="1">
      <c r="B9" s="277"/>
      <c r="C9" s="426"/>
      <c r="D9" s="321"/>
      <c r="E9" s="139"/>
      <c r="F9" s="427"/>
      <c r="G9" s="427"/>
      <c r="H9" s="427"/>
      <c r="I9" s="427"/>
      <c r="J9" s="427"/>
      <c r="K9" s="427"/>
      <c r="L9" s="429"/>
      <c r="M9" s="427"/>
      <c r="N9" s="426"/>
      <c r="O9" s="136"/>
    </row>
    <row r="10" spans="2:15" s="27" customFormat="1" ht="21" customHeight="1">
      <c r="B10" s="277"/>
      <c r="C10" s="426"/>
      <c r="D10" s="321"/>
      <c r="E10" s="139"/>
      <c r="F10" s="427"/>
      <c r="G10" s="427"/>
      <c r="H10" s="427"/>
      <c r="I10" s="427"/>
      <c r="J10" s="427"/>
      <c r="K10" s="427"/>
      <c r="L10" s="429"/>
      <c r="M10" s="427"/>
      <c r="N10" s="426"/>
      <c r="O10" s="136"/>
    </row>
    <row r="11" spans="2:15" s="27" customFormat="1" ht="21" customHeight="1">
      <c r="B11" s="277"/>
      <c r="C11" s="426"/>
      <c r="D11" s="321"/>
      <c r="E11" s="139"/>
      <c r="F11" s="427"/>
      <c r="G11" s="427"/>
      <c r="H11" s="427"/>
      <c r="I11" s="427"/>
      <c r="J11" s="427"/>
      <c r="K11" s="427"/>
      <c r="L11" s="429"/>
      <c r="M11" s="427"/>
      <c r="N11" s="426"/>
      <c r="O11" s="136"/>
    </row>
    <row r="12" spans="2:15" s="27" customFormat="1" ht="21" customHeight="1">
      <c r="B12" s="70" t="s">
        <v>155</v>
      </c>
      <c r="C12" s="426"/>
      <c r="D12" s="486"/>
      <c r="E12" s="426"/>
      <c r="F12" s="427"/>
      <c r="G12" s="487">
        <f>K12</f>
        <v>3739400</v>
      </c>
      <c r="H12" s="427"/>
      <c r="I12" s="427"/>
      <c r="J12" s="427"/>
      <c r="K12" s="427">
        <f>SUM(K8:K9)</f>
        <v>3739400</v>
      </c>
      <c r="L12" s="429"/>
      <c r="M12" s="427"/>
      <c r="N12" s="426"/>
      <c r="O12" s="136"/>
    </row>
    <row r="13" spans="2:15" s="27" customFormat="1" ht="21" customHeight="1">
      <c r="B13" s="488"/>
      <c r="C13" s="426"/>
      <c r="D13" s="486"/>
      <c r="E13" s="426"/>
      <c r="F13" s="427"/>
      <c r="G13" s="427"/>
      <c r="H13" s="427"/>
      <c r="I13" s="427"/>
      <c r="J13" s="427"/>
      <c r="K13" s="427"/>
      <c r="L13" s="429"/>
      <c r="M13" s="427"/>
      <c r="N13" s="426"/>
      <c r="O13" s="136"/>
    </row>
    <row r="14" spans="2:15" s="27" customFormat="1" ht="21" customHeight="1">
      <c r="B14" s="70"/>
      <c r="C14" s="426"/>
      <c r="D14" s="486"/>
      <c r="E14" s="426"/>
      <c r="F14" s="427"/>
      <c r="G14" s="427"/>
      <c r="H14" s="427"/>
      <c r="I14" s="427"/>
      <c r="J14" s="427"/>
      <c r="K14" s="427"/>
      <c r="L14" s="429"/>
      <c r="M14" s="427"/>
      <c r="N14" s="426"/>
      <c r="O14" s="136"/>
    </row>
    <row r="15" spans="2:15" s="27" customFormat="1" ht="21" customHeight="1">
      <c r="B15" s="280" t="s">
        <v>156</v>
      </c>
      <c r="C15" s="489">
        <v>0.1</v>
      </c>
      <c r="D15" s="321">
        <v>1</v>
      </c>
      <c r="E15" s="139" t="s">
        <v>154</v>
      </c>
      <c r="F15" s="427"/>
      <c r="G15" s="219">
        <f>G20-G12</f>
        <v>373600</v>
      </c>
      <c r="H15" s="427"/>
      <c r="I15" s="427"/>
      <c r="J15" s="427"/>
      <c r="K15" s="427"/>
      <c r="L15" s="429"/>
      <c r="M15" s="427"/>
      <c r="N15" s="426"/>
      <c r="O15" s="136"/>
    </row>
    <row r="16" spans="2:15" s="27" customFormat="1" ht="21" customHeight="1">
      <c r="B16" s="280"/>
      <c r="C16" s="489"/>
      <c r="D16" s="486"/>
      <c r="E16" s="426"/>
      <c r="F16" s="427"/>
      <c r="G16" s="487"/>
      <c r="H16" s="427"/>
      <c r="I16" s="427"/>
      <c r="J16" s="427"/>
      <c r="K16" s="427"/>
      <c r="L16" s="429"/>
      <c r="M16" s="427"/>
      <c r="N16" s="426"/>
      <c r="O16" s="136"/>
    </row>
    <row r="17" spans="2:15" s="27" customFormat="1" ht="21" customHeight="1">
      <c r="B17" s="280"/>
      <c r="C17" s="489"/>
      <c r="D17" s="486"/>
      <c r="E17" s="426"/>
      <c r="F17" s="427"/>
      <c r="G17" s="490"/>
      <c r="H17" s="427"/>
      <c r="I17" s="427"/>
      <c r="J17" s="427"/>
      <c r="K17" s="427"/>
      <c r="L17" s="429"/>
      <c r="M17" s="427"/>
      <c r="N17" s="426"/>
      <c r="O17" s="136"/>
    </row>
    <row r="18" spans="2:15" s="27" customFormat="1" ht="21" customHeight="1">
      <c r="B18" s="280"/>
      <c r="C18" s="426"/>
      <c r="D18" s="486"/>
      <c r="E18" s="426"/>
      <c r="F18" s="427"/>
      <c r="G18" s="427"/>
      <c r="H18" s="427"/>
      <c r="I18" s="427"/>
      <c r="J18" s="427"/>
      <c r="K18" s="427"/>
      <c r="L18" s="429"/>
      <c r="M18" s="427"/>
      <c r="N18" s="426"/>
      <c r="O18" s="136"/>
    </row>
    <row r="19" spans="2:15" s="27" customFormat="1" ht="21" customHeight="1">
      <c r="B19" s="280"/>
      <c r="C19" s="426"/>
      <c r="D19" s="486"/>
      <c r="E19" s="426"/>
      <c r="F19" s="427"/>
      <c r="G19" s="427"/>
      <c r="H19" s="427"/>
      <c r="I19" s="427"/>
      <c r="J19" s="427"/>
      <c r="K19" s="427"/>
      <c r="L19" s="429"/>
      <c r="M19" s="427"/>
      <c r="N19" s="426"/>
      <c r="O19" s="136"/>
    </row>
    <row r="20" spans="2:15" s="27" customFormat="1" ht="21" customHeight="1">
      <c r="B20" s="70" t="s">
        <v>157</v>
      </c>
      <c r="C20" s="426"/>
      <c r="D20" s="486"/>
      <c r="E20" s="426"/>
      <c r="F20" s="427"/>
      <c r="G20" s="219">
        <f>INT(G12*1.1/1000)*1000</f>
        <v>4113000</v>
      </c>
      <c r="H20" s="427"/>
      <c r="I20" s="427"/>
      <c r="J20" s="427"/>
      <c r="K20" s="427"/>
      <c r="L20" s="429"/>
      <c r="M20" s="427"/>
      <c r="N20" s="426"/>
      <c r="O20" s="136"/>
    </row>
    <row r="21" spans="2:15" s="27" customFormat="1" ht="21" customHeight="1">
      <c r="B21" s="280"/>
      <c r="C21" s="426"/>
      <c r="D21" s="486"/>
      <c r="E21" s="426"/>
      <c r="F21" s="427"/>
      <c r="G21" s="427"/>
      <c r="H21" s="427"/>
      <c r="I21" s="427"/>
      <c r="J21" s="427"/>
      <c r="K21" s="427"/>
      <c r="L21" s="429"/>
      <c r="M21" s="427"/>
      <c r="N21" s="426"/>
      <c r="O21" s="136"/>
    </row>
    <row r="22" spans="2:15" s="27" customFormat="1" ht="21" customHeight="1">
      <c r="B22" s="280"/>
      <c r="C22" s="426"/>
      <c r="D22" s="486"/>
      <c r="E22" s="426"/>
      <c r="F22" s="427"/>
      <c r="G22" s="427"/>
      <c r="H22" s="427"/>
      <c r="I22" s="427"/>
      <c r="J22" s="427"/>
      <c r="K22" s="427"/>
      <c r="L22" s="429"/>
      <c r="M22" s="427"/>
      <c r="N22" s="426"/>
      <c r="O22" s="136"/>
    </row>
    <row r="23" spans="2:15" s="27" customFormat="1" ht="21" customHeight="1">
      <c r="B23" s="280"/>
      <c r="C23" s="426"/>
      <c r="D23" s="486"/>
      <c r="E23" s="426"/>
      <c r="F23" s="427"/>
      <c r="G23" s="427"/>
      <c r="H23" s="427"/>
      <c r="I23" s="427"/>
      <c r="J23" s="427"/>
      <c r="K23" s="427"/>
      <c r="L23" s="429"/>
      <c r="M23" s="427"/>
      <c r="N23" s="426"/>
      <c r="O23" s="136"/>
    </row>
    <row r="24" spans="2:15" s="27" customFormat="1" ht="21" customHeight="1">
      <c r="B24" s="280"/>
      <c r="C24" s="426"/>
      <c r="D24" s="486"/>
      <c r="E24" s="426"/>
      <c r="F24" s="427"/>
      <c r="G24" s="427"/>
      <c r="H24" s="427"/>
      <c r="I24" s="427"/>
      <c r="J24" s="427"/>
      <c r="K24" s="427"/>
      <c r="L24" s="429"/>
      <c r="M24" s="427"/>
      <c r="N24" s="426"/>
      <c r="O24" s="136"/>
    </row>
    <row r="25" spans="2:15" s="27" customFormat="1" ht="21" customHeight="1">
      <c r="B25" s="280"/>
      <c r="C25" s="426"/>
      <c r="D25" s="486"/>
      <c r="E25" s="426"/>
      <c r="F25" s="427"/>
      <c r="G25" s="427"/>
      <c r="H25" s="427"/>
      <c r="I25" s="427"/>
      <c r="J25" s="427"/>
      <c r="K25" s="427"/>
      <c r="L25" s="429"/>
      <c r="M25" s="427"/>
      <c r="N25" s="426"/>
      <c r="O25" s="136"/>
    </row>
    <row r="26" spans="2:15" s="27" customFormat="1" ht="21" customHeight="1">
      <c r="B26" s="280"/>
      <c r="C26" s="426"/>
      <c r="D26" s="486"/>
      <c r="E26" s="426"/>
      <c r="F26" s="427"/>
      <c r="G26" s="427"/>
      <c r="H26" s="427"/>
      <c r="I26" s="427"/>
      <c r="J26" s="427"/>
      <c r="K26" s="427"/>
      <c r="L26" s="429"/>
      <c r="M26" s="427"/>
      <c r="N26" s="426"/>
      <c r="O26" s="136"/>
    </row>
    <row r="27" spans="2:15" ht="21" customHeight="1">
      <c r="B27" s="58"/>
      <c r="C27" s="522"/>
      <c r="D27" s="523"/>
      <c r="E27" s="522"/>
      <c r="F27" s="524"/>
      <c r="G27" s="524"/>
      <c r="H27" s="524"/>
      <c r="I27" s="524"/>
      <c r="J27" s="524"/>
      <c r="K27" s="524"/>
      <c r="L27" s="525"/>
      <c r="M27" s="524"/>
      <c r="N27" s="522"/>
    </row>
    <row r="28" spans="2:15" ht="21" customHeight="1">
      <c r="B28" s="6" t="s">
        <v>73</v>
      </c>
      <c r="C28" s="7"/>
      <c r="D28" s="8"/>
      <c r="E28" s="7"/>
      <c r="F28" s="7"/>
      <c r="G28" s="7"/>
      <c r="H28" s="7"/>
      <c r="I28" s="7"/>
      <c r="J28" s="7"/>
      <c r="K28" s="7"/>
      <c r="L28" s="7"/>
      <c r="M28" s="7"/>
      <c r="N28" s="9"/>
    </row>
    <row r="29" spans="2:15" ht="21" customHeight="1">
      <c r="B29" s="308" t="s">
        <v>65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1"/>
    </row>
    <row r="30" spans="2:15" ht="21" customHeight="1">
      <c r="B30" s="275"/>
      <c r="C30" s="346"/>
      <c r="D30" s="346"/>
      <c r="E30" s="346"/>
      <c r="F30" s="346"/>
      <c r="G30" s="346"/>
      <c r="H30" s="346"/>
      <c r="I30" s="346"/>
      <c r="J30" s="346"/>
      <c r="K30" s="346"/>
      <c r="L30" s="346"/>
      <c r="M30" s="346"/>
      <c r="N30" s="347"/>
    </row>
    <row r="31" spans="2:15" ht="21" customHeight="1">
      <c r="B31" s="413" t="s">
        <v>5</v>
      </c>
      <c r="C31" s="414">
        <f>G47</f>
        <v>3739400</v>
      </c>
      <c r="D31" s="415" t="s">
        <v>3</v>
      </c>
      <c r="E31" s="212"/>
      <c r="F31" s="212"/>
      <c r="G31" s="212"/>
      <c r="H31" s="212"/>
      <c r="I31" s="212"/>
      <c r="J31" s="212"/>
      <c r="K31" s="212"/>
      <c r="L31" s="212"/>
      <c r="M31" s="212"/>
      <c r="N31" s="351"/>
    </row>
    <row r="32" spans="2:15" ht="21" customHeight="1">
      <c r="B32" s="416" t="s">
        <v>6</v>
      </c>
      <c r="C32" s="417" t="s">
        <v>7</v>
      </c>
      <c r="D32" s="483" t="s">
        <v>3</v>
      </c>
      <c r="E32" s="417" t="s">
        <v>8</v>
      </c>
      <c r="F32" s="419" t="s">
        <v>19</v>
      </c>
      <c r="G32" s="420"/>
      <c r="H32" s="419" t="s">
        <v>9</v>
      </c>
      <c r="I32" s="421"/>
      <c r="J32" s="419" t="s">
        <v>10</v>
      </c>
      <c r="K32" s="421"/>
      <c r="L32" s="419" t="s">
        <v>11</v>
      </c>
      <c r="M32" s="421"/>
      <c r="N32" s="417" t="s">
        <v>2</v>
      </c>
    </row>
    <row r="33" spans="2:15" ht="21" customHeight="1">
      <c r="B33" s="422" t="s">
        <v>12</v>
      </c>
      <c r="C33" s="423" t="s">
        <v>13</v>
      </c>
      <c r="D33" s="484" t="s">
        <v>14</v>
      </c>
      <c r="E33" s="423" t="s">
        <v>15</v>
      </c>
      <c r="F33" s="425" t="s">
        <v>20</v>
      </c>
      <c r="G33" s="425" t="s">
        <v>17</v>
      </c>
      <c r="H33" s="425" t="s">
        <v>16</v>
      </c>
      <c r="I33" s="425" t="s">
        <v>17</v>
      </c>
      <c r="J33" s="425" t="s">
        <v>16</v>
      </c>
      <c r="K33" s="425" t="s">
        <v>17</v>
      </c>
      <c r="L33" s="485" t="s">
        <v>16</v>
      </c>
      <c r="M33" s="425" t="s">
        <v>17</v>
      </c>
      <c r="N33" s="423" t="s">
        <v>18</v>
      </c>
    </row>
    <row r="34" spans="2:15" s="27" customFormat="1" ht="21" customHeight="1">
      <c r="B34" s="277" t="s">
        <v>158</v>
      </c>
      <c r="C34" s="426"/>
      <c r="D34" s="321">
        <v>1</v>
      </c>
      <c r="E34" s="139" t="s">
        <v>39</v>
      </c>
      <c r="F34" s="427"/>
      <c r="G34" s="427">
        <f>K34</f>
        <v>3739400</v>
      </c>
      <c r="H34" s="427"/>
      <c r="I34" s="427"/>
      <c r="J34" s="427"/>
      <c r="K34" s="427">
        <f>중앙제조품!B5</f>
        <v>3739400</v>
      </c>
      <c r="L34" s="429"/>
      <c r="M34" s="427"/>
      <c r="N34" s="426"/>
      <c r="O34" s="136"/>
    </row>
    <row r="35" spans="2:15" s="27" customFormat="1" ht="21" customHeight="1">
      <c r="B35" s="277"/>
      <c r="C35" s="426"/>
      <c r="D35" s="321"/>
      <c r="E35" s="139"/>
      <c r="F35" s="427"/>
      <c r="G35" s="427"/>
      <c r="H35" s="427"/>
      <c r="I35" s="427"/>
      <c r="J35" s="427"/>
      <c r="K35" s="427"/>
      <c r="L35" s="429"/>
      <c r="M35" s="427"/>
      <c r="N35" s="426"/>
      <c r="O35" s="136"/>
    </row>
    <row r="36" spans="2:15" s="27" customFormat="1" ht="21" customHeight="1">
      <c r="B36" s="277"/>
      <c r="C36" s="426"/>
      <c r="D36" s="321"/>
      <c r="E36" s="139"/>
      <c r="F36" s="427"/>
      <c r="G36" s="427"/>
      <c r="H36" s="427"/>
      <c r="I36" s="427"/>
      <c r="J36" s="427"/>
      <c r="K36" s="427"/>
      <c r="L36" s="429"/>
      <c r="M36" s="427"/>
      <c r="N36" s="426"/>
      <c r="O36" s="136"/>
    </row>
    <row r="37" spans="2:15" s="27" customFormat="1" ht="21" customHeight="1">
      <c r="B37" s="277"/>
      <c r="C37" s="426"/>
      <c r="D37" s="321"/>
      <c r="E37" s="139"/>
      <c r="F37" s="427"/>
      <c r="G37" s="427"/>
      <c r="H37" s="427"/>
      <c r="I37" s="427"/>
      <c r="J37" s="427"/>
      <c r="K37" s="427"/>
      <c r="L37" s="429"/>
      <c r="M37" s="427"/>
      <c r="N37" s="426"/>
      <c r="O37" s="136"/>
    </row>
    <row r="38" spans="2:15" s="27" customFormat="1" ht="21" customHeight="1">
      <c r="B38" s="277"/>
      <c r="C38" s="426"/>
      <c r="D38" s="321"/>
      <c r="E38" s="139"/>
      <c r="F38" s="427"/>
      <c r="G38" s="427"/>
      <c r="H38" s="427"/>
      <c r="I38" s="427"/>
      <c r="J38" s="427"/>
      <c r="K38" s="427"/>
      <c r="L38" s="429"/>
      <c r="M38" s="427"/>
      <c r="N38" s="426"/>
      <c r="O38" s="136"/>
    </row>
    <row r="39" spans="2:15" s="27" customFormat="1" ht="21" customHeight="1">
      <c r="B39" s="277"/>
      <c r="C39" s="426"/>
      <c r="D39" s="321"/>
      <c r="E39" s="139"/>
      <c r="F39" s="427"/>
      <c r="G39" s="427"/>
      <c r="H39" s="427"/>
      <c r="I39" s="427"/>
      <c r="J39" s="427"/>
      <c r="K39" s="427"/>
      <c r="L39" s="429"/>
      <c r="M39" s="427"/>
      <c r="N39" s="426"/>
      <c r="O39" s="136"/>
    </row>
    <row r="40" spans="2:15" s="27" customFormat="1" ht="21" customHeight="1">
      <c r="B40" s="488"/>
      <c r="C40" s="426"/>
      <c r="D40" s="321"/>
      <c r="E40" s="139"/>
      <c r="F40" s="427"/>
      <c r="G40" s="427"/>
      <c r="H40" s="427"/>
      <c r="I40" s="427"/>
      <c r="J40" s="427"/>
      <c r="K40" s="427"/>
      <c r="L40" s="429"/>
      <c r="M40" s="427"/>
      <c r="N40" s="426"/>
      <c r="O40" s="136"/>
    </row>
    <row r="41" spans="2:15" s="27" customFormat="1" ht="21" customHeight="1">
      <c r="B41" s="488"/>
      <c r="C41" s="426"/>
      <c r="D41" s="486"/>
      <c r="E41" s="426"/>
      <c r="F41" s="427"/>
      <c r="G41" s="427"/>
      <c r="H41" s="427"/>
      <c r="I41" s="427"/>
      <c r="J41" s="427"/>
      <c r="K41" s="427"/>
      <c r="L41" s="429"/>
      <c r="M41" s="427"/>
      <c r="N41" s="426"/>
      <c r="O41" s="136"/>
    </row>
    <row r="42" spans="2:15" s="27" customFormat="1" ht="21" customHeight="1">
      <c r="B42" s="70"/>
      <c r="C42" s="426"/>
      <c r="D42" s="486"/>
      <c r="E42" s="426"/>
      <c r="F42" s="427"/>
      <c r="G42" s="427"/>
      <c r="H42" s="427"/>
      <c r="I42" s="427"/>
      <c r="J42" s="427"/>
      <c r="K42" s="427"/>
      <c r="L42" s="429"/>
      <c r="M42" s="427"/>
      <c r="N42" s="426"/>
      <c r="O42" s="136"/>
    </row>
    <row r="43" spans="2:15" s="27" customFormat="1" ht="21" customHeight="1">
      <c r="B43" s="280"/>
      <c r="C43" s="426"/>
      <c r="D43" s="486"/>
      <c r="E43" s="426"/>
      <c r="F43" s="427"/>
      <c r="G43" s="427"/>
      <c r="H43" s="427"/>
      <c r="I43" s="427"/>
      <c r="J43" s="427"/>
      <c r="K43" s="427"/>
      <c r="L43" s="429"/>
      <c r="M43" s="427"/>
      <c r="N43" s="426"/>
      <c r="O43" s="136"/>
    </row>
    <row r="44" spans="2:15" s="27" customFormat="1" ht="21" customHeight="1">
      <c r="B44" s="280"/>
      <c r="C44" s="489"/>
      <c r="D44" s="486"/>
      <c r="E44" s="426"/>
      <c r="F44" s="427"/>
      <c r="G44" s="487"/>
      <c r="H44" s="427"/>
      <c r="I44" s="427"/>
      <c r="J44" s="427"/>
      <c r="K44" s="427"/>
      <c r="L44" s="429"/>
      <c r="M44" s="427"/>
      <c r="N44" s="426"/>
      <c r="O44" s="136"/>
    </row>
    <row r="45" spans="2:15" s="27" customFormat="1" ht="21" customHeight="1">
      <c r="B45" s="280"/>
      <c r="C45" s="426"/>
      <c r="D45" s="486"/>
      <c r="E45" s="426"/>
      <c r="F45" s="427"/>
      <c r="G45" s="427"/>
      <c r="H45" s="427"/>
      <c r="I45" s="427"/>
      <c r="J45" s="427"/>
      <c r="K45" s="427"/>
      <c r="L45" s="429"/>
      <c r="M45" s="427"/>
      <c r="N45" s="426"/>
      <c r="O45" s="136"/>
    </row>
    <row r="46" spans="2:15" s="27" customFormat="1" ht="21" customHeight="1">
      <c r="B46" s="280"/>
      <c r="C46" s="426"/>
      <c r="D46" s="486"/>
      <c r="E46" s="426"/>
      <c r="F46" s="427"/>
      <c r="G46" s="427"/>
      <c r="H46" s="427"/>
      <c r="I46" s="427"/>
      <c r="J46" s="427"/>
      <c r="K46" s="427"/>
      <c r="L46" s="429"/>
      <c r="M46" s="427"/>
      <c r="N46" s="426"/>
      <c r="O46" s="136"/>
    </row>
    <row r="47" spans="2:15" s="27" customFormat="1" ht="21" customHeight="1">
      <c r="B47" s="70" t="s">
        <v>42</v>
      </c>
      <c r="C47" s="426"/>
      <c r="D47" s="486"/>
      <c r="E47" s="426"/>
      <c r="F47" s="427"/>
      <c r="G47" s="487">
        <f>K47</f>
        <v>3739400</v>
      </c>
      <c r="H47" s="427"/>
      <c r="I47" s="427"/>
      <c r="J47" s="427"/>
      <c r="K47" s="427">
        <f>SUM(K34:K36)</f>
        <v>3739400</v>
      </c>
      <c r="L47" s="429"/>
      <c r="M47" s="427"/>
      <c r="N47" s="426"/>
      <c r="O47" s="136"/>
    </row>
    <row r="48" spans="2:15" s="27" customFormat="1" ht="21" customHeight="1">
      <c r="B48" s="280"/>
      <c r="C48" s="426"/>
      <c r="D48" s="486"/>
      <c r="E48" s="426"/>
      <c r="F48" s="427"/>
      <c r="G48" s="427"/>
      <c r="H48" s="427"/>
      <c r="I48" s="427"/>
      <c r="J48" s="427"/>
      <c r="K48" s="427"/>
      <c r="L48" s="429"/>
      <c r="M48" s="427"/>
      <c r="N48" s="426"/>
      <c r="O48" s="136"/>
    </row>
    <row r="49" spans="2:15" s="27" customFormat="1" ht="21" customHeight="1">
      <c r="B49" s="280"/>
      <c r="C49" s="426"/>
      <c r="D49" s="486"/>
      <c r="E49" s="426"/>
      <c r="F49" s="427"/>
      <c r="G49" s="427"/>
      <c r="H49" s="427"/>
      <c r="I49" s="427"/>
      <c r="J49" s="427"/>
      <c r="K49" s="427"/>
      <c r="L49" s="429"/>
      <c r="M49" s="427"/>
      <c r="N49" s="426"/>
      <c r="O49" s="136"/>
    </row>
    <row r="50" spans="2:15" s="27" customFormat="1" ht="21" customHeight="1">
      <c r="B50" s="280"/>
      <c r="C50" s="426"/>
      <c r="D50" s="486"/>
      <c r="E50" s="426"/>
      <c r="F50" s="427"/>
      <c r="G50" s="427"/>
      <c r="H50" s="427"/>
      <c r="I50" s="427"/>
      <c r="J50" s="427"/>
      <c r="K50" s="427"/>
      <c r="L50" s="429"/>
      <c r="M50" s="427"/>
      <c r="N50" s="426"/>
      <c r="O50" s="136"/>
    </row>
    <row r="51" spans="2:15" s="27" customFormat="1" ht="21" customHeight="1">
      <c r="B51" s="280"/>
      <c r="C51" s="426"/>
      <c r="D51" s="486"/>
      <c r="E51" s="426"/>
      <c r="F51" s="427"/>
      <c r="G51" s="427"/>
      <c r="H51" s="427"/>
      <c r="I51" s="427"/>
      <c r="J51" s="427"/>
      <c r="K51" s="427"/>
      <c r="L51" s="429"/>
      <c r="M51" s="427"/>
      <c r="N51" s="426"/>
      <c r="O51" s="136"/>
    </row>
    <row r="52" spans="2:15" s="27" customFormat="1" ht="21" customHeight="1">
      <c r="B52" s="280"/>
      <c r="C52" s="426"/>
      <c r="D52" s="486"/>
      <c r="E52" s="426"/>
      <c r="F52" s="427"/>
      <c r="G52" s="427"/>
      <c r="H52" s="427"/>
      <c r="I52" s="427"/>
      <c r="J52" s="427"/>
      <c r="K52" s="427"/>
      <c r="L52" s="429"/>
      <c r="M52" s="427"/>
      <c r="N52" s="426"/>
      <c r="O52" s="136"/>
    </row>
    <row r="424" spans="1:1" ht="21" customHeight="1">
      <c r="A424" s="31"/>
    </row>
  </sheetData>
  <phoneticPr fontId="3" type="noConversion"/>
  <printOptions horizontalCentered="1" verticalCentered="1" gridLinesSet="0"/>
  <pageMargins left="0.78740157480314965" right="0.39370078740157483" top="0.78740157480314965" bottom="0.39370078740157483" header="0" footer="0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49111111111132">
    <tabColor rgb="FFFFFF00"/>
  </sheetPr>
  <dimension ref="A2:S58"/>
  <sheetViews>
    <sheetView view="pageBreakPreview" zoomScale="85" zoomScaleNormal="75" zoomScaleSheetLayoutView="85" workbookViewId="0">
      <selection activeCell="F39" sqref="F39"/>
    </sheetView>
  </sheetViews>
  <sheetFormatPr defaultColWidth="9" defaultRowHeight="21" customHeight="1"/>
  <cols>
    <col min="1" max="1" width="24.59765625" style="4" customWidth="1"/>
    <col min="2" max="2" width="26.5" style="4" customWidth="1"/>
    <col min="3" max="3" width="7.3984375" style="14" customWidth="1"/>
    <col min="4" max="4" width="5.59765625" style="4" customWidth="1"/>
    <col min="5" max="5" width="7.19921875" style="4" customWidth="1"/>
    <col min="6" max="6" width="14.09765625" style="4" customWidth="1"/>
    <col min="7" max="7" width="9.59765625" style="4" customWidth="1"/>
    <col min="8" max="8" width="12.19921875" style="4" customWidth="1"/>
    <col min="9" max="9" width="13.59765625" style="4" customWidth="1"/>
    <col min="10" max="10" width="14.3984375" style="4" customWidth="1"/>
    <col min="11" max="11" width="6.69921875" style="4" customWidth="1"/>
    <col min="12" max="12" width="8.69921875" style="4" customWidth="1"/>
    <col min="13" max="13" width="9.19921875" style="5" customWidth="1"/>
    <col min="14" max="14" width="17.19921875" style="4" customWidth="1"/>
    <col min="15" max="17" width="12.09765625" style="4" bestFit="1" customWidth="1"/>
    <col min="18" max="19" width="13.3984375" style="4" bestFit="1" customWidth="1"/>
    <col min="20" max="16384" width="9" style="4"/>
  </cols>
  <sheetData>
    <row r="2" spans="1:13" s="12" customFormat="1" ht="21" customHeight="1">
      <c r="A2" s="6" t="s">
        <v>72</v>
      </c>
      <c r="B2" s="7"/>
      <c r="C2" s="8"/>
      <c r="D2" s="7"/>
      <c r="E2" s="7"/>
      <c r="F2" s="7"/>
      <c r="G2" s="7"/>
      <c r="H2" s="7"/>
      <c r="I2" s="7"/>
      <c r="J2" s="7"/>
      <c r="K2" s="7"/>
      <c r="L2" s="7"/>
      <c r="M2" s="9"/>
    </row>
    <row r="3" spans="1:13" s="12" customFormat="1" ht="21" customHeight="1">
      <c r="A3" s="308" t="s">
        <v>66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1"/>
    </row>
    <row r="4" spans="1:13" s="12" customFormat="1" ht="21" customHeight="1">
      <c r="A4" s="275"/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7"/>
    </row>
    <row r="5" spans="1:13" s="12" customFormat="1" ht="21" customHeight="1">
      <c r="A5" s="413" t="s">
        <v>5</v>
      </c>
      <c r="B5" s="414">
        <f>F25</f>
        <v>3739400</v>
      </c>
      <c r="C5" s="415" t="s">
        <v>3</v>
      </c>
      <c r="D5" s="212"/>
      <c r="E5" s="212"/>
      <c r="F5" s="212"/>
      <c r="G5" s="212"/>
      <c r="H5" s="212"/>
      <c r="I5" s="212"/>
      <c r="J5" s="212"/>
      <c r="K5" s="212"/>
      <c r="L5" s="212"/>
      <c r="M5" s="351"/>
    </row>
    <row r="6" spans="1:13" ht="21" customHeight="1">
      <c r="A6" s="416" t="s">
        <v>6</v>
      </c>
      <c r="B6" s="417" t="s">
        <v>7</v>
      </c>
      <c r="C6" s="483" t="s">
        <v>3</v>
      </c>
      <c r="D6" s="417" t="s">
        <v>8</v>
      </c>
      <c r="E6" s="419" t="s">
        <v>19</v>
      </c>
      <c r="F6" s="420"/>
      <c r="G6" s="419" t="s">
        <v>9</v>
      </c>
      <c r="H6" s="421"/>
      <c r="I6" s="419" t="s">
        <v>10</v>
      </c>
      <c r="J6" s="421"/>
      <c r="K6" s="419" t="s">
        <v>11</v>
      </c>
      <c r="L6" s="421"/>
      <c r="M6" s="417" t="s">
        <v>2</v>
      </c>
    </row>
    <row r="7" spans="1:13" ht="21" customHeight="1">
      <c r="A7" s="422" t="s">
        <v>12</v>
      </c>
      <c r="B7" s="423" t="s">
        <v>13</v>
      </c>
      <c r="C7" s="484" t="s">
        <v>14</v>
      </c>
      <c r="D7" s="423" t="s">
        <v>15</v>
      </c>
      <c r="E7" s="425" t="s">
        <v>20</v>
      </c>
      <c r="F7" s="425" t="s">
        <v>17</v>
      </c>
      <c r="G7" s="425" t="s">
        <v>16</v>
      </c>
      <c r="H7" s="425" t="s">
        <v>17</v>
      </c>
      <c r="I7" s="425" t="s">
        <v>16</v>
      </c>
      <c r="J7" s="425" t="s">
        <v>17</v>
      </c>
      <c r="K7" s="485" t="s">
        <v>16</v>
      </c>
      <c r="L7" s="425" t="s">
        <v>17</v>
      </c>
      <c r="M7" s="423" t="s">
        <v>18</v>
      </c>
    </row>
    <row r="8" spans="1:13" s="27" customFormat="1" ht="21" customHeight="1">
      <c r="A8" s="383" t="str">
        <f>A32</f>
        <v>가. SYSTEM SOFTWARE</v>
      </c>
      <c r="B8" s="493"/>
      <c r="C8" s="338">
        <v>1</v>
      </c>
      <c r="D8" s="139" t="s">
        <v>39</v>
      </c>
      <c r="E8" s="427"/>
      <c r="F8" s="494">
        <f>J8</f>
        <v>3739400</v>
      </c>
      <c r="G8" s="494"/>
      <c r="H8" s="494"/>
      <c r="I8" s="494"/>
      <c r="J8" s="494">
        <f>J49</f>
        <v>3739400</v>
      </c>
      <c r="K8" s="429"/>
      <c r="L8" s="427"/>
      <c r="M8" s="426"/>
    </row>
    <row r="9" spans="1:13" s="27" customFormat="1" ht="21" customHeight="1">
      <c r="A9" s="495"/>
      <c r="B9" s="493"/>
      <c r="C9" s="338"/>
      <c r="D9" s="139"/>
      <c r="E9" s="427"/>
      <c r="F9" s="494"/>
      <c r="G9" s="494"/>
      <c r="H9" s="494"/>
      <c r="I9" s="494"/>
      <c r="J9" s="494"/>
      <c r="K9" s="429"/>
      <c r="L9" s="427"/>
      <c r="M9" s="426"/>
    </row>
    <row r="10" spans="1:13" s="27" customFormat="1" ht="21" customHeight="1">
      <c r="A10" s="495"/>
      <c r="B10" s="493"/>
      <c r="C10" s="321"/>
      <c r="D10" s="139"/>
      <c r="E10" s="427"/>
      <c r="F10" s="494"/>
      <c r="G10" s="494"/>
      <c r="H10" s="494"/>
      <c r="I10" s="494"/>
      <c r="J10" s="494"/>
      <c r="K10" s="429"/>
      <c r="L10" s="427"/>
      <c r="M10" s="426"/>
    </row>
    <row r="11" spans="1:13" s="27" customFormat="1" ht="21" customHeight="1">
      <c r="A11" s="495"/>
      <c r="B11" s="493"/>
      <c r="C11" s="321"/>
      <c r="D11" s="139"/>
      <c r="E11" s="427"/>
      <c r="F11" s="494"/>
      <c r="G11" s="494"/>
      <c r="H11" s="494"/>
      <c r="I11" s="494"/>
      <c r="J11" s="494"/>
      <c r="K11" s="429"/>
      <c r="L11" s="427"/>
      <c r="M11" s="426"/>
    </row>
    <row r="12" spans="1:13" s="27" customFormat="1" ht="21" customHeight="1">
      <c r="A12" s="495"/>
      <c r="B12" s="493"/>
      <c r="C12" s="321"/>
      <c r="D12" s="139"/>
      <c r="E12" s="427"/>
      <c r="F12" s="494"/>
      <c r="G12" s="494"/>
      <c r="H12" s="494"/>
      <c r="I12" s="494"/>
      <c r="J12" s="494"/>
      <c r="K12" s="429"/>
      <c r="L12" s="427"/>
      <c r="M12" s="426"/>
    </row>
    <row r="13" spans="1:13" s="27" customFormat="1" ht="21" customHeight="1">
      <c r="A13" s="495"/>
      <c r="B13" s="493"/>
      <c r="C13" s="321"/>
      <c r="D13" s="139"/>
      <c r="E13" s="427"/>
      <c r="F13" s="494"/>
      <c r="G13" s="494"/>
      <c r="H13" s="494"/>
      <c r="I13" s="494"/>
      <c r="J13" s="494"/>
      <c r="K13" s="429"/>
      <c r="L13" s="427"/>
      <c r="M13" s="426"/>
    </row>
    <row r="14" spans="1:13" s="27" customFormat="1" ht="21" customHeight="1">
      <c r="A14" s="495"/>
      <c r="B14" s="493"/>
      <c r="C14" s="321"/>
      <c r="D14" s="139"/>
      <c r="E14" s="427"/>
      <c r="F14" s="494"/>
      <c r="G14" s="494"/>
      <c r="H14" s="494"/>
      <c r="I14" s="494"/>
      <c r="J14" s="494"/>
      <c r="K14" s="429"/>
      <c r="L14" s="427"/>
      <c r="M14" s="426"/>
    </row>
    <row r="15" spans="1:13" s="27" customFormat="1" ht="21" customHeight="1">
      <c r="A15" s="495"/>
      <c r="B15" s="493"/>
      <c r="C15" s="321"/>
      <c r="D15" s="139"/>
      <c r="E15" s="427"/>
      <c r="F15" s="494"/>
      <c r="G15" s="494"/>
      <c r="H15" s="494"/>
      <c r="I15" s="494"/>
      <c r="J15" s="494"/>
      <c r="K15" s="429"/>
      <c r="L15" s="427"/>
      <c r="M15" s="426"/>
    </row>
    <row r="16" spans="1:13" s="27" customFormat="1" ht="21" customHeight="1">
      <c r="A16" s="495"/>
      <c r="B16" s="493"/>
      <c r="C16" s="321"/>
      <c r="D16" s="139"/>
      <c r="E16" s="427"/>
      <c r="F16" s="494"/>
      <c r="G16" s="494"/>
      <c r="H16" s="494"/>
      <c r="I16" s="494"/>
      <c r="J16" s="494"/>
      <c r="K16" s="429"/>
      <c r="L16" s="427"/>
      <c r="M16" s="426"/>
    </row>
    <row r="17" spans="1:13" s="27" customFormat="1" ht="21" customHeight="1">
      <c r="A17" s="495"/>
      <c r="B17" s="493"/>
      <c r="C17" s="321"/>
      <c r="D17" s="139"/>
      <c r="E17" s="427"/>
      <c r="F17" s="494"/>
      <c r="G17" s="494"/>
      <c r="H17" s="494"/>
      <c r="I17" s="494"/>
      <c r="J17" s="494"/>
      <c r="K17" s="429"/>
      <c r="L17" s="427"/>
      <c r="M17" s="426"/>
    </row>
    <row r="18" spans="1:13" s="27" customFormat="1" ht="21" customHeight="1">
      <c r="A18" s="495"/>
      <c r="B18" s="493"/>
      <c r="C18" s="321"/>
      <c r="D18" s="139"/>
      <c r="E18" s="427"/>
      <c r="F18" s="494"/>
      <c r="G18" s="494"/>
      <c r="H18" s="494"/>
      <c r="I18" s="494"/>
      <c r="J18" s="494"/>
      <c r="K18" s="429"/>
      <c r="L18" s="427"/>
      <c r="M18" s="426"/>
    </row>
    <row r="19" spans="1:13" s="27" customFormat="1" ht="21" customHeight="1">
      <c r="A19" s="495"/>
      <c r="B19" s="493"/>
      <c r="C19" s="321"/>
      <c r="D19" s="139"/>
      <c r="E19" s="427"/>
      <c r="F19" s="494"/>
      <c r="G19" s="494"/>
      <c r="H19" s="494"/>
      <c r="I19" s="494"/>
      <c r="J19" s="494"/>
      <c r="K19" s="429"/>
      <c r="L19" s="427"/>
      <c r="M19" s="426"/>
    </row>
    <row r="20" spans="1:13" s="27" customFormat="1" ht="21" customHeight="1">
      <c r="A20" s="495"/>
      <c r="B20" s="493"/>
      <c r="C20" s="321"/>
      <c r="D20" s="139"/>
      <c r="E20" s="427"/>
      <c r="F20" s="494"/>
      <c r="G20" s="494"/>
      <c r="H20" s="494"/>
      <c r="I20" s="494"/>
      <c r="J20" s="494"/>
      <c r="K20" s="429"/>
      <c r="L20" s="427"/>
      <c r="M20" s="426"/>
    </row>
    <row r="21" spans="1:13" s="27" customFormat="1" ht="21" customHeight="1">
      <c r="A21" s="495"/>
      <c r="B21" s="493"/>
      <c r="C21" s="321"/>
      <c r="D21" s="139"/>
      <c r="E21" s="427"/>
      <c r="F21" s="494"/>
      <c r="G21" s="494"/>
      <c r="H21" s="494"/>
      <c r="I21" s="494"/>
      <c r="J21" s="494"/>
      <c r="K21" s="429"/>
      <c r="L21" s="427"/>
      <c r="M21" s="426"/>
    </row>
    <row r="22" spans="1:13" s="27" customFormat="1" ht="21" customHeight="1">
      <c r="A22" s="495"/>
      <c r="B22" s="493"/>
      <c r="C22" s="321"/>
      <c r="D22" s="139"/>
      <c r="E22" s="427"/>
      <c r="F22" s="494"/>
      <c r="G22" s="494"/>
      <c r="H22" s="494"/>
      <c r="I22" s="494"/>
      <c r="J22" s="494"/>
      <c r="K22" s="429"/>
      <c r="L22" s="427"/>
      <c r="M22" s="426"/>
    </row>
    <row r="23" spans="1:13" s="27" customFormat="1" ht="21" customHeight="1">
      <c r="A23" s="495"/>
      <c r="B23" s="493"/>
      <c r="C23" s="321"/>
      <c r="D23" s="139"/>
      <c r="E23" s="427"/>
      <c r="F23" s="494"/>
      <c r="G23" s="494"/>
      <c r="H23" s="494"/>
      <c r="I23" s="494"/>
      <c r="J23" s="494"/>
      <c r="K23" s="429"/>
      <c r="L23" s="427"/>
      <c r="M23" s="426"/>
    </row>
    <row r="24" spans="1:13" s="27" customFormat="1" ht="21" customHeight="1">
      <c r="A24" s="495"/>
      <c r="B24" s="493"/>
      <c r="C24" s="321"/>
      <c r="D24" s="139"/>
      <c r="E24" s="427"/>
      <c r="F24" s="494"/>
      <c r="G24" s="494"/>
      <c r="H24" s="494"/>
      <c r="I24" s="494"/>
      <c r="J24" s="494"/>
      <c r="K24" s="429"/>
      <c r="L24" s="427"/>
      <c r="M24" s="426"/>
    </row>
    <row r="25" spans="1:13" s="27" customFormat="1" ht="21" customHeight="1">
      <c r="A25" s="70" t="s">
        <v>159</v>
      </c>
      <c r="B25" s="489"/>
      <c r="C25" s="486"/>
      <c r="D25" s="426"/>
      <c r="E25" s="427"/>
      <c r="F25" s="496">
        <f>J25</f>
        <v>3739400</v>
      </c>
      <c r="G25" s="494"/>
      <c r="H25" s="494"/>
      <c r="I25" s="494"/>
      <c r="J25" s="494">
        <f>SUM(J8:J9)</f>
        <v>3739400</v>
      </c>
      <c r="K25" s="429"/>
      <c r="L25" s="427"/>
      <c r="M25" s="426"/>
    </row>
    <row r="26" spans="1:13" s="27" customFormat="1" ht="21" customHeight="1">
      <c r="A26" s="495"/>
      <c r="B26" s="493"/>
      <c r="C26" s="321"/>
      <c r="D26" s="139"/>
      <c r="E26" s="427"/>
      <c r="F26" s="494"/>
      <c r="G26" s="494"/>
      <c r="H26" s="494"/>
      <c r="I26" s="494"/>
      <c r="J26" s="494"/>
      <c r="K26" s="429"/>
      <c r="L26" s="427"/>
      <c r="M26" s="426"/>
    </row>
    <row r="27" spans="1:13" s="27" customFormat="1" ht="21" customHeight="1">
      <c r="A27" s="495"/>
      <c r="B27" s="493"/>
      <c r="C27" s="321"/>
      <c r="D27" s="139"/>
      <c r="E27" s="427"/>
      <c r="F27" s="494"/>
      <c r="G27" s="494"/>
      <c r="H27" s="494"/>
      <c r="I27" s="494"/>
      <c r="J27" s="494"/>
      <c r="K27" s="429"/>
      <c r="L27" s="427"/>
      <c r="M27" s="426"/>
    </row>
    <row r="28" spans="1:13" s="27" customFormat="1" ht="21" customHeight="1">
      <c r="A28" s="495"/>
      <c r="B28" s="493"/>
      <c r="C28" s="321"/>
      <c r="D28" s="139"/>
      <c r="E28" s="427"/>
      <c r="F28" s="494"/>
      <c r="G28" s="494"/>
      <c r="H28" s="494"/>
      <c r="I28" s="494"/>
      <c r="J28" s="494"/>
      <c r="K28" s="429"/>
      <c r="L28" s="427"/>
      <c r="M28" s="426"/>
    </row>
    <row r="29" spans="1:13" s="27" customFormat="1" ht="21" customHeight="1">
      <c r="A29" s="495"/>
      <c r="B29" s="493"/>
      <c r="C29" s="321"/>
      <c r="D29" s="139"/>
      <c r="E29" s="427"/>
      <c r="F29" s="494"/>
      <c r="G29" s="494"/>
      <c r="H29" s="494"/>
      <c r="I29" s="494"/>
      <c r="J29" s="494"/>
      <c r="K29" s="429"/>
      <c r="L29" s="427"/>
      <c r="M29" s="426"/>
    </row>
    <row r="30" spans="1:13" ht="21" customHeight="1">
      <c r="A30" s="416" t="s">
        <v>6</v>
      </c>
      <c r="B30" s="417" t="s">
        <v>7</v>
      </c>
      <c r="C30" s="483" t="s">
        <v>3</v>
      </c>
      <c r="D30" s="417" t="s">
        <v>8</v>
      </c>
      <c r="E30" s="419" t="s">
        <v>19</v>
      </c>
      <c r="F30" s="420"/>
      <c r="G30" s="419" t="s">
        <v>9</v>
      </c>
      <c r="H30" s="421"/>
      <c r="I30" s="419" t="s">
        <v>10</v>
      </c>
      <c r="J30" s="421"/>
      <c r="K30" s="419" t="s">
        <v>11</v>
      </c>
      <c r="L30" s="421"/>
      <c r="M30" s="417" t="s">
        <v>2</v>
      </c>
    </row>
    <row r="31" spans="1:13" ht="21" customHeight="1">
      <c r="A31" s="422" t="s">
        <v>12</v>
      </c>
      <c r="B31" s="423" t="s">
        <v>13</v>
      </c>
      <c r="C31" s="484" t="s">
        <v>14</v>
      </c>
      <c r="D31" s="423" t="s">
        <v>15</v>
      </c>
      <c r="E31" s="425" t="s">
        <v>20</v>
      </c>
      <c r="F31" s="425" t="s">
        <v>17</v>
      </c>
      <c r="G31" s="425" t="s">
        <v>16</v>
      </c>
      <c r="H31" s="425" t="s">
        <v>17</v>
      </c>
      <c r="I31" s="425" t="s">
        <v>16</v>
      </c>
      <c r="J31" s="425" t="s">
        <v>17</v>
      </c>
      <c r="K31" s="485" t="s">
        <v>16</v>
      </c>
      <c r="L31" s="425" t="s">
        <v>17</v>
      </c>
      <c r="M31" s="423" t="s">
        <v>18</v>
      </c>
    </row>
    <row r="32" spans="1:13" s="27" customFormat="1" ht="21" customHeight="1">
      <c r="A32" s="383" t="s">
        <v>188</v>
      </c>
      <c r="B32" s="493"/>
      <c r="C32" s="321"/>
      <c r="D32" s="139"/>
      <c r="E32" s="427"/>
      <c r="F32" s="494"/>
      <c r="G32" s="494"/>
      <c r="H32" s="494"/>
      <c r="I32" s="494"/>
      <c r="J32" s="494"/>
      <c r="K32" s="429"/>
      <c r="L32" s="427"/>
      <c r="M32" s="426"/>
    </row>
    <row r="33" spans="1:19" s="27" customFormat="1" ht="21" customHeight="1">
      <c r="A33" s="392" t="s">
        <v>363</v>
      </c>
      <c r="B33" s="401"/>
      <c r="C33" s="338"/>
      <c r="D33" s="139"/>
      <c r="E33" s="427"/>
      <c r="F33" s="494"/>
      <c r="G33" s="494"/>
      <c r="H33" s="497"/>
      <c r="I33" s="497"/>
      <c r="J33" s="497"/>
      <c r="K33" s="498"/>
      <c r="L33" s="499"/>
      <c r="M33" s="191"/>
      <c r="O33" s="122"/>
      <c r="P33" s="122"/>
      <c r="Q33" s="122"/>
      <c r="R33" s="122"/>
      <c r="S33" s="122"/>
    </row>
    <row r="34" spans="1:19" s="27" customFormat="1" ht="21" customHeight="1">
      <c r="A34" s="500" t="s">
        <v>185</v>
      </c>
      <c r="B34" s="501" t="s">
        <v>228</v>
      </c>
      <c r="C34" s="502">
        <v>2</v>
      </c>
      <c r="D34" s="139" t="s">
        <v>184</v>
      </c>
      <c r="E34" s="427"/>
      <c r="F34" s="494">
        <f t="shared" ref="F34:F38" si="0">J34</f>
        <v>1072000</v>
      </c>
      <c r="G34" s="494"/>
      <c r="H34" s="497"/>
      <c r="I34" s="239">
        <v>536000</v>
      </c>
      <c r="J34" s="497">
        <f>C34*I34</f>
        <v>1072000</v>
      </c>
      <c r="K34" s="242"/>
      <c r="L34" s="499"/>
      <c r="M34" s="503" t="s">
        <v>266</v>
      </c>
    </row>
    <row r="35" spans="1:19" s="27" customFormat="1" ht="21" customHeight="1">
      <c r="A35" s="500" t="s">
        <v>186</v>
      </c>
      <c r="B35" s="501" t="s">
        <v>228</v>
      </c>
      <c r="C35" s="502">
        <v>1</v>
      </c>
      <c r="D35" s="139" t="s">
        <v>184</v>
      </c>
      <c r="E35" s="427"/>
      <c r="F35" s="494">
        <f t="shared" si="0"/>
        <v>659000</v>
      </c>
      <c r="G35" s="494"/>
      <c r="H35" s="497"/>
      <c r="I35" s="239">
        <v>659000</v>
      </c>
      <c r="J35" s="497">
        <f>C35*I35</f>
        <v>659000</v>
      </c>
      <c r="K35" s="242"/>
      <c r="L35" s="499"/>
      <c r="M35" s="503" t="s">
        <v>246</v>
      </c>
    </row>
    <row r="36" spans="1:19" s="27" customFormat="1" ht="21" customHeight="1">
      <c r="A36" s="500" t="s">
        <v>187</v>
      </c>
      <c r="B36" s="501" t="s">
        <v>228</v>
      </c>
      <c r="C36" s="504">
        <v>0.2</v>
      </c>
      <c r="D36" s="139" t="s">
        <v>184</v>
      </c>
      <c r="E36" s="427"/>
      <c r="F36" s="494">
        <f t="shared" si="0"/>
        <v>131600</v>
      </c>
      <c r="G36" s="494"/>
      <c r="H36" s="497"/>
      <c r="I36" s="239">
        <v>658000</v>
      </c>
      <c r="J36" s="497">
        <f>C36*I36</f>
        <v>131600</v>
      </c>
      <c r="K36" s="242"/>
      <c r="L36" s="499"/>
      <c r="M36" s="503" t="s">
        <v>245</v>
      </c>
    </row>
    <row r="37" spans="1:19" s="27" customFormat="1" ht="21" customHeight="1">
      <c r="A37" s="505" t="s">
        <v>269</v>
      </c>
      <c r="B37" s="501" t="s">
        <v>228</v>
      </c>
      <c r="C37" s="502">
        <v>2</v>
      </c>
      <c r="D37" s="139" t="s">
        <v>184</v>
      </c>
      <c r="E37" s="427"/>
      <c r="F37" s="494">
        <f t="shared" si="0"/>
        <v>1792000</v>
      </c>
      <c r="G37" s="494"/>
      <c r="H37" s="497"/>
      <c r="I37" s="239">
        <v>896000</v>
      </c>
      <c r="J37" s="497">
        <f>C37*I37</f>
        <v>1792000</v>
      </c>
      <c r="K37" s="242"/>
      <c r="L37" s="499"/>
      <c r="M37" s="503" t="s">
        <v>270</v>
      </c>
      <c r="O37" s="122"/>
      <c r="P37" s="122"/>
      <c r="Q37" s="122"/>
      <c r="R37" s="122"/>
      <c r="S37" s="122"/>
    </row>
    <row r="38" spans="1:19" s="761" customFormat="1" ht="21" customHeight="1">
      <c r="A38" s="755" t="s">
        <v>335</v>
      </c>
      <c r="B38" s="756" t="s">
        <v>336</v>
      </c>
      <c r="C38" s="757">
        <v>0.2</v>
      </c>
      <c r="D38" s="758" t="s">
        <v>184</v>
      </c>
      <c r="E38" s="427"/>
      <c r="F38" s="494">
        <f t="shared" si="0"/>
        <v>84800</v>
      </c>
      <c r="G38" s="494"/>
      <c r="H38" s="497"/>
      <c r="I38" s="759">
        <v>424000</v>
      </c>
      <c r="J38" s="497">
        <f>TRUNC(C38*I38, -2)</f>
        <v>84800</v>
      </c>
      <c r="K38" s="242"/>
      <c r="L38" s="499"/>
      <c r="M38" s="760" t="s">
        <v>266</v>
      </c>
    </row>
    <row r="39" spans="1:19" s="27" customFormat="1" ht="21" customHeight="1">
      <c r="A39" s="500"/>
      <c r="B39" s="501"/>
      <c r="C39" s="502"/>
      <c r="D39" s="139"/>
      <c r="E39" s="427"/>
      <c r="F39" s="494"/>
      <c r="G39" s="494"/>
      <c r="H39" s="497"/>
      <c r="I39" s="239"/>
      <c r="J39" s="497"/>
      <c r="K39" s="242"/>
      <c r="L39" s="499"/>
      <c r="M39" s="503"/>
    </row>
    <row r="40" spans="1:19" s="27" customFormat="1" ht="21" customHeight="1">
      <c r="A40" s="500"/>
      <c r="B40" s="507"/>
      <c r="C40" s="509"/>
      <c r="D40" s="506"/>
      <c r="E40" s="427"/>
      <c r="F40" s="494"/>
      <c r="G40" s="494"/>
      <c r="H40" s="497"/>
      <c r="I40" s="508"/>
      <c r="J40" s="497"/>
      <c r="K40" s="242"/>
      <c r="L40" s="499"/>
      <c r="M40" s="191"/>
    </row>
    <row r="41" spans="1:19" s="27" customFormat="1" ht="21" customHeight="1">
      <c r="A41" s="500"/>
      <c r="B41" s="507"/>
      <c r="C41" s="509"/>
      <c r="D41" s="506"/>
      <c r="E41" s="427"/>
      <c r="F41" s="494"/>
      <c r="G41" s="494"/>
      <c r="H41" s="497"/>
      <c r="I41" s="508"/>
      <c r="J41" s="497"/>
      <c r="K41" s="242"/>
      <c r="L41" s="499"/>
      <c r="M41" s="191"/>
    </row>
    <row r="42" spans="1:19" s="27" customFormat="1" ht="21" customHeight="1">
      <c r="A42" s="500"/>
      <c r="B42" s="507"/>
      <c r="C42" s="509"/>
      <c r="D42" s="506"/>
      <c r="E42" s="427"/>
      <c r="F42" s="494"/>
      <c r="G42" s="494"/>
      <c r="H42" s="497"/>
      <c r="I42" s="508"/>
      <c r="J42" s="497"/>
      <c r="K42" s="242"/>
      <c r="L42" s="499"/>
      <c r="M42" s="191"/>
    </row>
    <row r="43" spans="1:19" s="27" customFormat="1" ht="21" customHeight="1">
      <c r="A43" s="500"/>
      <c r="B43" s="507"/>
      <c r="C43" s="509"/>
      <c r="D43" s="506"/>
      <c r="E43" s="427"/>
      <c r="F43" s="494"/>
      <c r="G43" s="494"/>
      <c r="H43" s="497"/>
      <c r="I43" s="508"/>
      <c r="J43" s="497"/>
      <c r="K43" s="242"/>
      <c r="L43" s="499"/>
      <c r="M43" s="191"/>
    </row>
    <row r="44" spans="1:19" s="27" customFormat="1" ht="21" customHeight="1">
      <c r="A44" s="741"/>
      <c r="B44" s="742"/>
      <c r="C44" s="743"/>
      <c r="D44" s="744"/>
      <c r="E44" s="427"/>
      <c r="F44" s="494"/>
      <c r="G44" s="494"/>
      <c r="H44" s="497"/>
      <c r="I44" s="508"/>
      <c r="J44" s="497"/>
      <c r="K44" s="242"/>
      <c r="L44" s="499"/>
      <c r="M44" s="191"/>
    </row>
    <row r="45" spans="1:19" s="27" customFormat="1" ht="21" customHeight="1">
      <c r="A45" s="510"/>
      <c r="B45" s="510"/>
      <c r="C45" s="330"/>
      <c r="D45" s="139"/>
      <c r="E45" s="427"/>
      <c r="F45" s="494"/>
      <c r="G45" s="494"/>
      <c r="H45" s="497"/>
      <c r="I45" s="497"/>
      <c r="J45" s="497"/>
      <c r="K45" s="242"/>
      <c r="L45" s="499"/>
      <c r="M45" s="191"/>
    </row>
    <row r="46" spans="1:19" s="27" customFormat="1" ht="21" customHeight="1">
      <c r="A46" s="510"/>
      <c r="B46" s="510"/>
      <c r="C46" s="330"/>
      <c r="D46" s="139"/>
      <c r="E46" s="427"/>
      <c r="F46" s="494"/>
      <c r="G46" s="494"/>
      <c r="H46" s="497"/>
      <c r="I46" s="497"/>
      <c r="J46" s="497"/>
      <c r="K46" s="242"/>
      <c r="L46" s="499"/>
      <c r="M46" s="191"/>
    </row>
    <row r="47" spans="1:19" s="27" customFormat="1" ht="21" customHeight="1">
      <c r="A47" s="501"/>
      <c r="B47" s="511"/>
      <c r="C47" s="330"/>
      <c r="D47" s="139"/>
      <c r="E47" s="427"/>
      <c r="F47" s="494"/>
      <c r="G47" s="494"/>
      <c r="H47" s="497"/>
      <c r="I47" s="497"/>
      <c r="J47" s="497"/>
      <c r="K47" s="242"/>
      <c r="L47" s="499"/>
      <c r="M47" s="191"/>
    </row>
    <row r="48" spans="1:19" s="27" customFormat="1" ht="21" customHeight="1">
      <c r="A48" s="495"/>
      <c r="B48" s="512"/>
      <c r="C48" s="321"/>
      <c r="D48" s="139"/>
      <c r="E48" s="427"/>
      <c r="F48" s="494"/>
      <c r="G48" s="494"/>
      <c r="H48" s="497"/>
      <c r="I48" s="497"/>
      <c r="J48" s="497"/>
      <c r="K48" s="498"/>
      <c r="L48" s="499"/>
      <c r="M48" s="191"/>
    </row>
    <row r="49" spans="1:13" s="27" customFormat="1" ht="21" customHeight="1">
      <c r="A49" s="70" t="s">
        <v>41</v>
      </c>
      <c r="B49" s="489"/>
      <c r="C49" s="486"/>
      <c r="D49" s="426"/>
      <c r="E49" s="427"/>
      <c r="F49" s="496">
        <f>J49</f>
        <v>3739400</v>
      </c>
      <c r="G49" s="494"/>
      <c r="H49" s="497"/>
      <c r="I49" s="497"/>
      <c r="J49" s="513">
        <f>SUM(J33:J48)</f>
        <v>3739400</v>
      </c>
      <c r="K49" s="498"/>
      <c r="L49" s="499"/>
      <c r="M49" s="191"/>
    </row>
    <row r="50" spans="1:13" s="27" customFormat="1" ht="21" customHeight="1">
      <c r="A50" s="280"/>
      <c r="B50" s="514"/>
      <c r="C50" s="486"/>
      <c r="D50" s="426"/>
      <c r="E50" s="427"/>
      <c r="F50" s="515"/>
      <c r="G50" s="494"/>
      <c r="H50" s="497"/>
      <c r="I50" s="497"/>
      <c r="J50" s="513"/>
      <c r="K50" s="498"/>
      <c r="L50" s="499"/>
      <c r="M50" s="191"/>
    </row>
    <row r="51" spans="1:13" s="27" customFormat="1" ht="21" customHeight="1">
      <c r="A51" s="280"/>
      <c r="B51" s="514"/>
      <c r="C51" s="486"/>
      <c r="D51" s="426"/>
      <c r="E51" s="427"/>
      <c r="F51" s="515"/>
      <c r="G51" s="494"/>
      <c r="H51" s="497"/>
      <c r="I51" s="497"/>
      <c r="J51" s="513"/>
      <c r="K51" s="498"/>
      <c r="L51" s="499"/>
      <c r="M51" s="191"/>
    </row>
    <row r="52" spans="1:13" s="27" customFormat="1" ht="21" customHeight="1">
      <c r="A52" s="280"/>
      <c r="B52" s="514"/>
      <c r="C52" s="486"/>
      <c r="D52" s="426"/>
      <c r="E52" s="427"/>
      <c r="F52" s="515"/>
      <c r="G52" s="494"/>
      <c r="H52" s="497"/>
      <c r="I52" s="497"/>
      <c r="J52" s="513"/>
      <c r="K52" s="498"/>
      <c r="L52" s="499"/>
      <c r="M52" s="191"/>
    </row>
    <row r="53" spans="1:13" s="27" customFormat="1" ht="21" customHeight="1">
      <c r="A53" s="280"/>
      <c r="B53" s="514"/>
      <c r="C53" s="486"/>
      <c r="D53" s="426"/>
      <c r="E53" s="427"/>
      <c r="F53" s="515"/>
      <c r="G53" s="494"/>
      <c r="H53" s="497"/>
      <c r="I53" s="497"/>
      <c r="J53" s="513"/>
      <c r="K53" s="498"/>
      <c r="L53" s="499"/>
      <c r="M53" s="191"/>
    </row>
    <row r="54" spans="1:13" s="27" customFormat="1" ht="21" customHeight="1">
      <c r="A54" s="280"/>
      <c r="B54" s="514"/>
      <c r="C54" s="486"/>
      <c r="D54" s="426"/>
      <c r="E54" s="427"/>
      <c r="F54" s="515"/>
      <c r="G54" s="494"/>
      <c r="H54" s="497"/>
      <c r="I54" s="497"/>
      <c r="J54" s="513"/>
      <c r="K54" s="498"/>
      <c r="L54" s="499"/>
      <c r="M54" s="191"/>
    </row>
    <row r="55" spans="1:13" s="27" customFormat="1" ht="21" customHeight="1">
      <c r="A55" s="280"/>
      <c r="B55" s="514"/>
      <c r="C55" s="486"/>
      <c r="D55" s="426"/>
      <c r="E55" s="427"/>
      <c r="F55" s="515"/>
      <c r="G55" s="494"/>
      <c r="H55" s="497"/>
      <c r="I55" s="497"/>
      <c r="J55" s="513"/>
      <c r="K55" s="498"/>
      <c r="L55" s="499"/>
      <c r="M55" s="191"/>
    </row>
    <row r="56" spans="1:13" s="27" customFormat="1" ht="21.6" customHeight="1">
      <c r="A56" s="280"/>
      <c r="B56" s="489"/>
      <c r="C56" s="486"/>
      <c r="D56" s="426"/>
      <c r="E56" s="427"/>
      <c r="F56" s="515"/>
      <c r="G56" s="497"/>
      <c r="H56" s="497"/>
      <c r="I56" s="497"/>
      <c r="J56" s="497"/>
      <c r="K56" s="498"/>
      <c r="L56" s="499"/>
      <c r="M56" s="191"/>
    </row>
    <row r="57" spans="1:13" s="27" customFormat="1" ht="21" customHeight="1">
      <c r="A57" s="516"/>
      <c r="B57" s="139"/>
      <c r="C57" s="338"/>
      <c r="D57" s="139"/>
      <c r="E57" s="427"/>
      <c r="F57" s="427"/>
      <c r="G57" s="499"/>
      <c r="H57" s="499"/>
      <c r="I57" s="499"/>
      <c r="J57" s="499"/>
      <c r="K57" s="498"/>
      <c r="L57" s="499"/>
      <c r="M57" s="191"/>
    </row>
    <row r="58" spans="1:13" s="27" customFormat="1" ht="21" customHeight="1">
      <c r="A58" s="517"/>
      <c r="B58" s="518"/>
      <c r="C58" s="517"/>
      <c r="D58" s="517"/>
      <c r="E58" s="519"/>
      <c r="F58" s="519"/>
      <c r="G58" s="520"/>
      <c r="H58" s="520"/>
      <c r="I58" s="520"/>
      <c r="J58" s="520"/>
      <c r="K58" s="520"/>
      <c r="L58" s="520"/>
      <c r="M58" s="521"/>
    </row>
  </sheetData>
  <phoneticPr fontId="3" type="noConversion"/>
  <printOptions horizontalCentered="1" verticalCentered="1" gridLinesSet="0"/>
  <pageMargins left="0.51" right="0.39370078740157483" top="0.78740157480314965" bottom="0.39370078740157483" header="0" footer="0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49111111111113">
    <tabColor theme="8" tint="-0.249977111117893"/>
  </sheetPr>
  <dimension ref="B2:O52"/>
  <sheetViews>
    <sheetView view="pageBreakPreview" zoomScale="85" zoomScaleNormal="75" zoomScaleSheetLayoutView="100" workbookViewId="0">
      <selection activeCell="B34" sqref="B34"/>
    </sheetView>
  </sheetViews>
  <sheetFormatPr defaultColWidth="9" defaultRowHeight="21" customHeight="1"/>
  <cols>
    <col min="1" max="1" width="1.59765625" style="4" customWidth="1"/>
    <col min="2" max="2" width="17.59765625" style="4" customWidth="1"/>
    <col min="3" max="3" width="16" style="4" customWidth="1"/>
    <col min="4" max="4" width="5.59765625" style="14" customWidth="1"/>
    <col min="5" max="5" width="5.5" style="4" customWidth="1"/>
    <col min="6" max="6" width="7.19921875" style="4" customWidth="1"/>
    <col min="7" max="7" width="13.8984375" style="4" bestFit="1" customWidth="1"/>
    <col min="8" max="8" width="8.59765625" style="4" customWidth="1"/>
    <col min="9" max="9" width="12.3984375" style="4" customWidth="1"/>
    <col min="10" max="10" width="12.69921875" style="4" bestFit="1" customWidth="1"/>
    <col min="11" max="11" width="13.8984375" style="4" bestFit="1" customWidth="1"/>
    <col min="12" max="12" width="7.69921875" style="4" customWidth="1"/>
    <col min="13" max="13" width="10.5" style="4" customWidth="1"/>
    <col min="14" max="14" width="9.5" style="5" bestFit="1" customWidth="1"/>
    <col min="15" max="15" width="3.3984375" style="15" customWidth="1"/>
    <col min="16" max="16384" width="9" style="4"/>
  </cols>
  <sheetData>
    <row r="2" spans="2:15" ht="21" customHeight="1">
      <c r="B2" s="6" t="s">
        <v>552</v>
      </c>
      <c r="C2" s="7"/>
      <c r="D2" s="8"/>
      <c r="E2" s="7"/>
      <c r="F2" s="7"/>
      <c r="G2" s="7"/>
      <c r="H2" s="7"/>
      <c r="I2" s="7"/>
      <c r="J2" s="7"/>
      <c r="K2" s="7"/>
      <c r="L2" s="7"/>
      <c r="M2" s="7"/>
      <c r="N2" s="9"/>
    </row>
    <row r="3" spans="2:15" ht="21" customHeight="1">
      <c r="B3" s="308" t="s">
        <v>64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</row>
    <row r="4" spans="2:15" ht="21" customHeight="1">
      <c r="B4" s="275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7"/>
    </row>
    <row r="5" spans="2:15" ht="21" customHeight="1">
      <c r="B5" s="413" t="s">
        <v>5</v>
      </c>
      <c r="C5" s="414">
        <f>G22</f>
        <v>83435000</v>
      </c>
      <c r="D5" s="415" t="s">
        <v>3</v>
      </c>
      <c r="E5" s="212"/>
      <c r="F5" s="212"/>
      <c r="G5" s="212"/>
      <c r="H5" s="212"/>
      <c r="I5" s="212"/>
      <c r="J5" s="212"/>
      <c r="K5" s="212"/>
      <c r="L5" s="212"/>
      <c r="M5" s="212"/>
      <c r="N5" s="351"/>
    </row>
    <row r="6" spans="2:15" ht="21" customHeight="1">
      <c r="B6" s="416" t="s">
        <v>6</v>
      </c>
      <c r="C6" s="417" t="s">
        <v>7</v>
      </c>
      <c r="D6" s="483" t="s">
        <v>3</v>
      </c>
      <c r="E6" s="417" t="s">
        <v>8</v>
      </c>
      <c r="F6" s="419" t="s">
        <v>19</v>
      </c>
      <c r="G6" s="420"/>
      <c r="H6" s="419" t="s">
        <v>9</v>
      </c>
      <c r="I6" s="421"/>
      <c r="J6" s="419" t="s">
        <v>10</v>
      </c>
      <c r="K6" s="421"/>
      <c r="L6" s="419" t="s">
        <v>11</v>
      </c>
      <c r="M6" s="421"/>
      <c r="N6" s="417" t="s">
        <v>2</v>
      </c>
    </row>
    <row r="7" spans="2:15" ht="21" customHeight="1">
      <c r="B7" s="422" t="s">
        <v>12</v>
      </c>
      <c r="C7" s="423" t="s">
        <v>13</v>
      </c>
      <c r="D7" s="484" t="s">
        <v>14</v>
      </c>
      <c r="E7" s="423" t="s">
        <v>15</v>
      </c>
      <c r="F7" s="425" t="s">
        <v>20</v>
      </c>
      <c r="G7" s="425" t="s">
        <v>17</v>
      </c>
      <c r="H7" s="425" t="s">
        <v>16</v>
      </c>
      <c r="I7" s="425" t="s">
        <v>17</v>
      </c>
      <c r="J7" s="425" t="s">
        <v>16</v>
      </c>
      <c r="K7" s="425" t="s">
        <v>17</v>
      </c>
      <c r="L7" s="485" t="s">
        <v>16</v>
      </c>
      <c r="M7" s="425" t="s">
        <v>17</v>
      </c>
      <c r="N7" s="423" t="s">
        <v>18</v>
      </c>
    </row>
    <row r="8" spans="2:15" s="27" customFormat="1" ht="21" customHeight="1">
      <c r="B8" s="277" t="s">
        <v>553</v>
      </c>
      <c r="C8" s="426"/>
      <c r="D8" s="321">
        <v>1</v>
      </c>
      <c r="E8" s="139" t="s">
        <v>39</v>
      </c>
      <c r="F8" s="427"/>
      <c r="G8" s="427">
        <f>K8+M8</f>
        <v>75850000</v>
      </c>
      <c r="H8" s="427"/>
      <c r="I8" s="427"/>
      <c r="J8" s="427"/>
      <c r="K8" s="427">
        <f>K44</f>
        <v>75850000</v>
      </c>
      <c r="L8" s="429"/>
      <c r="M8" s="427">
        <f>M44</f>
        <v>0</v>
      </c>
      <c r="N8" s="192"/>
      <c r="O8" s="136"/>
    </row>
    <row r="9" spans="2:15" s="27" customFormat="1" ht="21" customHeight="1">
      <c r="B9" s="277"/>
      <c r="C9" s="426"/>
      <c r="D9" s="321"/>
      <c r="E9" s="139"/>
      <c r="F9" s="427"/>
      <c r="G9" s="427"/>
      <c r="H9" s="427"/>
      <c r="I9" s="427"/>
      <c r="J9" s="427"/>
      <c r="K9" s="427"/>
      <c r="L9" s="429"/>
      <c r="M9" s="427"/>
      <c r="N9" s="192"/>
      <c r="O9" s="136"/>
    </row>
    <row r="10" spans="2:15" s="27" customFormat="1" ht="21" customHeight="1">
      <c r="B10" s="277"/>
      <c r="C10" s="426"/>
      <c r="D10" s="321"/>
      <c r="E10" s="139"/>
      <c r="F10" s="427"/>
      <c r="G10" s="427"/>
      <c r="H10" s="427"/>
      <c r="I10" s="427"/>
      <c r="J10" s="427"/>
      <c r="K10" s="427"/>
      <c r="L10" s="429"/>
      <c r="M10" s="427"/>
      <c r="N10" s="192"/>
      <c r="O10" s="136"/>
    </row>
    <row r="11" spans="2:15" s="27" customFormat="1" ht="21" customHeight="1">
      <c r="B11" s="277"/>
      <c r="C11" s="426"/>
      <c r="D11" s="321"/>
      <c r="E11" s="139"/>
      <c r="F11" s="427"/>
      <c r="G11" s="427"/>
      <c r="H11" s="427"/>
      <c r="I11" s="427"/>
      <c r="J11" s="427"/>
      <c r="K11" s="427"/>
      <c r="L11" s="429"/>
      <c r="M11" s="427"/>
      <c r="N11" s="192"/>
      <c r="O11" s="136"/>
    </row>
    <row r="12" spans="2:15" s="27" customFormat="1" ht="21" customHeight="1">
      <c r="B12" s="277"/>
      <c r="C12" s="426"/>
      <c r="D12" s="321"/>
      <c r="E12" s="139"/>
      <c r="F12" s="427"/>
      <c r="G12" s="427"/>
      <c r="H12" s="427"/>
      <c r="I12" s="427"/>
      <c r="J12" s="427"/>
      <c r="K12" s="427"/>
      <c r="L12" s="429"/>
      <c r="M12" s="427"/>
      <c r="N12" s="192"/>
      <c r="O12" s="136"/>
    </row>
    <row r="13" spans="2:15" s="27" customFormat="1" ht="21" customHeight="1">
      <c r="B13" s="70" t="s">
        <v>41</v>
      </c>
      <c r="C13" s="426"/>
      <c r="D13" s="486"/>
      <c r="E13" s="426"/>
      <c r="F13" s="427"/>
      <c r="G13" s="487">
        <f>K13+M13</f>
        <v>75850000</v>
      </c>
      <c r="H13" s="427"/>
      <c r="I13" s="427"/>
      <c r="J13" s="427"/>
      <c r="K13" s="427">
        <f>SUM(K8:K10)</f>
        <v>75850000</v>
      </c>
      <c r="L13" s="429"/>
      <c r="M13" s="427">
        <f>M8</f>
        <v>0</v>
      </c>
      <c r="N13" s="192"/>
      <c r="O13" s="136"/>
    </row>
    <row r="14" spans="2:15" s="27" customFormat="1" ht="21" customHeight="1">
      <c r="B14" s="488"/>
      <c r="C14" s="426"/>
      <c r="D14" s="486"/>
      <c r="E14" s="426"/>
      <c r="F14" s="427"/>
      <c r="G14" s="427"/>
      <c r="H14" s="427"/>
      <c r="I14" s="427"/>
      <c r="J14" s="427"/>
      <c r="K14" s="427"/>
      <c r="L14" s="429"/>
      <c r="M14" s="427"/>
      <c r="N14" s="192"/>
      <c r="O14" s="136"/>
    </row>
    <row r="15" spans="2:15" s="27" customFormat="1" ht="21" customHeight="1">
      <c r="B15" s="70"/>
      <c r="C15" s="426"/>
      <c r="D15" s="486"/>
      <c r="E15" s="426"/>
      <c r="F15" s="427"/>
      <c r="G15" s="427"/>
      <c r="H15" s="427"/>
      <c r="I15" s="427"/>
      <c r="J15" s="427"/>
      <c r="K15" s="427"/>
      <c r="L15" s="429"/>
      <c r="M15" s="427"/>
      <c r="N15" s="192"/>
      <c r="O15" s="136"/>
    </row>
    <row r="16" spans="2:15" s="27" customFormat="1" ht="21" customHeight="1">
      <c r="B16" s="280" t="s">
        <v>160</v>
      </c>
      <c r="C16" s="489">
        <v>0.1</v>
      </c>
      <c r="D16" s="321">
        <v>1</v>
      </c>
      <c r="E16" s="139" t="s">
        <v>39</v>
      </c>
      <c r="F16" s="427"/>
      <c r="G16" s="219">
        <f>INT(G13*C16)</f>
        <v>7585000</v>
      </c>
      <c r="H16" s="427"/>
      <c r="I16" s="427"/>
      <c r="J16" s="427"/>
      <c r="K16" s="427"/>
      <c r="L16" s="429"/>
      <c r="M16" s="427"/>
      <c r="N16" s="192"/>
      <c r="O16" s="136"/>
    </row>
    <row r="17" spans="2:15" s="27" customFormat="1" ht="21" customHeight="1">
      <c r="B17" s="280"/>
      <c r="C17" s="489"/>
      <c r="D17" s="486"/>
      <c r="E17" s="426"/>
      <c r="F17" s="427"/>
      <c r="G17" s="487"/>
      <c r="H17" s="427"/>
      <c r="I17" s="427"/>
      <c r="J17" s="427"/>
      <c r="K17" s="427"/>
      <c r="L17" s="429"/>
      <c r="M17" s="427"/>
      <c r="N17" s="192"/>
      <c r="O17" s="136"/>
    </row>
    <row r="18" spans="2:15" s="27" customFormat="1" ht="21" customHeight="1">
      <c r="B18" s="280"/>
      <c r="C18" s="489"/>
      <c r="D18" s="486"/>
      <c r="E18" s="426"/>
      <c r="F18" s="427"/>
      <c r="G18" s="490"/>
      <c r="H18" s="427"/>
      <c r="I18" s="427"/>
      <c r="J18" s="427"/>
      <c r="K18" s="427"/>
      <c r="L18" s="429"/>
      <c r="M18" s="427"/>
      <c r="N18" s="192"/>
      <c r="O18" s="136"/>
    </row>
    <row r="19" spans="2:15" s="27" customFormat="1" ht="21" customHeight="1">
      <c r="B19" s="280"/>
      <c r="C19" s="489"/>
      <c r="D19" s="486"/>
      <c r="E19" s="426"/>
      <c r="F19" s="427"/>
      <c r="G19" s="490"/>
      <c r="H19" s="427"/>
      <c r="I19" s="427"/>
      <c r="J19" s="427"/>
      <c r="K19" s="427"/>
      <c r="L19" s="429"/>
      <c r="M19" s="427"/>
      <c r="N19" s="192"/>
      <c r="O19" s="136"/>
    </row>
    <row r="20" spans="2:15" s="27" customFormat="1" ht="21" customHeight="1">
      <c r="B20" s="280"/>
      <c r="C20" s="426"/>
      <c r="D20" s="486"/>
      <c r="E20" s="426"/>
      <c r="F20" s="427"/>
      <c r="G20" s="427"/>
      <c r="H20" s="427"/>
      <c r="I20" s="427"/>
      <c r="J20" s="427"/>
      <c r="K20" s="427"/>
      <c r="L20" s="429"/>
      <c r="M20" s="427"/>
      <c r="N20" s="192"/>
      <c r="O20" s="136"/>
    </row>
    <row r="21" spans="2:15" s="27" customFormat="1" ht="21" customHeight="1">
      <c r="B21" s="280"/>
      <c r="C21" s="426"/>
      <c r="D21" s="486"/>
      <c r="E21" s="426"/>
      <c r="F21" s="427"/>
      <c r="G21" s="427"/>
      <c r="H21" s="427"/>
      <c r="I21" s="427"/>
      <c r="J21" s="427"/>
      <c r="K21" s="427"/>
      <c r="L21" s="429"/>
      <c r="M21" s="427"/>
      <c r="N21" s="192"/>
      <c r="O21" s="136"/>
    </row>
    <row r="22" spans="2:15" s="27" customFormat="1" ht="21" customHeight="1">
      <c r="B22" s="70" t="s">
        <v>42</v>
      </c>
      <c r="C22" s="426"/>
      <c r="D22" s="486"/>
      <c r="E22" s="426"/>
      <c r="F22" s="427"/>
      <c r="G22" s="219">
        <f>SUM(G13:G16)</f>
        <v>83435000</v>
      </c>
      <c r="H22" s="427"/>
      <c r="I22" s="427"/>
      <c r="J22" s="427"/>
      <c r="K22" s="427"/>
      <c r="L22" s="429"/>
      <c r="M22" s="427"/>
      <c r="N22" s="192"/>
      <c r="O22" s="136"/>
    </row>
    <row r="23" spans="2:15" s="27" customFormat="1" ht="21" customHeight="1">
      <c r="B23" s="280"/>
      <c r="C23" s="426"/>
      <c r="D23" s="486"/>
      <c r="E23" s="426"/>
      <c r="F23" s="427"/>
      <c r="G23" s="216"/>
      <c r="H23" s="427"/>
      <c r="I23" s="427"/>
      <c r="J23" s="427"/>
      <c r="K23" s="427"/>
      <c r="L23" s="429"/>
      <c r="M23" s="427"/>
      <c r="N23" s="192"/>
      <c r="O23" s="136"/>
    </row>
    <row r="24" spans="2:15" s="27" customFormat="1" ht="21" customHeight="1">
      <c r="B24" s="280"/>
      <c r="C24" s="426"/>
      <c r="D24" s="486"/>
      <c r="E24" s="426"/>
      <c r="F24" s="427"/>
      <c r="G24" s="216"/>
      <c r="H24" s="427"/>
      <c r="I24" s="427"/>
      <c r="J24" s="427"/>
      <c r="K24" s="427"/>
      <c r="L24" s="429"/>
      <c r="M24" s="427"/>
      <c r="N24" s="192"/>
      <c r="O24" s="136"/>
    </row>
    <row r="25" spans="2:15" s="27" customFormat="1" ht="21" customHeight="1">
      <c r="B25" s="280"/>
      <c r="C25" s="426"/>
      <c r="D25" s="486"/>
      <c r="E25" s="426"/>
      <c r="F25" s="427"/>
      <c r="G25" s="427"/>
      <c r="H25" s="427"/>
      <c r="I25" s="427"/>
      <c r="J25" s="427"/>
      <c r="K25" s="427"/>
      <c r="L25" s="429"/>
      <c r="M25" s="427"/>
      <c r="N25" s="192"/>
      <c r="O25" s="136"/>
    </row>
    <row r="26" spans="2:15" ht="21" customHeight="1">
      <c r="B26" s="280"/>
      <c r="C26" s="426"/>
      <c r="D26" s="486"/>
      <c r="E26" s="426"/>
      <c r="F26" s="427"/>
      <c r="G26" s="427"/>
      <c r="H26" s="427"/>
      <c r="I26" s="427"/>
      <c r="J26" s="427"/>
      <c r="K26" s="427"/>
      <c r="L26" s="429"/>
      <c r="M26" s="427"/>
      <c r="N26" s="192"/>
    </row>
    <row r="27" spans="2:15" ht="21" customHeight="1">
      <c r="B27" s="6" t="s">
        <v>554</v>
      </c>
      <c r="C27" s="7"/>
      <c r="D27" s="8"/>
      <c r="E27" s="7"/>
      <c r="F27" s="7"/>
      <c r="G27" s="7"/>
      <c r="H27" s="7"/>
      <c r="I27" s="7"/>
      <c r="J27" s="7"/>
      <c r="K27" s="7"/>
      <c r="L27" s="7"/>
      <c r="M27" s="7"/>
      <c r="N27" s="9"/>
    </row>
    <row r="28" spans="2:15" ht="21" customHeight="1">
      <c r="B28" s="308" t="s">
        <v>64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1"/>
    </row>
    <row r="29" spans="2:15" ht="21" customHeight="1">
      <c r="B29" s="275"/>
      <c r="C29" s="346"/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7"/>
    </row>
    <row r="30" spans="2:15" ht="21" customHeight="1">
      <c r="B30" s="413" t="s">
        <v>5</v>
      </c>
      <c r="C30" s="414">
        <f>G44</f>
        <v>75850000</v>
      </c>
      <c r="D30" s="415" t="s">
        <v>3</v>
      </c>
      <c r="E30" s="212"/>
      <c r="F30" s="212"/>
      <c r="G30" s="212"/>
      <c r="H30" s="212"/>
      <c r="I30" s="212"/>
      <c r="J30" s="212"/>
      <c r="K30" s="212"/>
      <c r="L30" s="212"/>
      <c r="M30" s="212"/>
      <c r="N30" s="351"/>
    </row>
    <row r="31" spans="2:15" ht="21" customHeight="1">
      <c r="B31" s="416" t="s">
        <v>6</v>
      </c>
      <c r="C31" s="417" t="s">
        <v>7</v>
      </c>
      <c r="D31" s="483" t="s">
        <v>3</v>
      </c>
      <c r="E31" s="417" t="s">
        <v>8</v>
      </c>
      <c r="F31" s="419" t="s">
        <v>19</v>
      </c>
      <c r="G31" s="420"/>
      <c r="H31" s="419" t="s">
        <v>9</v>
      </c>
      <c r="I31" s="421"/>
      <c r="J31" s="419" t="s">
        <v>10</v>
      </c>
      <c r="K31" s="421"/>
      <c r="L31" s="419" t="s">
        <v>11</v>
      </c>
      <c r="M31" s="421"/>
      <c r="N31" s="417" t="s">
        <v>2</v>
      </c>
    </row>
    <row r="32" spans="2:15" ht="21" customHeight="1">
      <c r="B32" s="422" t="s">
        <v>12</v>
      </c>
      <c r="C32" s="423" t="s">
        <v>13</v>
      </c>
      <c r="D32" s="484" t="s">
        <v>14</v>
      </c>
      <c r="E32" s="423" t="s">
        <v>15</v>
      </c>
      <c r="F32" s="425" t="s">
        <v>20</v>
      </c>
      <c r="G32" s="425" t="s">
        <v>17</v>
      </c>
      <c r="H32" s="425" t="s">
        <v>16</v>
      </c>
      <c r="I32" s="425" t="s">
        <v>17</v>
      </c>
      <c r="J32" s="425" t="s">
        <v>16</v>
      </c>
      <c r="K32" s="425" t="s">
        <v>17</v>
      </c>
      <c r="L32" s="485" t="s">
        <v>16</v>
      </c>
      <c r="M32" s="425" t="s">
        <v>17</v>
      </c>
      <c r="N32" s="423" t="s">
        <v>18</v>
      </c>
    </row>
    <row r="33" spans="2:15" s="27" customFormat="1" ht="21" customHeight="1">
      <c r="B33" s="277" t="s">
        <v>555</v>
      </c>
      <c r="C33" s="426"/>
      <c r="D33" s="321">
        <v>1</v>
      </c>
      <c r="E33" s="139" t="s">
        <v>39</v>
      </c>
      <c r="F33" s="427"/>
      <c r="G33" s="427">
        <f>K33+M33</f>
        <v>75850000</v>
      </c>
      <c r="H33" s="427"/>
      <c r="I33" s="427"/>
      <c r="J33" s="427"/>
      <c r="K33" s="427">
        <f>'자동제어반 제조원가'!C3</f>
        <v>75850000</v>
      </c>
      <c r="L33" s="429"/>
      <c r="M33" s="427"/>
      <c r="N33" s="192"/>
      <c r="O33" s="136"/>
    </row>
    <row r="34" spans="2:15" s="27" customFormat="1" ht="21" customHeight="1">
      <c r="B34" s="488"/>
      <c r="C34" s="426"/>
      <c r="D34" s="321"/>
      <c r="E34" s="139"/>
      <c r="F34" s="427"/>
      <c r="G34" s="427"/>
      <c r="H34" s="427"/>
      <c r="I34" s="427"/>
      <c r="J34" s="427"/>
      <c r="K34" s="427"/>
      <c r="L34" s="429"/>
      <c r="M34" s="427"/>
      <c r="N34" s="192"/>
      <c r="O34" s="136"/>
    </row>
    <row r="35" spans="2:15" s="27" customFormat="1" ht="21" customHeight="1">
      <c r="B35" s="488"/>
      <c r="C35" s="426"/>
      <c r="D35" s="321"/>
      <c r="E35" s="139"/>
      <c r="F35" s="427"/>
      <c r="G35" s="427"/>
      <c r="H35" s="427"/>
      <c r="I35" s="427"/>
      <c r="J35" s="427"/>
      <c r="K35" s="427"/>
      <c r="L35" s="429"/>
      <c r="M35" s="427"/>
      <c r="N35" s="192"/>
      <c r="O35" s="136"/>
    </row>
    <row r="36" spans="2:15" s="27" customFormat="1" ht="21" customHeight="1">
      <c r="B36" s="488"/>
      <c r="C36" s="426"/>
      <c r="D36" s="486"/>
      <c r="E36" s="426"/>
      <c r="F36" s="427"/>
      <c r="G36" s="427"/>
      <c r="H36" s="427"/>
      <c r="I36" s="427"/>
      <c r="J36" s="427"/>
      <c r="K36" s="427"/>
      <c r="L36" s="429"/>
      <c r="M36" s="427"/>
      <c r="N36" s="192"/>
      <c r="O36" s="136"/>
    </row>
    <row r="37" spans="2:15" s="27" customFormat="1" ht="21" customHeight="1">
      <c r="B37" s="70"/>
      <c r="C37" s="426"/>
      <c r="D37" s="486"/>
      <c r="E37" s="426"/>
      <c r="F37" s="427"/>
      <c r="G37" s="427"/>
      <c r="H37" s="427"/>
      <c r="I37" s="427"/>
      <c r="J37" s="427"/>
      <c r="K37" s="427"/>
      <c r="L37" s="429"/>
      <c r="M37" s="427"/>
      <c r="N37" s="192"/>
      <c r="O37" s="136"/>
    </row>
    <row r="38" spans="2:15" s="27" customFormat="1" ht="21" customHeight="1">
      <c r="B38" s="280"/>
      <c r="C38" s="426"/>
      <c r="D38" s="486"/>
      <c r="E38" s="426"/>
      <c r="F38" s="427"/>
      <c r="G38" s="427"/>
      <c r="H38" s="427"/>
      <c r="I38" s="427"/>
      <c r="J38" s="427"/>
      <c r="K38" s="427"/>
      <c r="L38" s="429"/>
      <c r="M38" s="427"/>
      <c r="N38" s="192"/>
      <c r="O38" s="136"/>
    </row>
    <row r="39" spans="2:15" s="27" customFormat="1" ht="21" customHeight="1">
      <c r="B39" s="280"/>
      <c r="C39" s="489"/>
      <c r="D39" s="486"/>
      <c r="E39" s="426"/>
      <c r="F39" s="427"/>
      <c r="G39" s="487"/>
      <c r="H39" s="427"/>
      <c r="I39" s="427"/>
      <c r="J39" s="427"/>
      <c r="K39" s="427"/>
      <c r="L39" s="429"/>
      <c r="M39" s="427"/>
      <c r="N39" s="192"/>
      <c r="O39" s="136"/>
    </row>
    <row r="40" spans="2:15" s="27" customFormat="1" ht="21" customHeight="1">
      <c r="B40" s="280"/>
      <c r="C40" s="489"/>
      <c r="D40" s="486"/>
      <c r="E40" s="426"/>
      <c r="F40" s="427"/>
      <c r="G40" s="490"/>
      <c r="H40" s="427"/>
      <c r="I40" s="427"/>
      <c r="J40" s="427"/>
      <c r="K40" s="427"/>
      <c r="L40" s="429"/>
      <c r="M40" s="427"/>
      <c r="N40" s="192"/>
      <c r="O40" s="136"/>
    </row>
    <row r="41" spans="2:15" s="27" customFormat="1" ht="21" customHeight="1">
      <c r="B41" s="280"/>
      <c r="C41" s="489"/>
      <c r="D41" s="486"/>
      <c r="E41" s="426"/>
      <c r="F41" s="427"/>
      <c r="G41" s="490"/>
      <c r="H41" s="427"/>
      <c r="I41" s="427"/>
      <c r="J41" s="427"/>
      <c r="K41" s="427"/>
      <c r="L41" s="429"/>
      <c r="M41" s="427"/>
      <c r="N41" s="192"/>
      <c r="O41" s="136"/>
    </row>
    <row r="42" spans="2:15" s="27" customFormat="1" ht="21" customHeight="1">
      <c r="B42" s="280"/>
      <c r="C42" s="426"/>
      <c r="D42" s="486"/>
      <c r="E42" s="426"/>
      <c r="F42" s="427"/>
      <c r="G42" s="427"/>
      <c r="H42" s="427"/>
      <c r="I42" s="427"/>
      <c r="J42" s="427"/>
      <c r="K42" s="427"/>
      <c r="L42" s="429"/>
      <c r="M42" s="427"/>
      <c r="N42" s="192"/>
      <c r="O42" s="136"/>
    </row>
    <row r="43" spans="2:15" s="27" customFormat="1" ht="21" customHeight="1">
      <c r="B43" s="280"/>
      <c r="C43" s="426"/>
      <c r="D43" s="486"/>
      <c r="E43" s="426"/>
      <c r="F43" s="427"/>
      <c r="G43" s="427"/>
      <c r="H43" s="427"/>
      <c r="I43" s="427"/>
      <c r="J43" s="427"/>
      <c r="K43" s="427"/>
      <c r="L43" s="429"/>
      <c r="M43" s="427"/>
      <c r="N43" s="192"/>
      <c r="O43" s="136"/>
    </row>
    <row r="44" spans="2:15" s="27" customFormat="1" ht="21" customHeight="1">
      <c r="B44" s="70" t="s">
        <v>42</v>
      </c>
      <c r="C44" s="426"/>
      <c r="D44" s="486"/>
      <c r="E44" s="426"/>
      <c r="F44" s="427"/>
      <c r="G44" s="487">
        <f>K44+M44</f>
        <v>75850000</v>
      </c>
      <c r="H44" s="427"/>
      <c r="I44" s="427"/>
      <c r="J44" s="427"/>
      <c r="K44" s="427">
        <f>SUM(K33:K34)</f>
        <v>75850000</v>
      </c>
      <c r="L44" s="429"/>
      <c r="M44" s="427">
        <f>SUM(M33:M34)</f>
        <v>0</v>
      </c>
      <c r="N44" s="192"/>
      <c r="O44" s="136"/>
    </row>
    <row r="45" spans="2:15" s="27" customFormat="1" ht="21" customHeight="1">
      <c r="B45" s="280"/>
      <c r="C45" s="426"/>
      <c r="D45" s="486"/>
      <c r="E45" s="426"/>
      <c r="F45" s="427"/>
      <c r="G45" s="490"/>
      <c r="H45" s="427"/>
      <c r="I45" s="427"/>
      <c r="J45" s="427"/>
      <c r="K45" s="427"/>
      <c r="L45" s="429"/>
      <c r="M45" s="427"/>
      <c r="N45" s="192"/>
      <c r="O45" s="136"/>
    </row>
    <row r="46" spans="2:15" s="27" customFormat="1" ht="21" customHeight="1">
      <c r="B46" s="280"/>
      <c r="C46" s="426"/>
      <c r="D46" s="486"/>
      <c r="E46" s="426"/>
      <c r="F46" s="427"/>
      <c r="G46" s="490"/>
      <c r="H46" s="427"/>
      <c r="I46" s="427"/>
      <c r="J46" s="427"/>
      <c r="K46" s="427"/>
      <c r="L46" s="429"/>
      <c r="M46" s="427"/>
      <c r="N46" s="192"/>
      <c r="O46" s="136"/>
    </row>
    <row r="47" spans="2:15" s="27" customFormat="1" ht="21" customHeight="1">
      <c r="B47" s="280"/>
      <c r="C47" s="426"/>
      <c r="D47" s="486"/>
      <c r="E47" s="426"/>
      <c r="F47" s="427"/>
      <c r="G47" s="490"/>
      <c r="H47" s="427"/>
      <c r="I47" s="427"/>
      <c r="J47" s="427"/>
      <c r="K47" s="427"/>
      <c r="L47" s="429"/>
      <c r="M47" s="427"/>
      <c r="N47" s="192"/>
      <c r="O47" s="136"/>
    </row>
    <row r="48" spans="2:15" s="27" customFormat="1" ht="21" customHeight="1">
      <c r="B48" s="280"/>
      <c r="C48" s="426"/>
      <c r="D48" s="486"/>
      <c r="E48" s="426"/>
      <c r="F48" s="427"/>
      <c r="G48" s="490"/>
      <c r="H48" s="427"/>
      <c r="I48" s="427"/>
      <c r="J48" s="427"/>
      <c r="K48" s="427"/>
      <c r="L48" s="429"/>
      <c r="M48" s="427"/>
      <c r="N48" s="192"/>
      <c r="O48" s="136"/>
    </row>
    <row r="49" spans="2:15" s="27" customFormat="1" ht="21" customHeight="1">
      <c r="B49" s="280"/>
      <c r="C49" s="426"/>
      <c r="D49" s="486"/>
      <c r="E49" s="426"/>
      <c r="F49" s="427"/>
      <c r="G49" s="490"/>
      <c r="H49" s="427"/>
      <c r="I49" s="427"/>
      <c r="J49" s="427"/>
      <c r="K49" s="427"/>
      <c r="L49" s="429"/>
      <c r="M49" s="427"/>
      <c r="N49" s="192"/>
      <c r="O49" s="136"/>
    </row>
    <row r="50" spans="2:15" s="27" customFormat="1" ht="21" customHeight="1">
      <c r="B50" s="280"/>
      <c r="C50" s="426"/>
      <c r="D50" s="486"/>
      <c r="E50" s="426"/>
      <c r="F50" s="427"/>
      <c r="G50" s="427"/>
      <c r="H50" s="427"/>
      <c r="I50" s="427"/>
      <c r="J50" s="427"/>
      <c r="K50" s="427"/>
      <c r="L50" s="429"/>
      <c r="M50" s="427"/>
      <c r="N50" s="192"/>
      <c r="O50" s="136"/>
    </row>
    <row r="51" spans="2:15" s="27" customFormat="1" ht="21" customHeight="1">
      <c r="B51" s="280"/>
      <c r="C51" s="426"/>
      <c r="D51" s="486"/>
      <c r="E51" s="426"/>
      <c r="F51" s="427"/>
      <c r="G51" s="427"/>
      <c r="H51" s="427"/>
      <c r="I51" s="427"/>
      <c r="J51" s="427"/>
      <c r="K51" s="427"/>
      <c r="L51" s="429"/>
      <c r="M51" s="427"/>
      <c r="N51" s="192"/>
      <c r="O51" s="136"/>
    </row>
    <row r="52" spans="2:15" ht="21" customHeight="1">
      <c r="B52" s="280"/>
      <c r="C52" s="426"/>
      <c r="D52" s="486"/>
      <c r="E52" s="426"/>
      <c r="F52" s="491"/>
      <c r="G52" s="491"/>
      <c r="H52" s="491"/>
      <c r="I52" s="491"/>
      <c r="J52" s="491"/>
      <c r="K52" s="491"/>
      <c r="L52" s="492"/>
      <c r="M52" s="491"/>
      <c r="N52" s="426"/>
    </row>
  </sheetData>
  <phoneticPr fontId="3" type="noConversion"/>
  <printOptions horizontalCentered="1" verticalCentered="1" gridLinesSet="0"/>
  <pageMargins left="0.78740157480314965" right="0.39370078740157483" top="0.78740157480314965" bottom="0.39370078740157483" header="0" footer="0"/>
  <pageSetup paperSize="9" scale="8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01111211113">
    <tabColor theme="8" tint="-0.249977111117893"/>
  </sheetPr>
  <dimension ref="B1:K24"/>
  <sheetViews>
    <sheetView view="pageBreakPreview" zoomScaleNormal="75" workbookViewId="0">
      <selection activeCell="B3" sqref="B3"/>
    </sheetView>
  </sheetViews>
  <sheetFormatPr defaultColWidth="9" defaultRowHeight="20.100000000000001" customHeight="1"/>
  <cols>
    <col min="1" max="1" width="1.59765625" style="19" customWidth="1"/>
    <col min="2" max="2" width="5.3984375" style="19" customWidth="1"/>
    <col min="3" max="3" width="7.3984375" style="19" customWidth="1"/>
    <col min="4" max="4" width="12.09765625" style="19" customWidth="1"/>
    <col min="5" max="5" width="2.5" style="20" customWidth="1"/>
    <col min="6" max="6" width="7.8984375" style="19" customWidth="1"/>
    <col min="7" max="7" width="3.59765625" style="19" customWidth="1"/>
    <col min="8" max="8" width="22.19921875" style="20" customWidth="1"/>
    <col min="9" max="9" width="21.59765625" style="20" customWidth="1"/>
    <col min="10" max="10" width="17.59765625" style="20" customWidth="1"/>
    <col min="11" max="11" width="22.3984375" style="20" customWidth="1"/>
    <col min="12" max="16384" width="9" style="19"/>
  </cols>
  <sheetData>
    <row r="1" spans="2:11" ht="20.25" customHeight="1">
      <c r="B1" s="6" t="s">
        <v>556</v>
      </c>
      <c r="C1" s="28"/>
      <c r="D1" s="28"/>
      <c r="E1" s="29"/>
      <c r="F1" s="28"/>
      <c r="G1" s="28"/>
      <c r="H1" s="29"/>
      <c r="I1" s="29"/>
      <c r="J1" s="29"/>
      <c r="K1" s="30"/>
    </row>
    <row r="2" spans="2:11" s="21" customFormat="1" ht="21.75" customHeight="1">
      <c r="B2" s="769" t="s">
        <v>557</v>
      </c>
      <c r="C2" s="770"/>
      <c r="D2" s="770"/>
      <c r="E2" s="770"/>
      <c r="F2" s="770"/>
      <c r="G2" s="770"/>
      <c r="H2" s="770"/>
      <c r="I2" s="770"/>
      <c r="J2" s="770"/>
      <c r="K2" s="771"/>
    </row>
    <row r="3" spans="2:11" ht="21" customHeight="1">
      <c r="B3" s="432" t="s">
        <v>43</v>
      </c>
      <c r="C3" s="775">
        <f>H22</f>
        <v>75850000</v>
      </c>
      <c r="D3" s="775"/>
      <c r="E3" s="776" t="s">
        <v>3</v>
      </c>
      <c r="F3" s="776"/>
      <c r="G3" s="433"/>
      <c r="H3" s="434"/>
      <c r="I3" s="434"/>
      <c r="J3" s="434"/>
      <c r="K3" s="435" t="s">
        <v>44</v>
      </c>
    </row>
    <row r="4" spans="2:11" ht="21" customHeight="1">
      <c r="B4" s="436" t="s">
        <v>161</v>
      </c>
      <c r="C4" s="437"/>
      <c r="D4" s="437"/>
      <c r="E4" s="437"/>
      <c r="F4" s="437"/>
      <c r="G4" s="438"/>
      <c r="H4" s="439" t="s">
        <v>162</v>
      </c>
      <c r="I4" s="439"/>
      <c r="J4" s="440"/>
      <c r="K4" s="439" t="s">
        <v>1</v>
      </c>
    </row>
    <row r="5" spans="2:11" ht="21" customHeight="1">
      <c r="B5" s="441"/>
      <c r="C5" s="442" t="s">
        <v>45</v>
      </c>
      <c r="D5" s="443" t="s">
        <v>46</v>
      </c>
      <c r="E5" s="444"/>
      <c r="F5" s="445"/>
      <c r="G5" s="446"/>
      <c r="H5" s="447">
        <f>'자동제어반 합'!K24</f>
        <v>54273637</v>
      </c>
      <c r="I5" s="447"/>
      <c r="J5" s="448"/>
      <c r="K5" s="447">
        <f>H5</f>
        <v>54273637</v>
      </c>
    </row>
    <row r="6" spans="2:11" ht="21" customHeight="1">
      <c r="B6" s="441" t="s">
        <v>47</v>
      </c>
      <c r="C6" s="442" t="s">
        <v>48</v>
      </c>
      <c r="D6" s="449" t="s">
        <v>49</v>
      </c>
      <c r="E6" s="450" t="s">
        <v>50</v>
      </c>
      <c r="F6" s="451">
        <v>1.03E-2</v>
      </c>
      <c r="G6" s="452" t="s">
        <v>51</v>
      </c>
      <c r="H6" s="453">
        <f>INT(H5*$F6)</f>
        <v>559018</v>
      </c>
      <c r="I6" s="454" t="s">
        <v>163</v>
      </c>
      <c r="J6" s="455"/>
      <c r="K6" s="447">
        <f t="shared" ref="K6:K12" si="0">H6</f>
        <v>559018</v>
      </c>
    </row>
    <row r="7" spans="2:11" ht="21" customHeight="1">
      <c r="B7" s="441"/>
      <c r="C7" s="456" t="s">
        <v>2</v>
      </c>
      <c r="D7" s="457" t="s">
        <v>1</v>
      </c>
      <c r="E7" s="458"/>
      <c r="F7" s="459"/>
      <c r="G7" s="460"/>
      <c r="H7" s="453">
        <f>SUM(H5:H6)</f>
        <v>54832655</v>
      </c>
      <c r="I7" s="461"/>
      <c r="J7" s="455"/>
      <c r="K7" s="447">
        <f t="shared" si="0"/>
        <v>54832655</v>
      </c>
    </row>
    <row r="8" spans="2:11" ht="21" customHeight="1">
      <c r="B8" s="441"/>
      <c r="C8" s="462" t="s">
        <v>52</v>
      </c>
      <c r="D8" s="449" t="s">
        <v>53</v>
      </c>
      <c r="E8" s="450"/>
      <c r="F8" s="463"/>
      <c r="G8" s="452"/>
      <c r="H8" s="453">
        <f>'자동제어반 합'!I24</f>
        <v>4295538</v>
      </c>
      <c r="I8" s="461"/>
      <c r="J8" s="455"/>
      <c r="K8" s="453"/>
    </row>
    <row r="9" spans="2:11" ht="21" customHeight="1">
      <c r="B9" s="441" t="s">
        <v>54</v>
      </c>
      <c r="C9" s="777" t="s">
        <v>55</v>
      </c>
      <c r="D9" s="449" t="s">
        <v>56</v>
      </c>
      <c r="E9" s="450" t="s">
        <v>50</v>
      </c>
      <c r="F9" s="464">
        <v>1.2453000000000001</v>
      </c>
      <c r="G9" s="452" t="s">
        <v>51</v>
      </c>
      <c r="H9" s="453">
        <f>INT(H8*$F9)</f>
        <v>5349233</v>
      </c>
      <c r="I9" s="454" t="s">
        <v>164</v>
      </c>
      <c r="J9" s="455"/>
      <c r="K9" s="447">
        <f t="shared" si="0"/>
        <v>5349233</v>
      </c>
    </row>
    <row r="10" spans="2:11" ht="21" customHeight="1">
      <c r="B10" s="441"/>
      <c r="C10" s="777"/>
      <c r="D10" s="449" t="s">
        <v>57</v>
      </c>
      <c r="E10" s="450" t="s">
        <v>50</v>
      </c>
      <c r="F10" s="451">
        <v>0.3493</v>
      </c>
      <c r="G10" s="452" t="s">
        <v>51</v>
      </c>
      <c r="H10" s="453">
        <f>INT(H9*$F10)</f>
        <v>1868487</v>
      </c>
      <c r="I10" s="454" t="s">
        <v>165</v>
      </c>
      <c r="J10" s="455"/>
      <c r="K10" s="447">
        <f t="shared" si="0"/>
        <v>1868487</v>
      </c>
    </row>
    <row r="11" spans="2:11" ht="21" customHeight="1">
      <c r="B11" s="441"/>
      <c r="C11" s="456" t="s">
        <v>2</v>
      </c>
      <c r="D11" s="457" t="s">
        <v>1</v>
      </c>
      <c r="E11" s="458"/>
      <c r="F11" s="459"/>
      <c r="G11" s="460"/>
      <c r="H11" s="453">
        <f>SUM(H9:H10)</f>
        <v>7217720</v>
      </c>
      <c r="I11" s="461"/>
      <c r="J11" s="455"/>
      <c r="K11" s="447">
        <f t="shared" si="0"/>
        <v>7217720</v>
      </c>
    </row>
    <row r="12" spans="2:11" ht="21" customHeight="1">
      <c r="B12" s="441" t="s">
        <v>58</v>
      </c>
      <c r="C12" s="462"/>
      <c r="D12" s="449" t="s">
        <v>166</v>
      </c>
      <c r="E12" s="450" t="s">
        <v>50</v>
      </c>
      <c r="F12" s="451">
        <v>8.9499999999999996E-2</v>
      </c>
      <c r="G12" s="452" t="s">
        <v>51</v>
      </c>
      <c r="H12" s="453">
        <f>INT(H7*$F12)</f>
        <v>4907522</v>
      </c>
      <c r="I12" s="454" t="s">
        <v>167</v>
      </c>
      <c r="J12" s="455"/>
      <c r="K12" s="447">
        <f t="shared" si="0"/>
        <v>4907522</v>
      </c>
    </row>
    <row r="13" spans="2:11" ht="21" customHeight="1">
      <c r="B13" s="441"/>
      <c r="C13" s="442" t="s">
        <v>59</v>
      </c>
      <c r="D13" s="449" t="s">
        <v>60</v>
      </c>
      <c r="E13" s="450" t="s">
        <v>50</v>
      </c>
      <c r="F13" s="465"/>
      <c r="G13" s="452" t="s">
        <v>51</v>
      </c>
      <c r="H13" s="453"/>
      <c r="I13" s="461"/>
      <c r="J13" s="466"/>
      <c r="K13" s="453"/>
    </row>
    <row r="14" spans="2:11" ht="21" customHeight="1">
      <c r="B14" s="441"/>
      <c r="C14" s="442"/>
      <c r="D14" s="449" t="s">
        <v>168</v>
      </c>
      <c r="E14" s="450" t="s">
        <v>169</v>
      </c>
      <c r="F14" s="465"/>
      <c r="G14" s="452" t="s">
        <v>170</v>
      </c>
      <c r="H14" s="453"/>
      <c r="I14" s="461"/>
      <c r="J14" s="466"/>
      <c r="K14" s="453"/>
    </row>
    <row r="15" spans="2:11" ht="19.5" customHeight="1">
      <c r="B15" s="441"/>
      <c r="C15" s="442"/>
      <c r="D15" s="449" t="s">
        <v>61</v>
      </c>
      <c r="E15" s="450" t="s">
        <v>50</v>
      </c>
      <c r="F15" s="465"/>
      <c r="G15" s="452" t="s">
        <v>51</v>
      </c>
      <c r="H15" s="453"/>
      <c r="I15" s="461"/>
      <c r="J15" s="467"/>
      <c r="K15" s="453"/>
    </row>
    <row r="16" spans="2:11" ht="21" customHeight="1">
      <c r="B16" s="441" t="s">
        <v>2</v>
      </c>
      <c r="C16" s="442" t="s">
        <v>2</v>
      </c>
      <c r="D16" s="449" t="s">
        <v>171</v>
      </c>
      <c r="E16" s="450" t="s">
        <v>50</v>
      </c>
      <c r="F16" s="468"/>
      <c r="G16" s="452" t="s">
        <v>51</v>
      </c>
      <c r="H16" s="453"/>
      <c r="I16" s="461"/>
      <c r="J16" s="467"/>
      <c r="K16" s="453"/>
    </row>
    <row r="17" spans="2:11" ht="21" customHeight="1">
      <c r="B17" s="469"/>
      <c r="C17" s="456"/>
      <c r="D17" s="457" t="s">
        <v>1</v>
      </c>
      <c r="E17" s="458"/>
      <c r="F17" s="459"/>
      <c r="G17" s="460"/>
      <c r="H17" s="453">
        <f>SUM(H12:H16)</f>
        <v>4907522</v>
      </c>
      <c r="I17" s="461"/>
      <c r="J17" s="455"/>
      <c r="K17" s="447">
        <f t="shared" ref="K17:K22" si="1">H17</f>
        <v>4907522</v>
      </c>
    </row>
    <row r="18" spans="2:11" ht="21" customHeight="1">
      <c r="B18" s="470" t="s">
        <v>172</v>
      </c>
      <c r="C18" s="471"/>
      <c r="D18" s="471"/>
      <c r="E18" s="472"/>
      <c r="F18" s="473"/>
      <c r="G18" s="474"/>
      <c r="H18" s="447">
        <f>H7+H11+H17</f>
        <v>66957897</v>
      </c>
      <c r="I18" s="454"/>
      <c r="J18" s="448"/>
      <c r="K18" s="447">
        <f t="shared" si="1"/>
        <v>66957897</v>
      </c>
    </row>
    <row r="19" spans="2:11" ht="21" customHeight="1">
      <c r="B19" s="457" t="s">
        <v>62</v>
      </c>
      <c r="C19" s="475"/>
      <c r="D19" s="475"/>
      <c r="E19" s="476" t="s">
        <v>50</v>
      </c>
      <c r="F19" s="451">
        <v>7.0000000000000007E-2</v>
      </c>
      <c r="G19" s="477" t="s">
        <v>51</v>
      </c>
      <c r="H19" s="447">
        <f>INT(H18*$F19)</f>
        <v>4687052</v>
      </c>
      <c r="I19" s="454" t="s">
        <v>173</v>
      </c>
      <c r="J19" s="448"/>
      <c r="K19" s="447">
        <f t="shared" si="1"/>
        <v>4687052</v>
      </c>
    </row>
    <row r="20" spans="2:11" ht="21" customHeight="1">
      <c r="B20" s="470" t="s">
        <v>174</v>
      </c>
      <c r="C20" s="471"/>
      <c r="D20" s="471"/>
      <c r="E20" s="478"/>
      <c r="F20" s="479"/>
      <c r="G20" s="480"/>
      <c r="H20" s="447">
        <f>SUM(H18:H19)</f>
        <v>71644949</v>
      </c>
      <c r="I20" s="454"/>
      <c r="J20" s="448"/>
      <c r="K20" s="447">
        <f t="shared" si="1"/>
        <v>71644949</v>
      </c>
    </row>
    <row r="21" spans="2:11" ht="21" customHeight="1">
      <c r="B21" s="457" t="s">
        <v>175</v>
      </c>
      <c r="C21" s="475"/>
      <c r="D21" s="475"/>
      <c r="E21" s="476" t="s">
        <v>50</v>
      </c>
      <c r="F21" s="481">
        <v>0.25</v>
      </c>
      <c r="G21" s="477" t="s">
        <v>51</v>
      </c>
      <c r="H21" s="453">
        <f>H22-H20</f>
        <v>4205051</v>
      </c>
      <c r="I21" s="482" t="s">
        <v>176</v>
      </c>
      <c r="J21" s="455"/>
      <c r="K21" s="447">
        <f t="shared" si="1"/>
        <v>4205051</v>
      </c>
    </row>
    <row r="22" spans="2:11" ht="21" customHeight="1">
      <c r="B22" s="772" t="s">
        <v>177</v>
      </c>
      <c r="C22" s="773"/>
      <c r="D22" s="773"/>
      <c r="E22" s="773"/>
      <c r="F22" s="773"/>
      <c r="G22" s="774"/>
      <c r="H22" s="447">
        <f>ROUND(((H11+H17+H19)*0.25)+H20,-4)</f>
        <v>75850000</v>
      </c>
      <c r="I22" s="447"/>
      <c r="J22" s="448"/>
      <c r="K22" s="447">
        <f t="shared" si="1"/>
        <v>75850000</v>
      </c>
    </row>
    <row r="24" spans="2:11" ht="20.100000000000001" customHeight="1">
      <c r="B24" s="22"/>
      <c r="C24" s="22"/>
      <c r="D24" s="22"/>
      <c r="E24" s="22"/>
      <c r="F24" s="22"/>
      <c r="G24" s="22"/>
      <c r="H24" s="23"/>
      <c r="I24" s="23"/>
      <c r="J24" s="24"/>
      <c r="K24" s="23"/>
    </row>
  </sheetData>
  <mergeCells count="5">
    <mergeCell ref="B2:K2"/>
    <mergeCell ref="B22:G22"/>
    <mergeCell ref="C3:D3"/>
    <mergeCell ref="E3:F3"/>
    <mergeCell ref="C9:C10"/>
  </mergeCells>
  <phoneticPr fontId="12" type="noConversion"/>
  <printOptions horizontalCentered="1" verticalCentered="1" gridLinesSet="0"/>
  <pageMargins left="0.78740157480314965" right="0.39370078740157483" top="0.78740157480314965" bottom="0.59055118110236227" header="0" footer="0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491111111111131">
    <tabColor theme="8" tint="-0.249977111117893"/>
  </sheetPr>
  <dimension ref="B2:P28"/>
  <sheetViews>
    <sheetView view="pageBreakPreview" zoomScale="85" zoomScaleNormal="75" zoomScaleSheetLayoutView="85" workbookViewId="0">
      <selection activeCell="B3" sqref="B3:N3"/>
    </sheetView>
  </sheetViews>
  <sheetFormatPr defaultColWidth="9" defaultRowHeight="22.5" customHeight="1"/>
  <cols>
    <col min="1" max="1" width="1.59765625" style="4" customWidth="1"/>
    <col min="2" max="2" width="32.8984375" style="4" customWidth="1"/>
    <col min="3" max="3" width="15.69921875" style="4" customWidth="1"/>
    <col min="4" max="4" width="5.09765625" style="26" customWidth="1"/>
    <col min="5" max="5" width="4.19921875" style="4" customWidth="1"/>
    <col min="6" max="6" width="8.5" style="4" bestFit="1" customWidth="1"/>
    <col min="7" max="7" width="14" style="4" customWidth="1"/>
    <col min="8" max="8" width="11.5" style="4" customWidth="1"/>
    <col min="9" max="9" width="13.69921875" style="4" customWidth="1"/>
    <col min="10" max="10" width="14.5" style="4" customWidth="1"/>
    <col min="11" max="11" width="14" style="4" customWidth="1"/>
    <col min="12" max="12" width="8.5" style="4" bestFit="1" customWidth="1"/>
    <col min="13" max="13" width="10.19921875" style="4" customWidth="1"/>
    <col min="14" max="14" width="6.59765625" style="5" customWidth="1"/>
    <col min="15" max="15" width="3.3984375" style="15" customWidth="1"/>
    <col min="16" max="16384" width="9" style="4"/>
  </cols>
  <sheetData>
    <row r="2" spans="2:15" s="12" customFormat="1" ht="22.5" customHeight="1">
      <c r="B2" s="6" t="s">
        <v>558</v>
      </c>
      <c r="C2" s="7"/>
      <c r="D2" s="25"/>
      <c r="E2" s="7"/>
      <c r="F2" s="7"/>
      <c r="G2" s="7"/>
      <c r="H2" s="7"/>
      <c r="I2" s="7"/>
      <c r="J2" s="7"/>
      <c r="K2" s="7"/>
      <c r="L2" s="7"/>
      <c r="M2" s="7"/>
      <c r="N2" s="9"/>
      <c r="O2" s="16"/>
    </row>
    <row r="3" spans="2:15" s="12" customFormat="1" ht="22.5" customHeight="1">
      <c r="B3" s="778" t="s">
        <v>27</v>
      </c>
      <c r="C3" s="779"/>
      <c r="D3" s="779"/>
      <c r="E3" s="779"/>
      <c r="F3" s="779"/>
      <c r="G3" s="779"/>
      <c r="H3" s="779"/>
      <c r="I3" s="779"/>
      <c r="J3" s="779"/>
      <c r="K3" s="779"/>
      <c r="L3" s="779"/>
      <c r="M3" s="779"/>
      <c r="N3" s="780"/>
      <c r="O3" s="16"/>
    </row>
    <row r="4" spans="2:15" s="12" customFormat="1" ht="22.5" customHeight="1">
      <c r="B4" s="275"/>
      <c r="C4" s="346"/>
      <c r="D4" s="412"/>
      <c r="E4" s="346"/>
      <c r="F4" s="346"/>
      <c r="G4" s="346"/>
      <c r="H4" s="346"/>
      <c r="I4" s="346"/>
      <c r="J4" s="346"/>
      <c r="K4" s="346"/>
      <c r="L4" s="346"/>
      <c r="M4" s="346"/>
      <c r="N4" s="347"/>
      <c r="O4" s="16"/>
    </row>
    <row r="5" spans="2:15" s="12" customFormat="1" ht="22.5" customHeight="1">
      <c r="B5" s="413" t="s">
        <v>5</v>
      </c>
      <c r="C5" s="414">
        <f>G24</f>
        <v>58569175</v>
      </c>
      <c r="D5" s="415" t="s">
        <v>3</v>
      </c>
      <c r="E5" s="212"/>
      <c r="F5" s="212"/>
      <c r="G5" s="212"/>
      <c r="H5" s="212"/>
      <c r="I5" s="212"/>
      <c r="J5" s="212"/>
      <c r="K5" s="212"/>
      <c r="L5" s="212"/>
      <c r="M5" s="212"/>
      <c r="N5" s="351"/>
      <c r="O5" s="16"/>
    </row>
    <row r="6" spans="2:15" ht="22.5" customHeight="1">
      <c r="B6" s="416" t="s">
        <v>6</v>
      </c>
      <c r="C6" s="417" t="s">
        <v>7</v>
      </c>
      <c r="D6" s="418" t="s">
        <v>3</v>
      </c>
      <c r="E6" s="417" t="s">
        <v>8</v>
      </c>
      <c r="F6" s="419" t="s">
        <v>19</v>
      </c>
      <c r="G6" s="420"/>
      <c r="H6" s="419" t="s">
        <v>9</v>
      </c>
      <c r="I6" s="421"/>
      <c r="J6" s="419" t="s">
        <v>10</v>
      </c>
      <c r="K6" s="421"/>
      <c r="L6" s="419" t="s">
        <v>11</v>
      </c>
      <c r="M6" s="421"/>
      <c r="N6" s="417" t="s">
        <v>2</v>
      </c>
    </row>
    <row r="7" spans="2:15" ht="22.5" customHeight="1">
      <c r="B7" s="422" t="s">
        <v>12</v>
      </c>
      <c r="C7" s="423" t="s">
        <v>13</v>
      </c>
      <c r="D7" s="424" t="s">
        <v>14</v>
      </c>
      <c r="E7" s="423" t="s">
        <v>15</v>
      </c>
      <c r="F7" s="425" t="s">
        <v>20</v>
      </c>
      <c r="G7" s="425" t="s">
        <v>17</v>
      </c>
      <c r="H7" s="425" t="s">
        <v>20</v>
      </c>
      <c r="I7" s="425" t="s">
        <v>17</v>
      </c>
      <c r="J7" s="425" t="s">
        <v>20</v>
      </c>
      <c r="K7" s="425" t="s">
        <v>17</v>
      </c>
      <c r="L7" s="425" t="s">
        <v>20</v>
      </c>
      <c r="M7" s="425" t="s">
        <v>17</v>
      </c>
      <c r="N7" s="423" t="s">
        <v>18</v>
      </c>
    </row>
    <row r="8" spans="2:15" s="27" customFormat="1" ht="22.5" customHeight="1">
      <c r="B8" s="194" t="str">
        <f>자동제어반!A1</f>
        <v>가. 덕곡배수장</v>
      </c>
      <c r="C8" s="426"/>
      <c r="D8" s="321">
        <v>1</v>
      </c>
      <c r="E8" s="139" t="s">
        <v>39</v>
      </c>
      <c r="F8" s="427"/>
      <c r="G8" s="427">
        <f>SUM(I8,K8)</f>
        <v>29283207</v>
      </c>
      <c r="H8" s="427"/>
      <c r="I8" s="427">
        <f>자동제어반!H30</f>
        <v>2523843</v>
      </c>
      <c r="J8" s="427"/>
      <c r="K8" s="427">
        <f>자동제어반!J30</f>
        <v>26759364</v>
      </c>
      <c r="L8" s="189"/>
      <c r="M8" s="189"/>
      <c r="N8" s="428"/>
      <c r="O8" s="136"/>
    </row>
    <row r="9" spans="2:15" s="27" customFormat="1" ht="22.5" customHeight="1">
      <c r="B9" s="194" t="str">
        <f>자동제어반!A96</f>
        <v>나. 포두배수장</v>
      </c>
      <c r="C9" s="426"/>
      <c r="D9" s="321">
        <v>1</v>
      </c>
      <c r="E9" s="139" t="s">
        <v>39</v>
      </c>
      <c r="F9" s="427"/>
      <c r="G9" s="427">
        <f>SUM(I9,K9)</f>
        <v>29285968</v>
      </c>
      <c r="H9" s="427"/>
      <c r="I9" s="427">
        <f>자동제어반!H125</f>
        <v>1771695</v>
      </c>
      <c r="J9" s="427"/>
      <c r="K9" s="427">
        <f>자동제어반!J125</f>
        <v>27514273</v>
      </c>
      <c r="L9" s="189"/>
      <c r="M9" s="189"/>
      <c r="N9" s="428"/>
      <c r="O9" s="136"/>
    </row>
    <row r="10" spans="2:15" s="27" customFormat="1" ht="22.5" customHeight="1">
      <c r="B10" s="277"/>
      <c r="C10" s="426"/>
      <c r="D10" s="321"/>
      <c r="E10" s="139"/>
      <c r="F10" s="427"/>
      <c r="G10" s="427"/>
      <c r="H10" s="427"/>
      <c r="I10" s="427"/>
      <c r="J10" s="427"/>
      <c r="K10" s="427"/>
      <c r="L10" s="429"/>
      <c r="M10" s="427"/>
      <c r="N10" s="426"/>
      <c r="O10" s="136"/>
    </row>
    <row r="11" spans="2:15" s="27" customFormat="1" ht="22.5" customHeight="1">
      <c r="B11" s="277"/>
      <c r="C11" s="426"/>
      <c r="D11" s="321"/>
      <c r="E11" s="139"/>
      <c r="F11" s="427"/>
      <c r="G11" s="427"/>
      <c r="H11" s="427"/>
      <c r="I11" s="427"/>
      <c r="J11" s="427"/>
      <c r="K11" s="427"/>
      <c r="L11" s="190"/>
      <c r="M11" s="427"/>
      <c r="N11" s="426"/>
      <c r="O11" s="136"/>
    </row>
    <row r="12" spans="2:15" s="27" customFormat="1" ht="22.5" customHeight="1">
      <c r="B12" s="277"/>
      <c r="C12" s="426"/>
      <c r="D12" s="321"/>
      <c r="E12" s="139"/>
      <c r="F12" s="427"/>
      <c r="G12" s="427"/>
      <c r="H12" s="427"/>
      <c r="I12" s="427"/>
      <c r="J12" s="427"/>
      <c r="K12" s="427"/>
      <c r="L12" s="429"/>
      <c r="M12" s="427"/>
      <c r="N12" s="426"/>
      <c r="O12" s="136"/>
    </row>
    <row r="13" spans="2:15" s="27" customFormat="1" ht="22.5" customHeight="1">
      <c r="B13" s="277"/>
      <c r="C13" s="426"/>
      <c r="D13" s="321"/>
      <c r="E13" s="139"/>
      <c r="F13" s="427"/>
      <c r="G13" s="427"/>
      <c r="H13" s="427"/>
      <c r="I13" s="427"/>
      <c r="J13" s="427"/>
      <c r="K13" s="427"/>
      <c r="L13" s="429"/>
      <c r="M13" s="427"/>
      <c r="N13" s="426"/>
      <c r="O13" s="136"/>
    </row>
    <row r="14" spans="2:15" s="27" customFormat="1" ht="22.5" customHeight="1">
      <c r="B14" s="277"/>
      <c r="C14" s="426"/>
      <c r="D14" s="321"/>
      <c r="E14" s="139"/>
      <c r="F14" s="427"/>
      <c r="G14" s="427"/>
      <c r="H14" s="427"/>
      <c r="I14" s="427"/>
      <c r="J14" s="427"/>
      <c r="K14" s="427"/>
      <c r="L14" s="429"/>
      <c r="M14" s="427"/>
      <c r="N14" s="426"/>
      <c r="O14" s="136"/>
    </row>
    <row r="15" spans="2:15" s="27" customFormat="1" ht="22.5" customHeight="1">
      <c r="B15" s="277"/>
      <c r="C15" s="426"/>
      <c r="D15" s="321"/>
      <c r="E15" s="139"/>
      <c r="F15" s="427"/>
      <c r="G15" s="427"/>
      <c r="H15" s="427"/>
      <c r="I15" s="427"/>
      <c r="J15" s="427"/>
      <c r="K15" s="427"/>
      <c r="L15" s="429"/>
      <c r="M15" s="427"/>
      <c r="N15" s="426"/>
      <c r="O15" s="136"/>
    </row>
    <row r="16" spans="2:15" s="27" customFormat="1" ht="22.5" customHeight="1">
      <c r="B16" s="277"/>
      <c r="C16" s="426"/>
      <c r="D16" s="321"/>
      <c r="E16" s="139"/>
      <c r="F16" s="427"/>
      <c r="G16" s="427"/>
      <c r="H16" s="427"/>
      <c r="I16" s="427"/>
      <c r="J16" s="427"/>
      <c r="K16" s="427"/>
      <c r="L16" s="429"/>
      <c r="M16" s="427"/>
      <c r="N16" s="426"/>
      <c r="O16" s="136"/>
    </row>
    <row r="17" spans="2:16" s="27" customFormat="1" ht="22.5" customHeight="1">
      <c r="B17" s="277"/>
      <c r="C17" s="426"/>
      <c r="D17" s="321"/>
      <c r="E17" s="139"/>
      <c r="F17" s="427"/>
      <c r="G17" s="427"/>
      <c r="H17" s="427"/>
      <c r="I17" s="427"/>
      <c r="J17" s="427"/>
      <c r="K17" s="427"/>
      <c r="L17" s="429"/>
      <c r="M17" s="427"/>
      <c r="N17" s="426"/>
      <c r="O17" s="136"/>
    </row>
    <row r="18" spans="2:16" s="27" customFormat="1" ht="22.5" customHeight="1">
      <c r="B18" s="277"/>
      <c r="C18" s="426"/>
      <c r="D18" s="321"/>
      <c r="E18" s="139"/>
      <c r="F18" s="427"/>
      <c r="G18" s="427"/>
      <c r="H18" s="427"/>
      <c r="I18" s="427"/>
      <c r="J18" s="427"/>
      <c r="K18" s="427"/>
      <c r="L18" s="429"/>
      <c r="M18" s="427"/>
      <c r="N18" s="426"/>
      <c r="O18" s="136"/>
    </row>
    <row r="19" spans="2:16" s="27" customFormat="1" ht="22.5" customHeight="1">
      <c r="B19" s="277"/>
      <c r="C19" s="426"/>
      <c r="D19" s="321"/>
      <c r="E19" s="139"/>
      <c r="F19" s="427"/>
      <c r="G19" s="427"/>
      <c r="H19" s="427"/>
      <c r="I19" s="427"/>
      <c r="J19" s="427"/>
      <c r="K19" s="427"/>
      <c r="L19" s="429"/>
      <c r="M19" s="427"/>
      <c r="N19" s="426"/>
      <c r="O19" s="136"/>
    </row>
    <row r="20" spans="2:16" s="27" customFormat="1" ht="22.5" customHeight="1">
      <c r="B20" s="277"/>
      <c r="C20" s="426"/>
      <c r="D20" s="321"/>
      <c r="E20" s="139"/>
      <c r="F20" s="427"/>
      <c r="G20" s="427"/>
      <c r="H20" s="427"/>
      <c r="I20" s="427"/>
      <c r="J20" s="427"/>
      <c r="K20" s="427"/>
      <c r="L20" s="429"/>
      <c r="M20" s="427"/>
      <c r="N20" s="426"/>
      <c r="O20" s="136"/>
    </row>
    <row r="21" spans="2:16" s="27" customFormat="1" ht="22.5" customHeight="1">
      <c r="B21" s="277"/>
      <c r="C21" s="426"/>
      <c r="D21" s="321"/>
      <c r="E21" s="139"/>
      <c r="F21" s="427"/>
      <c r="G21" s="427"/>
      <c r="H21" s="427"/>
      <c r="I21" s="427"/>
      <c r="J21" s="427"/>
      <c r="K21" s="427"/>
      <c r="L21" s="429"/>
      <c r="M21" s="427"/>
      <c r="N21" s="426"/>
      <c r="O21" s="136"/>
    </row>
    <row r="22" spans="2:16" s="27" customFormat="1" ht="22.5" customHeight="1">
      <c r="B22" s="194"/>
      <c r="C22" s="426"/>
      <c r="D22" s="321"/>
      <c r="E22" s="139"/>
      <c r="F22" s="189"/>
      <c r="G22" s="427"/>
      <c r="H22" s="189"/>
      <c r="I22" s="427"/>
      <c r="J22" s="189"/>
      <c r="K22" s="427"/>
      <c r="L22" s="190"/>
      <c r="M22" s="427"/>
      <c r="N22" s="426"/>
      <c r="O22" s="136"/>
    </row>
    <row r="23" spans="2:16" s="27" customFormat="1" ht="22.5" customHeight="1">
      <c r="B23" s="194"/>
      <c r="C23" s="426"/>
      <c r="D23" s="321"/>
      <c r="E23" s="139"/>
      <c r="F23" s="189"/>
      <c r="G23" s="427"/>
      <c r="H23" s="189"/>
      <c r="I23" s="427"/>
      <c r="J23" s="189"/>
      <c r="K23" s="427"/>
      <c r="L23" s="190"/>
      <c r="M23" s="427"/>
      <c r="N23" s="426"/>
      <c r="O23" s="136"/>
    </row>
    <row r="24" spans="2:16" s="27" customFormat="1" ht="22.5" customHeight="1">
      <c r="B24" s="70" t="s">
        <v>69</v>
      </c>
      <c r="C24" s="426"/>
      <c r="D24" s="430">
        <v>1</v>
      </c>
      <c r="E24" s="139" t="s">
        <v>67</v>
      </c>
      <c r="F24" s="427"/>
      <c r="G24" s="427">
        <f>I24+K24</f>
        <v>58569175</v>
      </c>
      <c r="H24" s="427"/>
      <c r="I24" s="427">
        <f>SUM(I8:I23)</f>
        <v>4295538</v>
      </c>
      <c r="J24" s="427"/>
      <c r="K24" s="427">
        <f>SUM(K8:K23)</f>
        <v>54273637</v>
      </c>
      <c r="L24" s="429"/>
      <c r="M24" s="427">
        <f>SUM(M10:M23)</f>
        <v>0</v>
      </c>
      <c r="N24" s="426" t="s">
        <v>68</v>
      </c>
      <c r="O24" s="136"/>
    </row>
    <row r="25" spans="2:16" s="27" customFormat="1" ht="22.5" customHeight="1">
      <c r="B25" s="277"/>
      <c r="C25" s="426"/>
      <c r="D25" s="321"/>
      <c r="E25" s="139"/>
      <c r="F25" s="427"/>
      <c r="G25" s="427"/>
      <c r="H25" s="189"/>
      <c r="I25" s="427"/>
      <c r="J25" s="427"/>
      <c r="K25" s="427"/>
      <c r="L25" s="190"/>
      <c r="M25" s="427"/>
      <c r="N25" s="426"/>
      <c r="O25" s="136"/>
    </row>
    <row r="26" spans="2:16" s="27" customFormat="1" ht="22.5" customHeight="1">
      <c r="B26" s="277"/>
      <c r="C26" s="426"/>
      <c r="D26" s="321"/>
      <c r="E26" s="139"/>
      <c r="F26" s="427"/>
      <c r="G26" s="427"/>
      <c r="H26" s="189"/>
      <c r="I26" s="427"/>
      <c r="J26" s="189"/>
      <c r="K26" s="427"/>
      <c r="L26" s="190"/>
      <c r="M26" s="427"/>
      <c r="N26" s="426"/>
      <c r="O26" s="136"/>
    </row>
    <row r="27" spans="2:16" s="27" customFormat="1" ht="22.5" customHeight="1">
      <c r="B27" s="280"/>
      <c r="C27" s="426"/>
      <c r="D27" s="431"/>
      <c r="E27" s="426"/>
      <c r="F27" s="427"/>
      <c r="G27" s="427"/>
      <c r="H27" s="427"/>
      <c r="I27" s="427"/>
      <c r="J27" s="427"/>
      <c r="K27" s="427"/>
      <c r="L27" s="429"/>
      <c r="M27" s="427"/>
      <c r="N27" s="426"/>
      <c r="O27" s="136"/>
      <c r="P27" s="137"/>
    </row>
    <row r="28" spans="2:16" s="27" customFormat="1" ht="22.5" customHeight="1">
      <c r="B28" s="280"/>
      <c r="C28" s="426"/>
      <c r="D28" s="431"/>
      <c r="E28" s="426"/>
      <c r="F28" s="427"/>
      <c r="G28" s="427"/>
      <c r="H28" s="427"/>
      <c r="I28" s="427"/>
      <c r="J28" s="427"/>
      <c r="K28" s="427"/>
      <c r="L28" s="429"/>
      <c r="M28" s="427"/>
      <c r="N28" s="426"/>
      <c r="O28" s="136"/>
    </row>
  </sheetData>
  <mergeCells count="1">
    <mergeCell ref="B3:N3"/>
  </mergeCells>
  <phoneticPr fontId="3" type="noConversion"/>
  <printOptions horizontalCentered="1" verticalCentered="1" gridLinesSet="0"/>
  <pageMargins left="0.78740157480314965" right="0.39370078740157483" top="0.78740157480314965" bottom="0.39370078740157483" header="0" footer="0"/>
  <pageSetup paperSize="9" scale="78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49111111111121">
    <tabColor theme="8" tint="-0.249977111117893"/>
  </sheetPr>
  <dimension ref="A1:Y193"/>
  <sheetViews>
    <sheetView view="pageBreakPreview" topLeftCell="A97" zoomScaleNormal="85" zoomScaleSheetLayoutView="100" workbookViewId="0">
      <selection activeCell="A163" sqref="A163"/>
    </sheetView>
  </sheetViews>
  <sheetFormatPr defaultColWidth="9" defaultRowHeight="18" customHeight="1"/>
  <cols>
    <col min="1" max="1" width="18.19921875" style="4" customWidth="1"/>
    <col min="2" max="2" width="19.3984375" style="4" customWidth="1"/>
    <col min="3" max="3" width="7.5" style="14" customWidth="1"/>
    <col min="4" max="4" width="4.19921875" style="4" customWidth="1"/>
    <col min="5" max="5" width="7.19921875" style="4" customWidth="1"/>
    <col min="6" max="6" width="14" style="4" customWidth="1"/>
    <col min="7" max="7" width="11.69921875" style="4" customWidth="1"/>
    <col min="8" max="8" width="13.19921875" style="4" customWidth="1"/>
    <col min="9" max="9" width="13.09765625" style="4" customWidth="1"/>
    <col min="10" max="10" width="14.5" style="4" customWidth="1"/>
    <col min="11" max="11" width="7.69921875" style="4" customWidth="1"/>
    <col min="12" max="12" width="9" style="4"/>
    <col min="13" max="13" width="10.19921875" style="5" customWidth="1"/>
    <col min="14" max="14" width="3.3984375" style="15" customWidth="1"/>
    <col min="15" max="15" width="12.59765625" style="15" customWidth="1"/>
    <col min="16" max="17" width="3.3984375" style="15" customWidth="1"/>
    <col min="18" max="18" width="16.09765625" style="4" bestFit="1" customWidth="1"/>
    <col min="19" max="19" width="11.59765625" style="4" bestFit="1" customWidth="1"/>
    <col min="20" max="20" width="7.5" style="4" bestFit="1" customWidth="1"/>
    <col min="21" max="21" width="12.69921875" style="4" bestFit="1" customWidth="1"/>
    <col min="22" max="22" width="6.5" style="4" bestFit="1" customWidth="1"/>
    <col min="23" max="24" width="5.5" style="4" bestFit="1" customWidth="1"/>
    <col min="25" max="25" width="12.69921875" style="4" bestFit="1" customWidth="1"/>
    <col min="26" max="16384" width="9" style="4"/>
  </cols>
  <sheetData>
    <row r="1" spans="1:17" ht="18" customHeight="1">
      <c r="A1" s="6" t="s">
        <v>471</v>
      </c>
      <c r="B1" s="7"/>
      <c r="C1" s="8"/>
      <c r="D1" s="7"/>
      <c r="E1" s="7"/>
      <c r="F1" s="7"/>
      <c r="G1" s="7"/>
      <c r="H1" s="7"/>
      <c r="I1" s="7"/>
      <c r="J1" s="7"/>
      <c r="K1" s="7"/>
      <c r="L1" s="7"/>
      <c r="M1" s="9"/>
    </row>
    <row r="2" spans="1:17" ht="18" customHeight="1">
      <c r="A2" s="308" t="s">
        <v>27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1"/>
    </row>
    <row r="3" spans="1:17" ht="18" customHeight="1">
      <c r="A3" s="275"/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7"/>
    </row>
    <row r="4" spans="1:17" ht="18" customHeight="1">
      <c r="A4" s="348" t="s">
        <v>5</v>
      </c>
      <c r="B4" s="349">
        <f>F30</f>
        <v>29283207</v>
      </c>
      <c r="C4" s="350" t="s">
        <v>3</v>
      </c>
      <c r="D4" s="212"/>
      <c r="E4" s="212"/>
      <c r="F4" s="212"/>
      <c r="G4" s="212"/>
      <c r="H4" s="212"/>
      <c r="I4" s="212"/>
      <c r="J4" s="212"/>
      <c r="K4" s="212"/>
      <c r="L4" s="212"/>
      <c r="M4" s="351"/>
    </row>
    <row r="5" spans="1:17" ht="18" customHeight="1">
      <c r="A5" s="352" t="s">
        <v>6</v>
      </c>
      <c r="B5" s="196" t="s">
        <v>7</v>
      </c>
      <c r="C5" s="353" t="s">
        <v>3</v>
      </c>
      <c r="D5" s="196" t="s">
        <v>8</v>
      </c>
      <c r="E5" s="354" t="s">
        <v>19</v>
      </c>
      <c r="F5" s="355"/>
      <c r="G5" s="354" t="s">
        <v>9</v>
      </c>
      <c r="H5" s="356"/>
      <c r="I5" s="354" t="s">
        <v>10</v>
      </c>
      <c r="J5" s="356"/>
      <c r="K5" s="354" t="s">
        <v>11</v>
      </c>
      <c r="L5" s="356"/>
      <c r="M5" s="196" t="s">
        <v>2</v>
      </c>
    </row>
    <row r="6" spans="1:17" s="27" customFormat="1" ht="18" customHeight="1">
      <c r="A6" s="357" t="s">
        <v>12</v>
      </c>
      <c r="B6" s="197" t="s">
        <v>13</v>
      </c>
      <c r="C6" s="358" t="s">
        <v>14</v>
      </c>
      <c r="D6" s="197" t="s">
        <v>15</v>
      </c>
      <c r="E6" s="359" t="s">
        <v>20</v>
      </c>
      <c r="F6" s="359" t="s">
        <v>17</v>
      </c>
      <c r="G6" s="359" t="s">
        <v>16</v>
      </c>
      <c r="H6" s="359" t="s">
        <v>17</v>
      </c>
      <c r="I6" s="359" t="s">
        <v>16</v>
      </c>
      <c r="J6" s="359" t="s">
        <v>17</v>
      </c>
      <c r="K6" s="360" t="s">
        <v>16</v>
      </c>
      <c r="L6" s="359" t="s">
        <v>179</v>
      </c>
      <c r="M6" s="197" t="s">
        <v>18</v>
      </c>
      <c r="N6" s="15"/>
      <c r="O6" s="15"/>
      <c r="P6" s="15"/>
      <c r="Q6" s="15"/>
    </row>
    <row r="7" spans="1:17" s="27" customFormat="1" ht="18" customHeight="1">
      <c r="A7" s="361" t="s">
        <v>560</v>
      </c>
      <c r="B7" s="362"/>
      <c r="C7" s="321">
        <v>1</v>
      </c>
      <c r="D7" s="139" t="s">
        <v>39</v>
      </c>
      <c r="E7" s="363"/>
      <c r="F7" s="363">
        <f>H7+J7</f>
        <v>8658356</v>
      </c>
      <c r="G7" s="363"/>
      <c r="H7" s="363">
        <f>H64</f>
        <v>1542332</v>
      </c>
      <c r="I7" s="363"/>
      <c r="J7" s="363">
        <f>J64</f>
        <v>7116024</v>
      </c>
      <c r="K7" s="364"/>
      <c r="L7" s="363"/>
      <c r="M7" s="362"/>
      <c r="N7" s="136"/>
      <c r="O7" s="136"/>
      <c r="P7" s="136"/>
      <c r="Q7" s="136"/>
    </row>
    <row r="8" spans="1:17" s="27" customFormat="1" ht="18" customHeight="1">
      <c r="A8" s="361" t="s">
        <v>559</v>
      </c>
      <c r="B8" s="362"/>
      <c r="C8" s="321">
        <v>1</v>
      </c>
      <c r="D8" s="139" t="s">
        <v>39</v>
      </c>
      <c r="E8" s="363"/>
      <c r="F8" s="363">
        <f>H8+J8</f>
        <v>20624851</v>
      </c>
      <c r="G8" s="363"/>
      <c r="H8" s="363">
        <f>H95</f>
        <v>981511</v>
      </c>
      <c r="I8" s="363"/>
      <c r="J8" s="363">
        <f>J95</f>
        <v>19643340</v>
      </c>
      <c r="K8" s="364"/>
      <c r="L8" s="363"/>
      <c r="M8" s="362"/>
      <c r="N8" s="136"/>
      <c r="O8" s="136"/>
      <c r="P8" s="136"/>
      <c r="Q8" s="136"/>
    </row>
    <row r="9" spans="1:17" s="27" customFormat="1" ht="18" customHeight="1">
      <c r="A9" s="365"/>
      <c r="B9" s="362"/>
      <c r="C9" s="366"/>
      <c r="D9" s="362"/>
      <c r="E9" s="363"/>
      <c r="F9" s="363"/>
      <c r="G9" s="363"/>
      <c r="H9" s="363"/>
      <c r="I9" s="363"/>
      <c r="J9" s="363"/>
      <c r="K9" s="364"/>
      <c r="L9" s="363"/>
      <c r="M9" s="362"/>
      <c r="N9" s="136"/>
      <c r="O9" s="136"/>
      <c r="P9" s="136"/>
      <c r="Q9" s="136"/>
    </row>
    <row r="10" spans="1:17" s="27" customFormat="1" ht="18" customHeight="1">
      <c r="A10" s="365"/>
      <c r="B10" s="362"/>
      <c r="C10" s="366"/>
      <c r="D10" s="362"/>
      <c r="E10" s="363"/>
      <c r="F10" s="363"/>
      <c r="G10" s="363"/>
      <c r="H10" s="363"/>
      <c r="I10" s="363"/>
      <c r="J10" s="363"/>
      <c r="K10" s="364"/>
      <c r="L10" s="363"/>
      <c r="M10" s="362"/>
      <c r="N10" s="136"/>
      <c r="O10" s="136"/>
      <c r="P10" s="136"/>
      <c r="Q10" s="136"/>
    </row>
    <row r="11" spans="1:17" s="27" customFormat="1" ht="18" customHeight="1">
      <c r="A11" s="367"/>
      <c r="B11" s="367"/>
      <c r="C11" s="366"/>
      <c r="D11" s="362"/>
      <c r="E11" s="363"/>
      <c r="F11" s="363"/>
      <c r="G11" s="363"/>
      <c r="H11" s="363"/>
      <c r="I11" s="363"/>
      <c r="J11" s="363"/>
      <c r="K11" s="364"/>
      <c r="L11" s="363"/>
      <c r="M11" s="362"/>
      <c r="N11" s="136"/>
      <c r="O11" s="136"/>
      <c r="P11" s="136"/>
      <c r="Q11" s="136"/>
    </row>
    <row r="12" spans="1:17" s="27" customFormat="1" ht="18" customHeight="1">
      <c r="A12" s="368"/>
      <c r="B12" s="368"/>
      <c r="C12" s="366"/>
      <c r="D12" s="362"/>
      <c r="E12" s="363"/>
      <c r="F12" s="363"/>
      <c r="G12" s="363"/>
      <c r="H12" s="363"/>
      <c r="I12" s="363"/>
      <c r="J12" s="363"/>
      <c r="K12" s="364"/>
      <c r="L12" s="363"/>
      <c r="M12" s="362"/>
      <c r="N12" s="136"/>
      <c r="O12" s="136"/>
      <c r="P12" s="136"/>
      <c r="Q12" s="136"/>
    </row>
    <row r="13" spans="1:17" s="27" customFormat="1" ht="18" customHeight="1">
      <c r="A13" s="368"/>
      <c r="B13" s="368"/>
      <c r="C13" s="366"/>
      <c r="D13" s="362"/>
      <c r="E13" s="363"/>
      <c r="F13" s="363"/>
      <c r="G13" s="363"/>
      <c r="H13" s="363"/>
      <c r="I13" s="363"/>
      <c r="J13" s="363"/>
      <c r="K13" s="364"/>
      <c r="L13" s="363"/>
      <c r="M13" s="362"/>
      <c r="N13" s="136"/>
      <c r="O13" s="136"/>
      <c r="P13" s="136"/>
      <c r="Q13" s="136"/>
    </row>
    <row r="14" spans="1:17" s="27" customFormat="1" ht="18" customHeight="1">
      <c r="A14" s="368"/>
      <c r="B14" s="368"/>
      <c r="C14" s="366"/>
      <c r="D14" s="362"/>
      <c r="E14" s="363"/>
      <c r="F14" s="363"/>
      <c r="G14" s="363"/>
      <c r="H14" s="363"/>
      <c r="I14" s="363"/>
      <c r="J14" s="363"/>
      <c r="K14" s="364"/>
      <c r="L14" s="363"/>
      <c r="M14" s="362"/>
      <c r="N14" s="136"/>
      <c r="O14" s="136"/>
      <c r="P14" s="136"/>
      <c r="Q14" s="136"/>
    </row>
    <row r="15" spans="1:17" s="27" customFormat="1" ht="18" customHeight="1">
      <c r="A15" s="368"/>
      <c r="B15" s="368"/>
      <c r="C15" s="366"/>
      <c r="D15" s="362"/>
      <c r="E15" s="363"/>
      <c r="F15" s="363"/>
      <c r="G15" s="363"/>
      <c r="H15" s="363"/>
      <c r="I15" s="363"/>
      <c r="J15" s="363"/>
      <c r="K15" s="364"/>
      <c r="L15" s="363"/>
      <c r="M15" s="362"/>
      <c r="N15" s="136"/>
      <c r="O15" s="136"/>
      <c r="P15" s="136"/>
      <c r="Q15" s="136"/>
    </row>
    <row r="16" spans="1:17" s="27" customFormat="1" ht="18" customHeight="1">
      <c r="A16" s="368"/>
      <c r="B16" s="368"/>
      <c r="C16" s="366"/>
      <c r="D16" s="362"/>
      <c r="E16" s="363"/>
      <c r="F16" s="363"/>
      <c r="G16" s="363"/>
      <c r="H16" s="363"/>
      <c r="I16" s="363"/>
      <c r="J16" s="363"/>
      <c r="K16" s="364"/>
      <c r="L16" s="363"/>
      <c r="M16" s="362"/>
      <c r="N16" s="136"/>
      <c r="O16" s="136"/>
      <c r="P16" s="136"/>
      <c r="Q16" s="136"/>
    </row>
    <row r="17" spans="1:17" s="27" customFormat="1" ht="18" customHeight="1">
      <c r="A17" s="368"/>
      <c r="B17" s="368"/>
      <c r="C17" s="366"/>
      <c r="D17" s="362"/>
      <c r="E17" s="363"/>
      <c r="F17" s="363"/>
      <c r="G17" s="363"/>
      <c r="H17" s="363"/>
      <c r="I17" s="363"/>
      <c r="J17" s="363"/>
      <c r="K17" s="364"/>
      <c r="L17" s="363"/>
      <c r="M17" s="362"/>
      <c r="N17" s="136"/>
      <c r="O17" s="136"/>
      <c r="P17" s="136"/>
      <c r="Q17" s="136"/>
    </row>
    <row r="18" spans="1:17" s="27" customFormat="1" ht="18" customHeight="1">
      <c r="A18" s="368"/>
      <c r="B18" s="368"/>
      <c r="C18" s="366"/>
      <c r="D18" s="362"/>
      <c r="E18" s="363"/>
      <c r="F18" s="363"/>
      <c r="G18" s="363"/>
      <c r="H18" s="363"/>
      <c r="I18" s="363"/>
      <c r="J18" s="363"/>
      <c r="K18" s="364"/>
      <c r="L18" s="363"/>
      <c r="M18" s="362"/>
      <c r="N18" s="136"/>
      <c r="O18" s="136"/>
      <c r="P18" s="136"/>
      <c r="Q18" s="136"/>
    </row>
    <row r="19" spans="1:17" s="27" customFormat="1" ht="18" customHeight="1">
      <c r="A19" s="368"/>
      <c r="B19" s="368"/>
      <c r="C19" s="366"/>
      <c r="D19" s="362"/>
      <c r="E19" s="363"/>
      <c r="F19" s="363"/>
      <c r="G19" s="363"/>
      <c r="H19" s="363"/>
      <c r="I19" s="363"/>
      <c r="J19" s="363"/>
      <c r="K19" s="364"/>
      <c r="L19" s="363"/>
      <c r="M19" s="362"/>
      <c r="N19" s="136"/>
      <c r="O19" s="136"/>
      <c r="P19" s="136"/>
      <c r="Q19" s="136"/>
    </row>
    <row r="20" spans="1:17" s="27" customFormat="1" ht="18" customHeight="1">
      <c r="A20" s="368"/>
      <c r="B20" s="368"/>
      <c r="C20" s="366"/>
      <c r="D20" s="362"/>
      <c r="E20" s="363"/>
      <c r="F20" s="363"/>
      <c r="G20" s="363"/>
      <c r="H20" s="363"/>
      <c r="I20" s="363"/>
      <c r="J20" s="363"/>
      <c r="K20" s="364"/>
      <c r="L20" s="363"/>
      <c r="M20" s="362"/>
      <c r="N20" s="136"/>
      <c r="O20" s="136"/>
      <c r="P20" s="136"/>
      <c r="Q20" s="136"/>
    </row>
    <row r="21" spans="1:17" s="27" customFormat="1" ht="18" customHeight="1">
      <c r="A21" s="369"/>
      <c r="B21" s="368"/>
      <c r="C21" s="366"/>
      <c r="D21" s="362"/>
      <c r="E21" s="363"/>
      <c r="F21" s="363"/>
      <c r="G21" s="363"/>
      <c r="H21" s="363"/>
      <c r="I21" s="363"/>
      <c r="J21" s="363"/>
      <c r="K21" s="364"/>
      <c r="L21" s="363"/>
      <c r="M21" s="362"/>
      <c r="N21" s="136"/>
      <c r="O21" s="136"/>
      <c r="P21" s="136"/>
      <c r="Q21" s="136"/>
    </row>
    <row r="22" spans="1:17" s="27" customFormat="1" ht="18" customHeight="1">
      <c r="A22" s="369"/>
      <c r="B22" s="368"/>
      <c r="C22" s="366"/>
      <c r="D22" s="362"/>
      <c r="E22" s="363"/>
      <c r="F22" s="363"/>
      <c r="G22" s="363"/>
      <c r="H22" s="363"/>
      <c r="I22" s="363"/>
      <c r="J22" s="363"/>
      <c r="K22" s="364"/>
      <c r="L22" s="363"/>
      <c r="M22" s="362"/>
      <c r="N22" s="136"/>
      <c r="O22" s="136"/>
      <c r="P22" s="136"/>
      <c r="Q22" s="136"/>
    </row>
    <row r="23" spans="1:17" s="27" customFormat="1" ht="18" customHeight="1">
      <c r="A23" s="369"/>
      <c r="B23" s="368"/>
      <c r="C23" s="366"/>
      <c r="D23" s="362"/>
      <c r="E23" s="363"/>
      <c r="F23" s="363"/>
      <c r="G23" s="363"/>
      <c r="H23" s="363"/>
      <c r="I23" s="363"/>
      <c r="J23" s="363"/>
      <c r="K23" s="364"/>
      <c r="L23" s="363"/>
      <c r="M23" s="362"/>
      <c r="N23" s="136"/>
      <c r="O23" s="136"/>
      <c r="P23" s="136"/>
      <c r="Q23" s="136"/>
    </row>
    <row r="24" spans="1:17" s="27" customFormat="1" ht="18" customHeight="1">
      <c r="A24" s="369"/>
      <c r="B24" s="368"/>
      <c r="C24" s="366"/>
      <c r="D24" s="362"/>
      <c r="E24" s="363"/>
      <c r="F24" s="363"/>
      <c r="G24" s="363"/>
      <c r="H24" s="363"/>
      <c r="I24" s="363"/>
      <c r="J24" s="363"/>
      <c r="K24" s="364"/>
      <c r="L24" s="363"/>
      <c r="M24" s="362"/>
      <c r="N24" s="136"/>
      <c r="O24" s="136"/>
      <c r="P24" s="136"/>
      <c r="Q24" s="136"/>
    </row>
    <row r="25" spans="1:17" s="27" customFormat="1" ht="18" customHeight="1">
      <c r="A25" s="369"/>
      <c r="B25" s="368"/>
      <c r="C25" s="366"/>
      <c r="D25" s="362"/>
      <c r="E25" s="363"/>
      <c r="F25" s="363"/>
      <c r="G25" s="363"/>
      <c r="H25" s="363"/>
      <c r="I25" s="363"/>
      <c r="J25" s="363"/>
      <c r="K25" s="364"/>
      <c r="L25" s="363"/>
      <c r="M25" s="362"/>
      <c r="N25" s="136"/>
      <c r="O25" s="136"/>
      <c r="P25" s="136"/>
      <c r="Q25" s="136"/>
    </row>
    <row r="26" spans="1:17" s="27" customFormat="1" ht="18" customHeight="1">
      <c r="A26" s="369"/>
      <c r="B26" s="368"/>
      <c r="C26" s="366"/>
      <c r="D26" s="362"/>
      <c r="E26" s="363"/>
      <c r="F26" s="363"/>
      <c r="G26" s="363"/>
      <c r="H26" s="363"/>
      <c r="I26" s="363"/>
      <c r="J26" s="363"/>
      <c r="K26" s="364"/>
      <c r="L26" s="363"/>
      <c r="M26" s="362"/>
      <c r="N26" s="136"/>
      <c r="O26" s="136"/>
      <c r="P26" s="136"/>
      <c r="Q26" s="136"/>
    </row>
    <row r="27" spans="1:17" s="27" customFormat="1" ht="18" customHeight="1">
      <c r="A27" s="369"/>
      <c r="B27" s="368"/>
      <c r="C27" s="366"/>
      <c r="D27" s="362"/>
      <c r="E27" s="363"/>
      <c r="F27" s="363"/>
      <c r="G27" s="363"/>
      <c r="H27" s="363"/>
      <c r="I27" s="363"/>
      <c r="J27" s="363"/>
      <c r="K27" s="364"/>
      <c r="L27" s="363"/>
      <c r="M27" s="362"/>
      <c r="N27" s="136"/>
      <c r="O27" s="136"/>
      <c r="P27" s="136"/>
      <c r="Q27" s="136"/>
    </row>
    <row r="28" spans="1:17" s="27" customFormat="1" ht="18" customHeight="1">
      <c r="A28" s="369"/>
      <c r="B28" s="368"/>
      <c r="C28" s="366"/>
      <c r="D28" s="362"/>
      <c r="E28" s="363"/>
      <c r="F28" s="363"/>
      <c r="G28" s="363"/>
      <c r="H28" s="363"/>
      <c r="I28" s="363"/>
      <c r="J28" s="363"/>
      <c r="K28" s="364"/>
      <c r="L28" s="363"/>
      <c r="M28" s="362"/>
      <c r="N28" s="136"/>
      <c r="O28" s="136"/>
      <c r="P28" s="136"/>
      <c r="Q28" s="136"/>
    </row>
    <row r="29" spans="1:17" s="27" customFormat="1" ht="18" customHeight="1">
      <c r="A29" s="365"/>
      <c r="B29" s="362"/>
      <c r="C29" s="366"/>
      <c r="D29" s="362"/>
      <c r="E29" s="363"/>
      <c r="F29" s="363"/>
      <c r="G29" s="363"/>
      <c r="H29" s="363"/>
      <c r="I29" s="363"/>
      <c r="J29" s="363"/>
      <c r="K29" s="364"/>
      <c r="L29" s="363"/>
      <c r="M29" s="362"/>
      <c r="N29" s="136"/>
      <c r="O29" s="136"/>
      <c r="P29" s="136"/>
      <c r="Q29" s="136"/>
    </row>
    <row r="30" spans="1:17" s="27" customFormat="1" ht="18" customHeight="1">
      <c r="A30" s="70" t="s">
        <v>42</v>
      </c>
      <c r="B30" s="362"/>
      <c r="C30" s="366"/>
      <c r="D30" s="362"/>
      <c r="E30" s="363"/>
      <c r="F30" s="363">
        <f>H30+J30</f>
        <v>29283207</v>
      </c>
      <c r="G30" s="363"/>
      <c r="H30" s="363">
        <f>SUM(H7:H8)</f>
        <v>2523843</v>
      </c>
      <c r="I30" s="363"/>
      <c r="J30" s="363">
        <f>SUM(J7:J8)</f>
        <v>26759364</v>
      </c>
      <c r="K30" s="364"/>
      <c r="L30" s="363"/>
      <c r="M30" s="362"/>
      <c r="N30" s="136"/>
      <c r="O30" s="136"/>
      <c r="P30" s="136"/>
      <c r="Q30" s="136"/>
    </row>
    <row r="31" spans="1:17" ht="18" customHeight="1">
      <c r="A31" s="280"/>
      <c r="B31" s="362"/>
      <c r="C31" s="366"/>
      <c r="D31" s="362"/>
      <c r="E31" s="363"/>
      <c r="F31" s="363"/>
      <c r="G31" s="363"/>
      <c r="H31" s="363"/>
      <c r="I31" s="363"/>
      <c r="J31" s="363"/>
      <c r="K31" s="364"/>
      <c r="L31" s="363"/>
      <c r="M31" s="362"/>
      <c r="N31" s="136"/>
      <c r="O31" s="136"/>
      <c r="P31" s="136"/>
      <c r="Q31" s="136"/>
    </row>
    <row r="32" spans="1:17" ht="18" customHeight="1">
      <c r="A32" s="280"/>
      <c r="B32" s="362"/>
      <c r="C32" s="366"/>
      <c r="D32" s="362"/>
      <c r="E32" s="363"/>
      <c r="F32" s="363"/>
      <c r="G32" s="363"/>
      <c r="H32" s="363"/>
      <c r="I32" s="363"/>
      <c r="J32" s="363"/>
      <c r="K32" s="364"/>
      <c r="L32" s="363"/>
      <c r="M32" s="362"/>
    </row>
    <row r="33" spans="1:25" ht="18" customHeight="1">
      <c r="A33" s="352" t="s">
        <v>6</v>
      </c>
      <c r="B33" s="196" t="s">
        <v>7</v>
      </c>
      <c r="C33" s="353" t="s">
        <v>3</v>
      </c>
      <c r="D33" s="196" t="s">
        <v>8</v>
      </c>
      <c r="E33" s="354" t="s">
        <v>19</v>
      </c>
      <c r="F33" s="355"/>
      <c r="G33" s="354" t="s">
        <v>9</v>
      </c>
      <c r="H33" s="356"/>
      <c r="I33" s="354" t="s">
        <v>10</v>
      </c>
      <c r="J33" s="356"/>
      <c r="K33" s="354" t="s">
        <v>11</v>
      </c>
      <c r="L33" s="356"/>
      <c r="M33" s="196" t="s">
        <v>2</v>
      </c>
    </row>
    <row r="34" spans="1:25" s="27" customFormat="1" ht="18" customHeight="1">
      <c r="A34" s="357" t="s">
        <v>12</v>
      </c>
      <c r="B34" s="197" t="s">
        <v>13</v>
      </c>
      <c r="C34" s="358" t="s">
        <v>14</v>
      </c>
      <c r="D34" s="197" t="s">
        <v>15</v>
      </c>
      <c r="E34" s="359" t="s">
        <v>20</v>
      </c>
      <c r="F34" s="359" t="s">
        <v>17</v>
      </c>
      <c r="G34" s="359" t="s">
        <v>16</v>
      </c>
      <c r="H34" s="359" t="s">
        <v>17</v>
      </c>
      <c r="I34" s="359" t="s">
        <v>16</v>
      </c>
      <c r="J34" s="359" t="s">
        <v>17</v>
      </c>
      <c r="K34" s="360" t="s">
        <v>16</v>
      </c>
      <c r="L34" s="359" t="s">
        <v>179</v>
      </c>
      <c r="M34" s="197" t="s">
        <v>18</v>
      </c>
      <c r="N34" s="15"/>
      <c r="O34" s="15"/>
      <c r="P34" s="15"/>
      <c r="Q34" s="15"/>
    </row>
    <row r="35" spans="1:25" s="27" customFormat="1" ht="18" customHeight="1">
      <c r="A35" s="781" t="s">
        <v>560</v>
      </c>
      <c r="B35" s="782"/>
      <c r="C35" s="370"/>
      <c r="D35" s="371"/>
      <c r="E35" s="372"/>
      <c r="F35" s="373"/>
      <c r="G35" s="373"/>
      <c r="H35" s="373"/>
      <c r="I35" s="373"/>
      <c r="J35" s="373"/>
      <c r="K35" s="373"/>
      <c r="L35" s="373"/>
      <c r="M35" s="374"/>
      <c r="N35" s="136"/>
      <c r="O35" s="136"/>
      <c r="P35" s="136"/>
      <c r="Q35" s="136"/>
      <c r="R35" s="141" t="s">
        <v>281</v>
      </c>
      <c r="S35" s="141" t="s">
        <v>282</v>
      </c>
      <c r="T35" s="142" t="s">
        <v>283</v>
      </c>
      <c r="U35" s="143"/>
      <c r="V35" s="143"/>
      <c r="W35" s="143"/>
      <c r="X35" s="143"/>
      <c r="Y35" s="143"/>
    </row>
    <row r="36" spans="1:25" s="27" customFormat="1" ht="18" customHeight="1">
      <c r="A36" s="375" t="s">
        <v>472</v>
      </c>
      <c r="B36" s="345" t="s">
        <v>400</v>
      </c>
      <c r="C36" s="338">
        <v>1</v>
      </c>
      <c r="D36" s="67" t="s">
        <v>24</v>
      </c>
      <c r="E36" s="376"/>
      <c r="F36" s="377">
        <f>SUM(H36,J36,L36)</f>
        <v>2720500</v>
      </c>
      <c r="G36" s="377"/>
      <c r="H36" s="377"/>
      <c r="I36" s="378">
        <v>2720500</v>
      </c>
      <c r="J36" s="377">
        <f>TRUNC(I36*C36)</f>
        <v>2720500</v>
      </c>
      <c r="K36" s="377"/>
      <c r="L36" s="377"/>
      <c r="M36" s="379" t="s">
        <v>550</v>
      </c>
      <c r="N36" s="136"/>
      <c r="O36" s="27" t="s">
        <v>524</v>
      </c>
      <c r="P36" s="136"/>
      <c r="Q36" s="136"/>
      <c r="R36" s="144">
        <v>0.8</v>
      </c>
      <c r="S36" s="145">
        <v>2</v>
      </c>
      <c r="T36" s="145">
        <v>2.35</v>
      </c>
      <c r="U36" s="146"/>
      <c r="V36" s="147"/>
      <c r="W36" s="148"/>
      <c r="X36" s="149"/>
      <c r="Y36" s="150"/>
    </row>
    <row r="37" spans="1:25" s="27" customFormat="1" ht="18" customHeight="1">
      <c r="A37" s="375" t="s">
        <v>307</v>
      </c>
      <c r="B37" s="345" t="s">
        <v>315</v>
      </c>
      <c r="C37" s="338">
        <v>1</v>
      </c>
      <c r="D37" s="67" t="s">
        <v>303</v>
      </c>
      <c r="E37" s="376"/>
      <c r="F37" s="377">
        <f t="shared" ref="F37:F57" si="0">SUM(H37,J37,L37)</f>
        <v>2100</v>
      </c>
      <c r="G37" s="377"/>
      <c r="H37" s="377"/>
      <c r="I37" s="378">
        <v>2100</v>
      </c>
      <c r="J37" s="377">
        <f>TRUNC(I37*C37)</f>
        <v>2100</v>
      </c>
      <c r="K37" s="377"/>
      <c r="L37" s="377"/>
      <c r="M37" s="379" t="s">
        <v>525</v>
      </c>
      <c r="N37" s="136"/>
      <c r="O37" s="27" t="s">
        <v>524</v>
      </c>
      <c r="P37" s="136"/>
      <c r="Q37" s="136"/>
      <c r="R37" s="151" t="s">
        <v>284</v>
      </c>
      <c r="S37" s="151" t="s">
        <v>285</v>
      </c>
      <c r="T37" s="151" t="s">
        <v>286</v>
      </c>
      <c r="U37" s="151" t="s">
        <v>287</v>
      </c>
      <c r="V37" s="152" t="s">
        <v>288</v>
      </c>
      <c r="W37" s="153"/>
      <c r="X37" s="154"/>
      <c r="Y37" s="150"/>
    </row>
    <row r="38" spans="1:25" s="27" customFormat="1" ht="18" customHeight="1">
      <c r="A38" s="375" t="s">
        <v>316</v>
      </c>
      <c r="B38" s="241" t="s">
        <v>317</v>
      </c>
      <c r="C38" s="338">
        <v>1</v>
      </c>
      <c r="D38" s="67" t="s">
        <v>22</v>
      </c>
      <c r="E38" s="376"/>
      <c r="F38" s="377">
        <f t="shared" si="0"/>
        <v>5800</v>
      </c>
      <c r="G38" s="377"/>
      <c r="H38" s="377"/>
      <c r="I38" s="377">
        <v>5800</v>
      </c>
      <c r="J38" s="377">
        <f t="shared" ref="J38:J57" si="1">TRUNC(I38*C38)</f>
        <v>5800</v>
      </c>
      <c r="K38" s="377"/>
      <c r="L38" s="377"/>
      <c r="M38" s="379" t="s">
        <v>247</v>
      </c>
      <c r="N38" s="136"/>
      <c r="O38" s="27" t="s">
        <v>524</v>
      </c>
      <c r="P38" s="136"/>
      <c r="Q38" s="136"/>
      <c r="R38" s="155" t="s">
        <v>289</v>
      </c>
      <c r="S38" s="156"/>
      <c r="T38" s="157"/>
      <c r="U38" s="157"/>
      <c r="V38" s="158">
        <v>613</v>
      </c>
      <c r="W38" s="148"/>
      <c r="X38" s="149"/>
      <c r="Y38" s="150"/>
    </row>
    <row r="39" spans="1:25" s="27" customFormat="1" ht="18" customHeight="1">
      <c r="A39" s="375" t="s">
        <v>318</v>
      </c>
      <c r="B39" s="241" t="s">
        <v>319</v>
      </c>
      <c r="C39" s="338">
        <v>2</v>
      </c>
      <c r="D39" s="67" t="s">
        <v>22</v>
      </c>
      <c r="E39" s="376"/>
      <c r="F39" s="377">
        <f t="shared" si="0"/>
        <v>11600</v>
      </c>
      <c r="G39" s="377"/>
      <c r="H39" s="377"/>
      <c r="I39" s="377">
        <v>5800</v>
      </c>
      <c r="J39" s="377">
        <f t="shared" si="1"/>
        <v>11600</v>
      </c>
      <c r="K39" s="377"/>
      <c r="L39" s="377"/>
      <c r="M39" s="379" t="s">
        <v>247</v>
      </c>
      <c r="N39" s="136"/>
      <c r="O39" s="27" t="s">
        <v>524</v>
      </c>
      <c r="P39" s="136"/>
      <c r="Q39" s="136"/>
      <c r="R39" s="151" t="s">
        <v>290</v>
      </c>
      <c r="S39" s="151">
        <f>R36</f>
        <v>0.8</v>
      </c>
      <c r="T39" s="159">
        <f>T36</f>
        <v>2.35</v>
      </c>
      <c r="U39" s="159">
        <v>2</v>
      </c>
      <c r="V39" s="160">
        <f t="shared" ref="V39:V44" si="2">S39*T39*U39</f>
        <v>3.7600000000000002</v>
      </c>
      <c r="W39" s="148"/>
      <c r="X39" s="149"/>
      <c r="Y39" s="150"/>
    </row>
    <row r="40" spans="1:25" s="27" customFormat="1" ht="18" customHeight="1">
      <c r="A40" s="375" t="s">
        <v>209</v>
      </c>
      <c r="B40" s="241" t="s">
        <v>205</v>
      </c>
      <c r="C40" s="338">
        <v>2</v>
      </c>
      <c r="D40" s="67" t="s">
        <v>22</v>
      </c>
      <c r="E40" s="376"/>
      <c r="F40" s="377">
        <f t="shared" si="0"/>
        <v>72000</v>
      </c>
      <c r="G40" s="377"/>
      <c r="H40" s="377"/>
      <c r="I40" s="377">
        <v>36000</v>
      </c>
      <c r="J40" s="377">
        <f t="shared" si="1"/>
        <v>72000</v>
      </c>
      <c r="K40" s="377"/>
      <c r="L40" s="377"/>
      <c r="M40" s="379" t="s">
        <v>248</v>
      </c>
      <c r="N40" s="136"/>
      <c r="O40" s="27" t="s">
        <v>524</v>
      </c>
      <c r="P40" s="136"/>
      <c r="Q40" s="136"/>
      <c r="R40" s="151" t="s">
        <v>291</v>
      </c>
      <c r="S40" s="159">
        <f>R36</f>
        <v>0.8</v>
      </c>
      <c r="T40" s="159">
        <f>T36</f>
        <v>2.35</v>
      </c>
      <c r="U40" s="159">
        <v>2</v>
      </c>
      <c r="V40" s="160">
        <f t="shared" si="2"/>
        <v>3.7600000000000002</v>
      </c>
      <c r="W40" s="153"/>
      <c r="X40" s="154"/>
      <c r="Y40" s="150"/>
    </row>
    <row r="41" spans="1:25" s="27" customFormat="1" ht="18" customHeight="1">
      <c r="A41" s="375" t="s">
        <v>210</v>
      </c>
      <c r="B41" s="241" t="s">
        <v>206</v>
      </c>
      <c r="C41" s="338">
        <v>9</v>
      </c>
      <c r="D41" s="67" t="s">
        <v>22</v>
      </c>
      <c r="E41" s="376"/>
      <c r="F41" s="377">
        <f t="shared" si="0"/>
        <v>108000</v>
      </c>
      <c r="G41" s="377"/>
      <c r="H41" s="377"/>
      <c r="I41" s="377">
        <v>12000</v>
      </c>
      <c r="J41" s="377">
        <f t="shared" si="1"/>
        <v>108000</v>
      </c>
      <c r="K41" s="377"/>
      <c r="L41" s="377"/>
      <c r="M41" s="379" t="s">
        <v>249</v>
      </c>
      <c r="N41" s="136"/>
      <c r="O41" s="27" t="s">
        <v>524</v>
      </c>
      <c r="P41" s="136"/>
      <c r="Q41" s="136"/>
      <c r="R41" s="151" t="s">
        <v>292</v>
      </c>
      <c r="S41" s="159">
        <f>S36</f>
        <v>2</v>
      </c>
      <c r="T41" s="159">
        <f>T36</f>
        <v>2.35</v>
      </c>
      <c r="U41" s="159">
        <v>2</v>
      </c>
      <c r="V41" s="160">
        <f t="shared" si="2"/>
        <v>9.4</v>
      </c>
      <c r="W41" s="153"/>
      <c r="X41" s="154"/>
      <c r="Y41" s="150"/>
    </row>
    <row r="42" spans="1:25" s="27" customFormat="1" ht="18" customHeight="1">
      <c r="A42" s="375" t="s">
        <v>312</v>
      </c>
      <c r="B42" s="241" t="s">
        <v>206</v>
      </c>
      <c r="C42" s="338">
        <v>1</v>
      </c>
      <c r="D42" s="67" t="s">
        <v>22</v>
      </c>
      <c r="E42" s="376"/>
      <c r="F42" s="377">
        <f t="shared" si="0"/>
        <v>84000</v>
      </c>
      <c r="G42" s="377"/>
      <c r="H42" s="377"/>
      <c r="I42" s="377">
        <v>84000</v>
      </c>
      <c r="J42" s="377">
        <f t="shared" si="1"/>
        <v>84000</v>
      </c>
      <c r="K42" s="377"/>
      <c r="L42" s="377"/>
      <c r="M42" s="379" t="s">
        <v>313</v>
      </c>
      <c r="N42" s="136"/>
      <c r="O42" s="27" t="s">
        <v>524</v>
      </c>
      <c r="P42" s="136"/>
      <c r="Q42" s="136"/>
      <c r="R42" s="151" t="s">
        <v>293</v>
      </c>
      <c r="S42" s="159">
        <f>S36</f>
        <v>2</v>
      </c>
      <c r="T42" s="159">
        <f>T36</f>
        <v>2.35</v>
      </c>
      <c r="U42" s="159">
        <v>2</v>
      </c>
      <c r="V42" s="160">
        <f t="shared" si="2"/>
        <v>9.4</v>
      </c>
      <c r="W42" s="153"/>
      <c r="X42" s="154"/>
      <c r="Y42" s="161"/>
    </row>
    <row r="43" spans="1:25" s="27" customFormat="1" ht="18" customHeight="1">
      <c r="A43" s="375" t="s">
        <v>25</v>
      </c>
      <c r="B43" s="241" t="s">
        <v>211</v>
      </c>
      <c r="C43" s="338">
        <v>10</v>
      </c>
      <c r="D43" s="67" t="s">
        <v>22</v>
      </c>
      <c r="E43" s="376"/>
      <c r="F43" s="377">
        <f t="shared" si="0"/>
        <v>25000</v>
      </c>
      <c r="G43" s="377"/>
      <c r="H43" s="377"/>
      <c r="I43" s="377">
        <v>2500</v>
      </c>
      <c r="J43" s="377">
        <f t="shared" si="1"/>
        <v>25000</v>
      </c>
      <c r="K43" s="377"/>
      <c r="L43" s="377"/>
      <c r="M43" s="379" t="s">
        <v>250</v>
      </c>
      <c r="N43" s="136"/>
      <c r="O43" s="27" t="s">
        <v>524</v>
      </c>
      <c r="P43" s="136"/>
      <c r="Q43" s="136"/>
      <c r="R43" s="151" t="s">
        <v>294</v>
      </c>
      <c r="S43" s="151">
        <f>R36</f>
        <v>0.8</v>
      </c>
      <c r="T43" s="159">
        <f>S36</f>
        <v>2</v>
      </c>
      <c r="U43" s="159">
        <v>2</v>
      </c>
      <c r="V43" s="160">
        <f t="shared" si="2"/>
        <v>3.2</v>
      </c>
      <c r="W43" s="153"/>
      <c r="X43" s="154"/>
      <c r="Y43" s="161"/>
    </row>
    <row r="44" spans="1:25" s="27" customFormat="1" ht="18" customHeight="1">
      <c r="A44" s="375" t="s">
        <v>32</v>
      </c>
      <c r="B44" s="241" t="s">
        <v>271</v>
      </c>
      <c r="C44" s="338">
        <v>8</v>
      </c>
      <c r="D44" s="67" t="s">
        <v>22</v>
      </c>
      <c r="E44" s="376"/>
      <c r="F44" s="377">
        <f t="shared" si="0"/>
        <v>37440</v>
      </c>
      <c r="G44" s="377"/>
      <c r="H44" s="377"/>
      <c r="I44" s="377">
        <v>4680</v>
      </c>
      <c r="J44" s="377">
        <f t="shared" si="1"/>
        <v>37440</v>
      </c>
      <c r="K44" s="363"/>
      <c r="L44" s="363"/>
      <c r="M44" s="379" t="s">
        <v>251</v>
      </c>
      <c r="N44" s="136"/>
      <c r="O44" s="27" t="s">
        <v>524</v>
      </c>
      <c r="P44" s="136"/>
      <c r="Q44" s="136"/>
      <c r="R44" s="151" t="s">
        <v>295</v>
      </c>
      <c r="S44" s="151">
        <f>R36</f>
        <v>0.8</v>
      </c>
      <c r="T44" s="160">
        <f>S36</f>
        <v>2</v>
      </c>
      <c r="U44" s="159">
        <v>2</v>
      </c>
      <c r="V44" s="160">
        <f t="shared" si="2"/>
        <v>3.2</v>
      </c>
      <c r="W44" s="153"/>
      <c r="X44" s="154"/>
      <c r="Y44" s="161"/>
    </row>
    <row r="45" spans="1:25" s="27" customFormat="1" ht="18" customHeight="1">
      <c r="A45" s="375" t="s">
        <v>337</v>
      </c>
      <c r="B45" s="241" t="s">
        <v>436</v>
      </c>
      <c r="C45" s="338">
        <v>2</v>
      </c>
      <c r="D45" s="67" t="s">
        <v>22</v>
      </c>
      <c r="E45" s="376"/>
      <c r="F45" s="377">
        <f t="shared" si="0"/>
        <v>16400</v>
      </c>
      <c r="G45" s="377"/>
      <c r="H45" s="377"/>
      <c r="I45" s="377">
        <v>8200</v>
      </c>
      <c r="J45" s="377">
        <f t="shared" si="1"/>
        <v>16400</v>
      </c>
      <c r="K45" s="363"/>
      <c r="L45" s="363"/>
      <c r="M45" s="379" t="s">
        <v>526</v>
      </c>
      <c r="N45" s="136"/>
      <c r="O45" s="27" t="s">
        <v>524</v>
      </c>
      <c r="P45" s="136"/>
      <c r="Q45" s="136"/>
      <c r="R45" s="152"/>
      <c r="S45" s="146"/>
      <c r="T45" s="146"/>
      <c r="U45" s="151" t="s">
        <v>296</v>
      </c>
      <c r="V45" s="160">
        <f>SUM(V39:V44)</f>
        <v>32.72</v>
      </c>
      <c r="W45" s="153"/>
      <c r="X45" s="154"/>
      <c r="Y45" s="161"/>
    </row>
    <row r="46" spans="1:25" s="27" customFormat="1" ht="18" customHeight="1">
      <c r="A46" s="375" t="s">
        <v>212</v>
      </c>
      <c r="B46" s="241" t="s">
        <v>213</v>
      </c>
      <c r="C46" s="338">
        <v>1</v>
      </c>
      <c r="D46" s="67" t="s">
        <v>22</v>
      </c>
      <c r="E46" s="376"/>
      <c r="F46" s="377">
        <f t="shared" si="0"/>
        <v>30000</v>
      </c>
      <c r="G46" s="377"/>
      <c r="H46" s="377"/>
      <c r="I46" s="377">
        <v>30000</v>
      </c>
      <c r="J46" s="377">
        <f t="shared" si="1"/>
        <v>30000</v>
      </c>
      <c r="K46" s="363"/>
      <c r="L46" s="363"/>
      <c r="M46" s="379" t="s">
        <v>252</v>
      </c>
      <c r="N46" s="136"/>
      <c r="O46" s="27" t="s">
        <v>524</v>
      </c>
      <c r="P46" s="136"/>
      <c r="Q46" s="136"/>
      <c r="R46" s="152" t="s">
        <v>297</v>
      </c>
      <c r="S46" s="145">
        <f>V45</f>
        <v>32.72</v>
      </c>
      <c r="T46" s="162">
        <f>X48</f>
        <v>7.85</v>
      </c>
      <c r="U46" s="163">
        <f>Y48</f>
        <v>256.85199999999998</v>
      </c>
      <c r="V46" s="144" t="s">
        <v>63</v>
      </c>
      <c r="W46" s="164"/>
      <c r="X46" s="165"/>
      <c r="Y46" s="161"/>
    </row>
    <row r="47" spans="1:25" s="27" customFormat="1" ht="18" customHeight="1">
      <c r="A47" s="375" t="s">
        <v>340</v>
      </c>
      <c r="B47" s="241" t="s">
        <v>341</v>
      </c>
      <c r="C47" s="338">
        <v>1</v>
      </c>
      <c r="D47" s="67" t="s">
        <v>22</v>
      </c>
      <c r="E47" s="376"/>
      <c r="F47" s="377">
        <f t="shared" si="0"/>
        <v>13970</v>
      </c>
      <c r="G47" s="377"/>
      <c r="H47" s="377"/>
      <c r="I47" s="377">
        <v>13970</v>
      </c>
      <c r="J47" s="377">
        <f t="shared" si="1"/>
        <v>13970</v>
      </c>
      <c r="K47" s="363"/>
      <c r="L47" s="363"/>
      <c r="M47" s="379" t="s">
        <v>527</v>
      </c>
      <c r="N47" s="136"/>
      <c r="O47" s="27" t="s">
        <v>524</v>
      </c>
      <c r="P47" s="136"/>
      <c r="Q47" s="136"/>
      <c r="R47" s="144" t="s">
        <v>298</v>
      </c>
      <c r="S47" s="166">
        <v>32000</v>
      </c>
      <c r="T47" s="167" t="s">
        <v>299</v>
      </c>
      <c r="U47" s="168">
        <f>S47*Y47</f>
        <v>8303027.1999999983</v>
      </c>
      <c r="V47" s="169" t="s">
        <v>3</v>
      </c>
      <c r="W47" s="170" t="s">
        <v>300</v>
      </c>
      <c r="X47" s="171">
        <v>7.93</v>
      </c>
      <c r="Y47" s="172">
        <f>S46*X47</f>
        <v>259.46959999999996</v>
      </c>
    </row>
    <row r="48" spans="1:25" s="27" customFormat="1" ht="18" customHeight="1">
      <c r="A48" s="375" t="s">
        <v>208</v>
      </c>
      <c r="B48" s="380" t="s">
        <v>344</v>
      </c>
      <c r="C48" s="338">
        <v>2</v>
      </c>
      <c r="D48" s="67" t="s">
        <v>22</v>
      </c>
      <c r="E48" s="376"/>
      <c r="F48" s="377">
        <f t="shared" si="0"/>
        <v>31940</v>
      </c>
      <c r="G48" s="377"/>
      <c r="H48" s="377"/>
      <c r="I48" s="377">
        <v>15970</v>
      </c>
      <c r="J48" s="377">
        <f t="shared" si="1"/>
        <v>31940</v>
      </c>
      <c r="K48" s="363"/>
      <c r="L48" s="363"/>
      <c r="M48" s="379" t="s">
        <v>528</v>
      </c>
      <c r="N48" s="136"/>
      <c r="O48" s="27" t="s">
        <v>524</v>
      </c>
      <c r="P48" s="136"/>
      <c r="Q48" s="136"/>
      <c r="R48" s="144" t="s">
        <v>301</v>
      </c>
      <c r="S48" s="166">
        <v>10880</v>
      </c>
      <c r="T48" s="167" t="s">
        <v>299</v>
      </c>
      <c r="U48" s="168">
        <f>S48*Y48</f>
        <v>2794549.76</v>
      </c>
      <c r="V48" s="173"/>
      <c r="W48" s="174" t="s">
        <v>300</v>
      </c>
      <c r="X48" s="171">
        <v>7.85</v>
      </c>
      <c r="Y48" s="172">
        <f>S46*X48</f>
        <v>256.85199999999998</v>
      </c>
    </row>
    <row r="49" spans="1:22" s="27" customFormat="1" ht="18" customHeight="1">
      <c r="A49" s="381" t="s">
        <v>33</v>
      </c>
      <c r="B49" s="382" t="s">
        <v>40</v>
      </c>
      <c r="C49" s="338">
        <v>2</v>
      </c>
      <c r="D49" s="67" t="s">
        <v>22</v>
      </c>
      <c r="E49" s="376"/>
      <c r="F49" s="377">
        <f t="shared" si="0"/>
        <v>11380</v>
      </c>
      <c r="G49" s="377"/>
      <c r="H49" s="377"/>
      <c r="I49" s="377">
        <v>5690</v>
      </c>
      <c r="J49" s="377">
        <f t="shared" si="1"/>
        <v>11380</v>
      </c>
      <c r="K49" s="363"/>
      <c r="L49" s="363"/>
      <c r="M49" s="379" t="s">
        <v>272</v>
      </c>
      <c r="N49" s="136"/>
      <c r="O49" s="27" t="s">
        <v>524</v>
      </c>
      <c r="P49" s="136"/>
      <c r="Q49" s="136"/>
    </row>
    <row r="50" spans="1:22" s="27" customFormat="1" ht="18" customHeight="1">
      <c r="A50" s="383" t="s">
        <v>253</v>
      </c>
      <c r="B50" s="382" t="s">
        <v>320</v>
      </c>
      <c r="C50" s="338">
        <v>2</v>
      </c>
      <c r="D50" s="67" t="s">
        <v>22</v>
      </c>
      <c r="E50" s="376"/>
      <c r="F50" s="377">
        <f t="shared" si="0"/>
        <v>9000</v>
      </c>
      <c r="G50" s="377"/>
      <c r="H50" s="377"/>
      <c r="I50" s="377">
        <v>4500</v>
      </c>
      <c r="J50" s="377">
        <f t="shared" si="1"/>
        <v>9000</v>
      </c>
      <c r="K50" s="377"/>
      <c r="L50" s="377"/>
      <c r="M50" s="379" t="s">
        <v>273</v>
      </c>
      <c r="N50" s="136"/>
      <c r="O50" s="27" t="s">
        <v>524</v>
      </c>
      <c r="P50" s="136"/>
      <c r="Q50" s="136"/>
    </row>
    <row r="51" spans="1:22" s="27" customFormat="1" ht="17.25" customHeight="1">
      <c r="A51" s="384" t="s">
        <v>214</v>
      </c>
      <c r="B51" s="382" t="s">
        <v>215</v>
      </c>
      <c r="C51" s="338">
        <v>2</v>
      </c>
      <c r="D51" s="67" t="s">
        <v>22</v>
      </c>
      <c r="E51" s="376"/>
      <c r="F51" s="377">
        <f t="shared" si="0"/>
        <v>20000</v>
      </c>
      <c r="G51" s="377"/>
      <c r="H51" s="377"/>
      <c r="I51" s="377">
        <v>10000</v>
      </c>
      <c r="J51" s="377">
        <f t="shared" si="1"/>
        <v>20000</v>
      </c>
      <c r="K51" s="377"/>
      <c r="L51" s="377"/>
      <c r="M51" s="379" t="s">
        <v>254</v>
      </c>
      <c r="N51" s="136"/>
      <c r="O51" s="27" t="s">
        <v>524</v>
      </c>
      <c r="P51" s="136"/>
      <c r="Q51" s="136"/>
    </row>
    <row r="52" spans="1:22" s="27" customFormat="1" ht="18" customHeight="1">
      <c r="A52" s="384" t="s">
        <v>216</v>
      </c>
      <c r="B52" s="382" t="s">
        <v>321</v>
      </c>
      <c r="C52" s="338">
        <v>1</v>
      </c>
      <c r="D52" s="67" t="s">
        <v>22</v>
      </c>
      <c r="E52" s="376"/>
      <c r="F52" s="377">
        <f t="shared" si="0"/>
        <v>10670</v>
      </c>
      <c r="G52" s="377"/>
      <c r="H52" s="377"/>
      <c r="I52" s="377">
        <v>10670</v>
      </c>
      <c r="J52" s="377">
        <f t="shared" si="1"/>
        <v>10670</v>
      </c>
      <c r="K52" s="377"/>
      <c r="L52" s="377"/>
      <c r="M52" s="379" t="s">
        <v>255</v>
      </c>
      <c r="N52" s="136"/>
      <c r="O52" s="27" t="s">
        <v>524</v>
      </c>
      <c r="P52" s="136"/>
      <c r="Q52" s="136"/>
      <c r="R52" s="730" t="s">
        <v>432</v>
      </c>
      <c r="S52" s="732">
        <v>1500000</v>
      </c>
      <c r="T52" s="730"/>
      <c r="U52" s="730"/>
      <c r="V52" s="731"/>
    </row>
    <row r="53" spans="1:22" s="27" customFormat="1" ht="18" customHeight="1">
      <c r="A53" s="384" t="s">
        <v>207</v>
      </c>
      <c r="B53" s="382" t="s">
        <v>217</v>
      </c>
      <c r="C53" s="338">
        <v>2</v>
      </c>
      <c r="D53" s="67" t="s">
        <v>22</v>
      </c>
      <c r="E53" s="376"/>
      <c r="F53" s="377">
        <f t="shared" si="0"/>
        <v>5134</v>
      </c>
      <c r="G53" s="377"/>
      <c r="H53" s="377"/>
      <c r="I53" s="377">
        <v>2567</v>
      </c>
      <c r="J53" s="377">
        <f t="shared" si="1"/>
        <v>5134</v>
      </c>
      <c r="K53" s="377"/>
      <c r="L53" s="377"/>
      <c r="M53" s="379" t="s">
        <v>256</v>
      </c>
      <c r="N53" s="136"/>
      <c r="O53" s="27" t="s">
        <v>524</v>
      </c>
      <c r="P53" s="136"/>
      <c r="Q53" s="136"/>
    </row>
    <row r="54" spans="1:22" s="179" customFormat="1" ht="18" customHeight="1">
      <c r="A54" s="375" t="s">
        <v>218</v>
      </c>
      <c r="B54" s="385" t="s">
        <v>338</v>
      </c>
      <c r="C54" s="338">
        <v>1</v>
      </c>
      <c r="D54" s="67" t="s">
        <v>22</v>
      </c>
      <c r="E54" s="376"/>
      <c r="F54" s="377">
        <f t="shared" si="0"/>
        <v>1450000</v>
      </c>
      <c r="G54" s="377"/>
      <c r="H54" s="377"/>
      <c r="I54" s="378">
        <v>1450000</v>
      </c>
      <c r="J54" s="377">
        <f t="shared" si="1"/>
        <v>1450000</v>
      </c>
      <c r="K54" s="386"/>
      <c r="L54" s="377"/>
      <c r="M54" s="379" t="s">
        <v>257</v>
      </c>
      <c r="N54" s="136"/>
      <c r="O54" s="27" t="s">
        <v>524</v>
      </c>
      <c r="P54" s="136"/>
      <c r="Q54" s="136"/>
    </row>
    <row r="55" spans="1:22" s="179" customFormat="1" ht="18" customHeight="1">
      <c r="A55" s="384" t="s">
        <v>322</v>
      </c>
      <c r="B55" s="382" t="s">
        <v>219</v>
      </c>
      <c r="C55" s="338">
        <v>1</v>
      </c>
      <c r="D55" s="67" t="s">
        <v>22</v>
      </c>
      <c r="E55" s="376"/>
      <c r="F55" s="377">
        <f t="shared" si="0"/>
        <v>550000</v>
      </c>
      <c r="G55" s="387"/>
      <c r="H55" s="387"/>
      <c r="I55" s="387">
        <v>550000</v>
      </c>
      <c r="J55" s="377">
        <f t="shared" si="1"/>
        <v>550000</v>
      </c>
      <c r="K55" s="234"/>
      <c r="L55" s="234"/>
      <c r="M55" s="379" t="s">
        <v>258</v>
      </c>
      <c r="N55" s="136"/>
      <c r="O55" s="27" t="s">
        <v>524</v>
      </c>
      <c r="P55" s="136"/>
      <c r="Q55" s="136"/>
    </row>
    <row r="56" spans="1:22" s="179" customFormat="1" ht="18" customHeight="1">
      <c r="A56" s="375" t="s">
        <v>34</v>
      </c>
      <c r="B56" s="241" t="s">
        <v>437</v>
      </c>
      <c r="C56" s="338">
        <v>200</v>
      </c>
      <c r="D56" s="67" t="s">
        <v>21</v>
      </c>
      <c r="E56" s="376"/>
      <c r="F56" s="377">
        <f t="shared" si="0"/>
        <v>65400</v>
      </c>
      <c r="G56" s="377"/>
      <c r="H56" s="377"/>
      <c r="I56" s="377">
        <v>327</v>
      </c>
      <c r="J56" s="377">
        <f t="shared" si="1"/>
        <v>65400</v>
      </c>
      <c r="K56" s="377"/>
      <c r="L56" s="377"/>
      <c r="M56" s="379" t="s">
        <v>529</v>
      </c>
      <c r="N56" s="136"/>
      <c r="O56" s="27" t="s">
        <v>524</v>
      </c>
      <c r="P56" s="136"/>
      <c r="Q56" s="136"/>
    </row>
    <row r="57" spans="1:22" s="27" customFormat="1" ht="18" customHeight="1">
      <c r="A57" s="375" t="s">
        <v>220</v>
      </c>
      <c r="B57" s="338" t="s">
        <v>221</v>
      </c>
      <c r="C57" s="338">
        <v>1</v>
      </c>
      <c r="D57" s="67" t="s">
        <v>22</v>
      </c>
      <c r="E57" s="376"/>
      <c r="F57" s="377">
        <f t="shared" si="0"/>
        <v>5690</v>
      </c>
      <c r="G57" s="377"/>
      <c r="H57" s="377"/>
      <c r="I57" s="377">
        <v>5690</v>
      </c>
      <c r="J57" s="377">
        <f t="shared" si="1"/>
        <v>5690</v>
      </c>
      <c r="K57" s="377"/>
      <c r="L57" s="377"/>
      <c r="M57" s="379" t="s">
        <v>259</v>
      </c>
      <c r="N57" s="136"/>
      <c r="O57" s="27" t="s">
        <v>524</v>
      </c>
      <c r="P57" s="136"/>
      <c r="Q57" s="136"/>
    </row>
    <row r="58" spans="1:22" s="27" customFormat="1" ht="18" customHeight="1">
      <c r="A58" s="388" t="s">
        <v>359</v>
      </c>
      <c r="B58" s="601" t="s">
        <v>361</v>
      </c>
      <c r="C58" s="390">
        <v>1</v>
      </c>
      <c r="D58" s="391" t="s">
        <v>303</v>
      </c>
      <c r="E58" s="376"/>
      <c r="F58" s="377">
        <f t="shared" ref="F58:F59" si="3">SUM(H58,J58,L58)</f>
        <v>1680000</v>
      </c>
      <c r="G58" s="377"/>
      <c r="H58" s="377"/>
      <c r="I58" s="377">
        <v>1680000</v>
      </c>
      <c r="J58" s="377">
        <f t="shared" ref="J58:J59" si="4">TRUNC(I58*C58)</f>
        <v>1680000</v>
      </c>
      <c r="K58" s="377"/>
      <c r="L58" s="377"/>
      <c r="M58" s="379" t="s">
        <v>360</v>
      </c>
      <c r="N58" s="178"/>
      <c r="O58" s="27" t="s">
        <v>524</v>
      </c>
      <c r="P58" s="178"/>
      <c r="Q58" s="178"/>
    </row>
    <row r="59" spans="1:22" s="27" customFormat="1" ht="18" customHeight="1">
      <c r="A59" s="388" t="s">
        <v>433</v>
      </c>
      <c r="B59" s="389" t="s">
        <v>434</v>
      </c>
      <c r="C59" s="390">
        <v>1</v>
      </c>
      <c r="D59" s="391" t="s">
        <v>303</v>
      </c>
      <c r="E59" s="376"/>
      <c r="F59" s="377">
        <f t="shared" si="3"/>
        <v>150000</v>
      </c>
      <c r="G59" s="377"/>
      <c r="H59" s="377"/>
      <c r="I59" s="378">
        <v>150000</v>
      </c>
      <c r="J59" s="377">
        <f t="shared" si="4"/>
        <v>150000</v>
      </c>
      <c r="K59" s="377"/>
      <c r="L59" s="377"/>
      <c r="M59" s="379" t="s">
        <v>438</v>
      </c>
      <c r="N59" s="178"/>
      <c r="O59" s="27" t="s">
        <v>524</v>
      </c>
      <c r="P59" s="178"/>
      <c r="Q59" s="178"/>
    </row>
    <row r="60" spans="1:22" s="27" customFormat="1" ht="18" customHeight="1">
      <c r="A60" s="393" t="s">
        <v>204</v>
      </c>
      <c r="B60" s="394"/>
      <c r="C60" s="370"/>
      <c r="D60" s="371"/>
      <c r="E60" s="372"/>
      <c r="F60" s="373"/>
      <c r="G60" s="373"/>
      <c r="H60" s="373"/>
      <c r="I60" s="373"/>
      <c r="J60" s="373"/>
      <c r="K60" s="373"/>
      <c r="L60" s="373"/>
      <c r="M60" s="374"/>
      <c r="N60" s="136"/>
      <c r="O60" s="136"/>
      <c r="P60" s="136"/>
      <c r="Q60" s="136"/>
    </row>
    <row r="61" spans="1:22" ht="18" customHeight="1">
      <c r="A61" s="381" t="s">
        <v>229</v>
      </c>
      <c r="B61" s="578" t="s">
        <v>551</v>
      </c>
      <c r="C61" s="396">
        <f>자동제어반근!F28</f>
        <v>2.2800000000000002</v>
      </c>
      <c r="D61" s="395" t="s">
        <v>23</v>
      </c>
      <c r="E61" s="376"/>
      <c r="F61" s="377">
        <v>257819</v>
      </c>
      <c r="G61" s="377">
        <v>116674</v>
      </c>
      <c r="H61" s="377">
        <f>TRUNC(G61*C61)</f>
        <v>266016</v>
      </c>
      <c r="I61" s="377"/>
      <c r="J61" s="377"/>
      <c r="K61" s="377"/>
      <c r="L61" s="377"/>
      <c r="M61" s="397"/>
      <c r="N61" s="136"/>
      <c r="O61" s="136"/>
      <c r="P61" s="136"/>
      <c r="Q61" s="136"/>
    </row>
    <row r="62" spans="1:22" ht="18" customHeight="1">
      <c r="A62" s="381" t="s">
        <v>230</v>
      </c>
      <c r="B62" s="578" t="s">
        <v>551</v>
      </c>
      <c r="C62" s="396">
        <f>자동제어반근!H28</f>
        <v>14.22</v>
      </c>
      <c r="D62" s="395" t="s">
        <v>23</v>
      </c>
      <c r="E62" s="376"/>
      <c r="F62" s="377">
        <v>2709245</v>
      </c>
      <c r="G62" s="377">
        <v>89755</v>
      </c>
      <c r="H62" s="377">
        <f>TRUNC(G62*C62)</f>
        <v>1276316</v>
      </c>
      <c r="I62" s="377"/>
      <c r="J62" s="377"/>
      <c r="K62" s="377"/>
      <c r="L62" s="377"/>
      <c r="M62" s="397"/>
      <c r="N62" s="136"/>
      <c r="O62" s="136"/>
      <c r="P62" s="136"/>
      <c r="Q62" s="136"/>
    </row>
    <row r="63" spans="1:22" ht="18" customHeight="1">
      <c r="A63" s="381"/>
      <c r="B63" s="395"/>
      <c r="C63" s="396"/>
      <c r="D63" s="395"/>
      <c r="E63" s="376"/>
      <c r="F63" s="407"/>
      <c r="G63" s="377"/>
      <c r="H63" s="377"/>
      <c r="I63" s="377"/>
      <c r="J63" s="377"/>
      <c r="K63" s="377"/>
      <c r="L63" s="377"/>
      <c r="M63" s="397"/>
      <c r="N63" s="136"/>
      <c r="O63" s="136"/>
      <c r="P63" s="136"/>
      <c r="Q63" s="136"/>
    </row>
    <row r="64" spans="1:22" s="27" customFormat="1" ht="18" customHeight="1">
      <c r="A64" s="398" t="s">
        <v>1</v>
      </c>
      <c r="B64" s="395"/>
      <c r="C64" s="396"/>
      <c r="D64" s="395"/>
      <c r="E64" s="376"/>
      <c r="F64" s="363">
        <f>H64+J64</f>
        <v>8658356</v>
      </c>
      <c r="G64" s="377"/>
      <c r="H64" s="377">
        <f>SUM(H36:H62)</f>
        <v>1542332</v>
      </c>
      <c r="I64" s="377"/>
      <c r="J64" s="377">
        <f>SUM(J36:J62)</f>
        <v>7116024</v>
      </c>
      <c r="K64" s="377"/>
      <c r="L64" s="377"/>
      <c r="M64" s="397"/>
      <c r="N64" s="136"/>
      <c r="O64" s="136"/>
      <c r="P64" s="136"/>
      <c r="Q64" s="136"/>
    </row>
    <row r="65" spans="1:20" s="27" customFormat="1" ht="18" customHeight="1">
      <c r="A65" s="352" t="s">
        <v>6</v>
      </c>
      <c r="B65" s="196" t="s">
        <v>7</v>
      </c>
      <c r="C65" s="353" t="s">
        <v>3</v>
      </c>
      <c r="D65" s="196" t="s">
        <v>8</v>
      </c>
      <c r="E65" s="354" t="s">
        <v>19</v>
      </c>
      <c r="F65" s="355"/>
      <c r="G65" s="354" t="s">
        <v>9</v>
      </c>
      <c r="H65" s="356"/>
      <c r="I65" s="354" t="s">
        <v>10</v>
      </c>
      <c r="J65" s="356"/>
      <c r="K65" s="354" t="s">
        <v>11</v>
      </c>
      <c r="L65" s="356"/>
      <c r="M65" s="196" t="s">
        <v>2</v>
      </c>
      <c r="N65" s="15"/>
      <c r="O65" s="15"/>
      <c r="P65" s="15"/>
      <c r="Q65" s="15"/>
    </row>
    <row r="66" spans="1:20" s="27" customFormat="1" ht="17.25" customHeight="1">
      <c r="A66" s="357" t="s">
        <v>12</v>
      </c>
      <c r="B66" s="197" t="s">
        <v>13</v>
      </c>
      <c r="C66" s="358" t="s">
        <v>14</v>
      </c>
      <c r="D66" s="197" t="s">
        <v>15</v>
      </c>
      <c r="E66" s="359" t="s">
        <v>20</v>
      </c>
      <c r="F66" s="359" t="s">
        <v>17</v>
      </c>
      <c r="G66" s="359" t="s">
        <v>16</v>
      </c>
      <c r="H66" s="359" t="s">
        <v>17</v>
      </c>
      <c r="I66" s="359" t="s">
        <v>16</v>
      </c>
      <c r="J66" s="359" t="s">
        <v>17</v>
      </c>
      <c r="K66" s="360" t="s">
        <v>16</v>
      </c>
      <c r="L66" s="359" t="s">
        <v>179</v>
      </c>
      <c r="M66" s="197" t="s">
        <v>18</v>
      </c>
      <c r="N66" s="15"/>
      <c r="O66" s="15"/>
      <c r="P66" s="15"/>
      <c r="Q66" s="15"/>
    </row>
    <row r="67" spans="1:20" s="27" customFormat="1" ht="18" customHeight="1">
      <c r="A67" s="361" t="s">
        <v>559</v>
      </c>
      <c r="B67" s="399"/>
      <c r="C67" s="400"/>
      <c r="D67" s="399"/>
      <c r="E67" s="363"/>
      <c r="F67" s="363"/>
      <c r="G67" s="363"/>
      <c r="H67" s="363"/>
      <c r="I67" s="363"/>
      <c r="J67" s="363"/>
      <c r="K67" s="363"/>
      <c r="L67" s="363"/>
      <c r="M67" s="281"/>
      <c r="N67" s="136"/>
      <c r="O67" s="136"/>
      <c r="P67" s="136"/>
      <c r="Q67" s="136"/>
    </row>
    <row r="68" spans="1:20" s="27" customFormat="1" ht="18" customHeight="1">
      <c r="A68" s="375" t="s">
        <v>29</v>
      </c>
      <c r="B68" s="241" t="s">
        <v>28</v>
      </c>
      <c r="C68" s="338">
        <v>1</v>
      </c>
      <c r="D68" s="67" t="s">
        <v>22</v>
      </c>
      <c r="E68" s="376"/>
      <c r="F68" s="377">
        <f t="shared" ref="F68:F85" si="5">SUM(H68,J68,L68)</f>
        <v>59400</v>
      </c>
      <c r="G68" s="377"/>
      <c r="H68" s="377"/>
      <c r="I68" s="377">
        <v>59400</v>
      </c>
      <c r="J68" s="377">
        <f t="shared" ref="J68:J85" si="6">TRUNC(I68*C68)</f>
        <v>59400</v>
      </c>
      <c r="K68" s="363"/>
      <c r="L68" s="363"/>
      <c r="M68" s="379" t="s">
        <v>260</v>
      </c>
      <c r="N68" s="136"/>
      <c r="O68" s="27" t="s">
        <v>524</v>
      </c>
      <c r="P68" s="136"/>
      <c r="Q68" s="136"/>
    </row>
    <row r="69" spans="1:20" s="27" customFormat="1" ht="18" customHeight="1">
      <c r="A69" s="375" t="s">
        <v>30</v>
      </c>
      <c r="B69" s="403" t="s">
        <v>274</v>
      </c>
      <c r="C69" s="338">
        <v>2</v>
      </c>
      <c r="D69" s="67" t="s">
        <v>22</v>
      </c>
      <c r="E69" s="376"/>
      <c r="F69" s="377">
        <f t="shared" si="5"/>
        <v>770000</v>
      </c>
      <c r="G69" s="377"/>
      <c r="H69" s="377"/>
      <c r="I69" s="377">
        <v>385000</v>
      </c>
      <c r="J69" s="377">
        <f t="shared" si="6"/>
        <v>770000</v>
      </c>
      <c r="K69" s="363"/>
      <c r="L69" s="363"/>
      <c r="M69" s="379" t="s">
        <v>532</v>
      </c>
      <c r="N69" s="136"/>
      <c r="O69" s="27" t="s">
        <v>524</v>
      </c>
      <c r="P69" s="136"/>
      <c r="Q69" s="136"/>
    </row>
    <row r="70" spans="1:20" s="27" customFormat="1" ht="18" customHeight="1">
      <c r="A70" s="375" t="s">
        <v>25</v>
      </c>
      <c r="B70" s="241" t="s">
        <v>191</v>
      </c>
      <c r="C70" s="338">
        <v>1</v>
      </c>
      <c r="D70" s="67" t="s">
        <v>22</v>
      </c>
      <c r="E70" s="376"/>
      <c r="F70" s="377">
        <f t="shared" si="5"/>
        <v>2500</v>
      </c>
      <c r="G70" s="377"/>
      <c r="H70" s="377"/>
      <c r="I70" s="377">
        <v>2500</v>
      </c>
      <c r="J70" s="377">
        <f t="shared" si="6"/>
        <v>2500</v>
      </c>
      <c r="K70" s="377"/>
      <c r="L70" s="377"/>
      <c r="M70" s="379" t="s">
        <v>250</v>
      </c>
      <c r="N70" s="136"/>
      <c r="O70" s="27" t="s">
        <v>524</v>
      </c>
      <c r="P70" s="136"/>
      <c r="Q70" s="136"/>
    </row>
    <row r="71" spans="1:20" s="27" customFormat="1" ht="18" customHeight="1">
      <c r="A71" s="404" t="s">
        <v>276</v>
      </c>
      <c r="B71" s="241" t="s">
        <v>401</v>
      </c>
      <c r="C71" s="338">
        <v>1</v>
      </c>
      <c r="D71" s="67" t="s">
        <v>22</v>
      </c>
      <c r="E71" s="376"/>
      <c r="F71" s="377">
        <f t="shared" si="5"/>
        <v>989000</v>
      </c>
      <c r="G71" s="377"/>
      <c r="H71" s="377"/>
      <c r="I71" s="377">
        <v>989000</v>
      </c>
      <c r="J71" s="377">
        <f t="shared" si="6"/>
        <v>989000</v>
      </c>
      <c r="K71" s="363"/>
      <c r="L71" s="363"/>
      <c r="M71" s="379" t="s">
        <v>439</v>
      </c>
      <c r="N71" s="136"/>
      <c r="O71" s="27" t="s">
        <v>524</v>
      </c>
      <c r="P71" s="136"/>
      <c r="Q71" s="136"/>
    </row>
    <row r="72" spans="1:20" s="27" customFormat="1" ht="18" customHeight="1">
      <c r="A72" s="375" t="s">
        <v>192</v>
      </c>
      <c r="B72" s="241" t="s">
        <v>358</v>
      </c>
      <c r="C72" s="338">
        <v>1</v>
      </c>
      <c r="D72" s="67" t="s">
        <v>22</v>
      </c>
      <c r="E72" s="376"/>
      <c r="F72" s="377">
        <f t="shared" si="5"/>
        <v>322000</v>
      </c>
      <c r="G72" s="377"/>
      <c r="H72" s="377"/>
      <c r="I72" s="377">
        <v>322000</v>
      </c>
      <c r="J72" s="377">
        <f t="shared" si="6"/>
        <v>322000</v>
      </c>
      <c r="K72" s="363"/>
      <c r="L72" s="363"/>
      <c r="M72" s="379" t="s">
        <v>362</v>
      </c>
      <c r="N72" s="136"/>
      <c r="O72" s="27" t="s">
        <v>524</v>
      </c>
      <c r="P72" s="136"/>
      <c r="Q72" s="136"/>
    </row>
    <row r="73" spans="1:20" s="27" customFormat="1" ht="18" customHeight="1">
      <c r="A73" s="375" t="s">
        <v>275</v>
      </c>
      <c r="B73" s="241" t="s">
        <v>190</v>
      </c>
      <c r="C73" s="338">
        <v>1</v>
      </c>
      <c r="D73" s="67" t="s">
        <v>22</v>
      </c>
      <c r="E73" s="376"/>
      <c r="F73" s="377">
        <f t="shared" si="5"/>
        <v>188000</v>
      </c>
      <c r="G73" s="377"/>
      <c r="H73" s="377"/>
      <c r="I73" s="377">
        <v>188000</v>
      </c>
      <c r="J73" s="377">
        <f t="shared" si="6"/>
        <v>188000</v>
      </c>
      <c r="K73" s="363"/>
      <c r="L73" s="363"/>
      <c r="M73" s="379" t="s">
        <v>261</v>
      </c>
      <c r="N73" s="136"/>
      <c r="O73" s="27" t="s">
        <v>524</v>
      </c>
      <c r="P73" s="136"/>
      <c r="Q73" s="136"/>
      <c r="T73" s="27">
        <v>32</v>
      </c>
    </row>
    <row r="74" spans="1:20" s="27" customFormat="1" ht="18" customHeight="1">
      <c r="A74" s="375" t="s">
        <v>193</v>
      </c>
      <c r="B74" s="241" t="s">
        <v>194</v>
      </c>
      <c r="C74" s="338">
        <v>1</v>
      </c>
      <c r="D74" s="67" t="s">
        <v>22</v>
      </c>
      <c r="E74" s="376"/>
      <c r="F74" s="377">
        <f t="shared" si="5"/>
        <v>1064000</v>
      </c>
      <c r="G74" s="377"/>
      <c r="H74" s="377"/>
      <c r="I74" s="377">
        <v>1064000</v>
      </c>
      <c r="J74" s="377">
        <f t="shared" si="6"/>
        <v>1064000</v>
      </c>
      <c r="K74" s="363"/>
      <c r="L74" s="363"/>
      <c r="M74" s="379" t="s">
        <v>309</v>
      </c>
      <c r="N74" s="136"/>
      <c r="O74" s="27" t="s">
        <v>524</v>
      </c>
      <c r="P74" s="136"/>
      <c r="Q74" s="136"/>
      <c r="T74" s="27">
        <v>16</v>
      </c>
    </row>
    <row r="75" spans="1:20" s="27" customFormat="1" ht="18" customHeight="1">
      <c r="A75" s="375" t="s">
        <v>195</v>
      </c>
      <c r="B75" s="241" t="s">
        <v>196</v>
      </c>
      <c r="C75" s="338">
        <v>1</v>
      </c>
      <c r="D75" s="67" t="s">
        <v>22</v>
      </c>
      <c r="E75" s="376"/>
      <c r="F75" s="377">
        <f t="shared" si="5"/>
        <v>423000</v>
      </c>
      <c r="G75" s="377"/>
      <c r="H75" s="377"/>
      <c r="I75" s="377">
        <v>423000</v>
      </c>
      <c r="J75" s="377">
        <f t="shared" si="6"/>
        <v>423000</v>
      </c>
      <c r="K75" s="363"/>
      <c r="L75" s="363"/>
      <c r="M75" s="379" t="s">
        <v>534</v>
      </c>
      <c r="N75" s="136"/>
      <c r="O75" s="27" t="s">
        <v>524</v>
      </c>
      <c r="P75" s="136"/>
      <c r="Q75" s="136"/>
      <c r="T75" s="27">
        <f>SUM(T73:T74)</f>
        <v>48</v>
      </c>
    </row>
    <row r="76" spans="1:20" s="27" customFormat="1" ht="18" customHeight="1">
      <c r="A76" s="375" t="s">
        <v>197</v>
      </c>
      <c r="B76" s="241" t="s">
        <v>198</v>
      </c>
      <c r="C76" s="338">
        <v>2</v>
      </c>
      <c r="D76" s="67" t="s">
        <v>22</v>
      </c>
      <c r="E76" s="376"/>
      <c r="F76" s="377">
        <f t="shared" si="5"/>
        <v>446000</v>
      </c>
      <c r="G76" s="377"/>
      <c r="H76" s="377"/>
      <c r="I76" s="377">
        <v>223000</v>
      </c>
      <c r="J76" s="377">
        <f t="shared" si="6"/>
        <v>446000</v>
      </c>
      <c r="K76" s="363"/>
      <c r="L76" s="363"/>
      <c r="M76" s="379" t="s">
        <v>310</v>
      </c>
      <c r="N76" s="136"/>
      <c r="O76" s="27" t="s">
        <v>524</v>
      </c>
      <c r="P76" s="136"/>
      <c r="Q76" s="136"/>
      <c r="T76" s="27">
        <v>38</v>
      </c>
    </row>
    <row r="77" spans="1:20" s="27" customFormat="1" ht="18" customHeight="1">
      <c r="A77" s="375" t="s">
        <v>199</v>
      </c>
      <c r="B77" s="749" t="s">
        <v>314</v>
      </c>
      <c r="C77" s="338">
        <v>2</v>
      </c>
      <c r="D77" s="67" t="s">
        <v>22</v>
      </c>
      <c r="E77" s="376"/>
      <c r="F77" s="377">
        <f t="shared" si="5"/>
        <v>510000</v>
      </c>
      <c r="G77" s="377"/>
      <c r="H77" s="377"/>
      <c r="I77" s="377">
        <v>255000</v>
      </c>
      <c r="J77" s="377">
        <f t="shared" si="6"/>
        <v>510000</v>
      </c>
      <c r="K77" s="363"/>
      <c r="L77" s="363"/>
      <c r="M77" s="379" t="s">
        <v>323</v>
      </c>
      <c r="N77" s="136"/>
      <c r="O77" s="27" t="s">
        <v>524</v>
      </c>
      <c r="P77" s="136"/>
      <c r="Q77" s="136"/>
    </row>
    <row r="78" spans="1:20" s="27" customFormat="1" ht="18" customHeight="1">
      <c r="A78" s="375" t="s">
        <v>200</v>
      </c>
      <c r="B78" s="749" t="s">
        <v>339</v>
      </c>
      <c r="C78" s="338">
        <v>1</v>
      </c>
      <c r="D78" s="67" t="s">
        <v>22</v>
      </c>
      <c r="E78" s="376"/>
      <c r="F78" s="377">
        <f t="shared" si="5"/>
        <v>1298000</v>
      </c>
      <c r="G78" s="377"/>
      <c r="H78" s="377"/>
      <c r="I78" s="377">
        <v>1298000</v>
      </c>
      <c r="J78" s="377">
        <f t="shared" si="6"/>
        <v>1298000</v>
      </c>
      <c r="K78" s="363"/>
      <c r="L78" s="363"/>
      <c r="M78" s="379" t="s">
        <v>324</v>
      </c>
      <c r="N78" s="136"/>
      <c r="O78" s="27" t="s">
        <v>524</v>
      </c>
      <c r="P78" s="136"/>
      <c r="Q78" s="136"/>
    </row>
    <row r="79" spans="1:20" s="27" customFormat="1" ht="18" customHeight="1">
      <c r="A79" s="375" t="s">
        <v>35</v>
      </c>
      <c r="B79" s="749" t="s">
        <v>277</v>
      </c>
      <c r="C79" s="338">
        <v>54</v>
      </c>
      <c r="D79" s="67" t="s">
        <v>36</v>
      </c>
      <c r="E79" s="376"/>
      <c r="F79" s="377">
        <f t="shared" si="5"/>
        <v>3402000</v>
      </c>
      <c r="G79" s="377"/>
      <c r="H79" s="377"/>
      <c r="I79" s="377">
        <v>63000</v>
      </c>
      <c r="J79" s="377">
        <f t="shared" si="6"/>
        <v>3402000</v>
      </c>
      <c r="K79" s="363"/>
      <c r="L79" s="363"/>
      <c r="M79" s="379" t="s">
        <v>263</v>
      </c>
      <c r="N79" s="136"/>
      <c r="O79" s="27" t="s">
        <v>524</v>
      </c>
      <c r="P79" s="136"/>
      <c r="Q79" s="136"/>
      <c r="T79" s="27">
        <v>149</v>
      </c>
    </row>
    <row r="80" spans="1:20" s="27" customFormat="1" ht="18" customHeight="1">
      <c r="A80" s="375" t="s">
        <v>37</v>
      </c>
      <c r="B80" s="241" t="s">
        <v>277</v>
      </c>
      <c r="C80" s="338">
        <v>45</v>
      </c>
      <c r="D80" s="67" t="s">
        <v>36</v>
      </c>
      <c r="E80" s="376"/>
      <c r="F80" s="377">
        <f t="shared" si="5"/>
        <v>2835000</v>
      </c>
      <c r="G80" s="377"/>
      <c r="H80" s="377"/>
      <c r="I80" s="377">
        <v>63000</v>
      </c>
      <c r="J80" s="377">
        <f t="shared" si="6"/>
        <v>2835000</v>
      </c>
      <c r="K80" s="363"/>
      <c r="L80" s="363"/>
      <c r="M80" s="379" t="s">
        <v>263</v>
      </c>
      <c r="N80" s="136"/>
      <c r="O80" s="27" t="s">
        <v>524</v>
      </c>
      <c r="P80" s="136"/>
      <c r="Q80" s="136"/>
      <c r="T80" s="27">
        <v>83</v>
      </c>
    </row>
    <row r="81" spans="1:20" s="27" customFormat="1" ht="18" customHeight="1">
      <c r="A81" s="375" t="s">
        <v>38</v>
      </c>
      <c r="B81" s="241" t="s">
        <v>277</v>
      </c>
      <c r="C81" s="338">
        <v>7</v>
      </c>
      <c r="D81" s="67" t="s">
        <v>36</v>
      </c>
      <c r="E81" s="376"/>
      <c r="F81" s="377">
        <f t="shared" si="5"/>
        <v>882000</v>
      </c>
      <c r="G81" s="377"/>
      <c r="H81" s="377"/>
      <c r="I81" s="377">
        <v>126000</v>
      </c>
      <c r="J81" s="377">
        <f t="shared" si="6"/>
        <v>882000</v>
      </c>
      <c r="K81" s="363"/>
      <c r="L81" s="363"/>
      <c r="M81" s="379" t="s">
        <v>264</v>
      </c>
      <c r="N81" s="136"/>
      <c r="O81" s="27" t="s">
        <v>524</v>
      </c>
      <c r="P81" s="136"/>
      <c r="Q81" s="136"/>
      <c r="T81" s="27">
        <v>15</v>
      </c>
    </row>
    <row r="82" spans="1:20" s="27" customFormat="1" ht="18" customHeight="1">
      <c r="A82" s="375" t="s">
        <v>278</v>
      </c>
      <c r="B82" s="241" t="s">
        <v>277</v>
      </c>
      <c r="C82" s="338">
        <v>4</v>
      </c>
      <c r="D82" s="67" t="s">
        <v>36</v>
      </c>
      <c r="E82" s="376"/>
      <c r="F82" s="377">
        <f t="shared" si="5"/>
        <v>1516000</v>
      </c>
      <c r="G82" s="377"/>
      <c r="H82" s="377"/>
      <c r="I82" s="377">
        <v>379000</v>
      </c>
      <c r="J82" s="377">
        <f t="shared" si="6"/>
        <v>1516000</v>
      </c>
      <c r="K82" s="363"/>
      <c r="L82" s="363"/>
      <c r="M82" s="379" t="s">
        <v>279</v>
      </c>
      <c r="N82" s="136"/>
      <c r="O82" s="27" t="s">
        <v>524</v>
      </c>
      <c r="P82" s="136"/>
      <c r="Q82" s="136"/>
      <c r="T82" s="27">
        <v>14</v>
      </c>
    </row>
    <row r="83" spans="1:20" s="27" customFormat="1" ht="18" customHeight="1">
      <c r="A83" s="375" t="s">
        <v>31</v>
      </c>
      <c r="B83" s="241" t="s">
        <v>280</v>
      </c>
      <c r="C83" s="338">
        <f>SUM(C79)</f>
        <v>54</v>
      </c>
      <c r="D83" s="67" t="s">
        <v>22</v>
      </c>
      <c r="E83" s="376"/>
      <c r="F83" s="377">
        <f t="shared" si="5"/>
        <v>1056240</v>
      </c>
      <c r="G83" s="377"/>
      <c r="H83" s="377"/>
      <c r="I83" s="377">
        <v>19560</v>
      </c>
      <c r="J83" s="377">
        <f t="shared" si="6"/>
        <v>1056240</v>
      </c>
      <c r="K83" s="377"/>
      <c r="L83" s="377"/>
      <c r="M83" s="379" t="s">
        <v>265</v>
      </c>
      <c r="N83" s="136"/>
      <c r="O83" s="27" t="s">
        <v>524</v>
      </c>
      <c r="P83" s="136"/>
      <c r="Q83" s="136"/>
    </row>
    <row r="84" spans="1:20" s="27" customFormat="1" ht="18" customHeight="1">
      <c r="A84" s="375" t="s">
        <v>31</v>
      </c>
      <c r="B84" s="241" t="s">
        <v>201</v>
      </c>
      <c r="C84" s="338">
        <f>C80</f>
        <v>45</v>
      </c>
      <c r="D84" s="67" t="s">
        <v>22</v>
      </c>
      <c r="E84" s="376"/>
      <c r="F84" s="377">
        <f t="shared" si="5"/>
        <v>880200</v>
      </c>
      <c r="G84" s="377"/>
      <c r="H84" s="377"/>
      <c r="I84" s="377">
        <v>19560</v>
      </c>
      <c r="J84" s="377">
        <f t="shared" si="6"/>
        <v>880200</v>
      </c>
      <c r="K84" s="377"/>
      <c r="L84" s="377"/>
      <c r="M84" s="379" t="s">
        <v>265</v>
      </c>
      <c r="N84" s="136"/>
      <c r="O84" s="27" t="s">
        <v>524</v>
      </c>
      <c r="P84" s="136"/>
      <c r="Q84" s="136"/>
    </row>
    <row r="85" spans="1:20" s="27" customFormat="1" ht="18" customHeight="1">
      <c r="A85" s="375" t="s">
        <v>202</v>
      </c>
      <c r="B85" s="402" t="s">
        <v>203</v>
      </c>
      <c r="C85" s="338">
        <v>1</v>
      </c>
      <c r="D85" s="67" t="s">
        <v>22</v>
      </c>
      <c r="E85" s="376"/>
      <c r="F85" s="377">
        <f t="shared" si="5"/>
        <v>3000000</v>
      </c>
      <c r="G85" s="377"/>
      <c r="H85" s="377"/>
      <c r="I85" s="377">
        <v>3000000</v>
      </c>
      <c r="J85" s="377">
        <f t="shared" si="6"/>
        <v>3000000</v>
      </c>
      <c r="K85" s="386"/>
      <c r="L85" s="405"/>
      <c r="M85" s="379"/>
      <c r="N85" s="136"/>
      <c r="O85" s="136" t="s">
        <v>311</v>
      </c>
      <c r="P85" s="136"/>
      <c r="Q85" s="136"/>
    </row>
    <row r="86" spans="1:20" s="27" customFormat="1" ht="18" customHeight="1">
      <c r="A86" s="375"/>
      <c r="B86" s="402"/>
      <c r="C86" s="338"/>
      <c r="D86" s="67"/>
      <c r="E86" s="376"/>
      <c r="F86" s="377"/>
      <c r="G86" s="377"/>
      <c r="H86" s="377"/>
      <c r="I86" s="377"/>
      <c r="J86" s="377"/>
      <c r="K86" s="386"/>
      <c r="L86" s="405"/>
      <c r="M86" s="379"/>
      <c r="N86" s="136"/>
      <c r="O86" s="136"/>
      <c r="P86" s="136"/>
      <c r="Q86" s="136"/>
    </row>
    <row r="87" spans="1:20" s="27" customFormat="1" ht="18" customHeight="1">
      <c r="A87" s="375"/>
      <c r="B87" s="402"/>
      <c r="C87" s="338"/>
      <c r="D87" s="67"/>
      <c r="E87" s="376"/>
      <c r="F87" s="377"/>
      <c r="G87" s="377"/>
      <c r="H87" s="377"/>
      <c r="I87" s="377"/>
      <c r="J87" s="377"/>
      <c r="K87" s="386"/>
      <c r="L87" s="405"/>
      <c r="M87" s="379"/>
      <c r="N87" s="136"/>
      <c r="O87" s="136"/>
      <c r="P87" s="136"/>
      <c r="Q87" s="136"/>
    </row>
    <row r="88" spans="1:20" s="27" customFormat="1" ht="18" customHeight="1">
      <c r="A88" s="375" t="s">
        <v>204</v>
      </c>
      <c r="B88" s="67"/>
      <c r="C88" s="406"/>
      <c r="D88" s="67"/>
      <c r="E88" s="376"/>
      <c r="F88" s="377"/>
      <c r="G88" s="377"/>
      <c r="H88" s="377"/>
      <c r="I88" s="377"/>
      <c r="J88" s="377"/>
      <c r="K88" s="377"/>
      <c r="L88" s="377"/>
      <c r="M88" s="397"/>
      <c r="N88" s="136"/>
      <c r="O88" s="136"/>
      <c r="P88" s="136"/>
      <c r="Q88" s="136"/>
    </row>
    <row r="89" spans="1:20" s="27" customFormat="1" ht="18" customHeight="1">
      <c r="A89" s="381" t="s">
        <v>229</v>
      </c>
      <c r="B89" s="578" t="s">
        <v>551</v>
      </c>
      <c r="C89" s="396">
        <f>자동제어반근!F41</f>
        <v>0.55000000000000004</v>
      </c>
      <c r="D89" s="395" t="s">
        <v>23</v>
      </c>
      <c r="E89" s="376"/>
      <c r="F89" s="377">
        <f t="shared" ref="F89:F90" si="7">SUM(H89,J89,L89)</f>
        <v>64170</v>
      </c>
      <c r="G89" s="377">
        <v>116674</v>
      </c>
      <c r="H89" s="377">
        <f>TRUNC(G89*C89)</f>
        <v>64170</v>
      </c>
      <c r="I89" s="377"/>
      <c r="J89" s="377"/>
      <c r="K89" s="377"/>
      <c r="L89" s="377"/>
      <c r="M89" s="397"/>
      <c r="N89" s="136"/>
      <c r="O89" s="136"/>
      <c r="P89" s="136"/>
      <c r="Q89" s="136"/>
    </row>
    <row r="90" spans="1:20" s="27" customFormat="1" ht="18" customHeight="1">
      <c r="A90" s="381" t="s">
        <v>327</v>
      </c>
      <c r="B90" s="578" t="s">
        <v>551</v>
      </c>
      <c r="C90" s="396">
        <f>자동제어반근!H41</f>
        <v>8.91</v>
      </c>
      <c r="D90" s="395" t="s">
        <v>23</v>
      </c>
      <c r="E90" s="376"/>
      <c r="F90" s="377">
        <f t="shared" si="7"/>
        <v>799717</v>
      </c>
      <c r="G90" s="377">
        <v>89755</v>
      </c>
      <c r="H90" s="377">
        <f t="shared" ref="H90:H91" si="8">TRUNC(G90*C90)</f>
        <v>799717</v>
      </c>
      <c r="I90" s="377"/>
      <c r="J90" s="377"/>
      <c r="K90" s="377"/>
      <c r="L90" s="377"/>
      <c r="M90" s="397"/>
      <c r="N90" s="136"/>
      <c r="O90" s="136"/>
      <c r="P90" s="136"/>
      <c r="Q90" s="136"/>
    </row>
    <row r="91" spans="1:20" s="27" customFormat="1" ht="18" customHeight="1">
      <c r="A91" s="381" t="s">
        <v>231</v>
      </c>
      <c r="B91" s="578" t="s">
        <v>551</v>
      </c>
      <c r="C91" s="396">
        <f>자동제어반근!J41</f>
        <v>0.78</v>
      </c>
      <c r="D91" s="395" t="s">
        <v>23</v>
      </c>
      <c r="E91" s="376"/>
      <c r="F91" s="377">
        <f t="shared" ref="F91" si="9">SUM(H91,J91,L91)</f>
        <v>117624</v>
      </c>
      <c r="G91" s="377">
        <v>150801</v>
      </c>
      <c r="H91" s="377">
        <f t="shared" si="8"/>
        <v>117624</v>
      </c>
      <c r="I91" s="377"/>
      <c r="J91" s="377"/>
      <c r="K91" s="377"/>
      <c r="L91" s="377"/>
      <c r="M91" s="397"/>
      <c r="N91" s="136"/>
      <c r="O91" s="136"/>
      <c r="P91" s="136"/>
      <c r="Q91" s="136"/>
    </row>
    <row r="92" spans="1:20" ht="18" customHeight="1">
      <c r="A92" s="381"/>
      <c r="B92" s="395"/>
      <c r="C92" s="396"/>
      <c r="D92" s="395"/>
      <c r="E92" s="376"/>
      <c r="F92" s="377"/>
      <c r="G92" s="378"/>
      <c r="H92" s="377"/>
      <c r="I92" s="377"/>
      <c r="J92" s="377"/>
      <c r="K92" s="377"/>
      <c r="L92" s="377"/>
      <c r="M92" s="397"/>
      <c r="N92" s="136"/>
      <c r="O92" s="136"/>
      <c r="P92" s="136"/>
      <c r="Q92" s="136"/>
    </row>
    <row r="93" spans="1:20" ht="18" customHeight="1">
      <c r="A93" s="408"/>
      <c r="B93" s="399"/>
      <c r="C93" s="400"/>
      <c r="D93" s="399"/>
      <c r="E93" s="363"/>
      <c r="F93" s="407"/>
      <c r="G93" s="409"/>
      <c r="H93" s="407"/>
      <c r="I93" s="407"/>
      <c r="J93" s="407"/>
      <c r="K93" s="377"/>
      <c r="L93" s="377"/>
      <c r="M93" s="397"/>
      <c r="N93" s="136"/>
      <c r="O93" s="136"/>
      <c r="P93" s="136"/>
      <c r="Q93" s="136"/>
    </row>
    <row r="94" spans="1:20" ht="18" customHeight="1">
      <c r="A94" s="410"/>
      <c r="B94" s="399"/>
      <c r="C94" s="400"/>
      <c r="D94" s="399"/>
      <c r="E94" s="363"/>
      <c r="F94" s="363"/>
      <c r="G94" s="411"/>
      <c r="H94" s="363"/>
      <c r="I94" s="363"/>
      <c r="J94" s="363"/>
      <c r="K94" s="376"/>
      <c r="L94" s="376"/>
      <c r="M94" s="240"/>
      <c r="N94" s="136"/>
      <c r="O94" s="136"/>
      <c r="P94" s="136"/>
      <c r="Q94" s="136"/>
    </row>
    <row r="95" spans="1:20" ht="18" customHeight="1">
      <c r="A95" s="280" t="s">
        <v>41</v>
      </c>
      <c r="B95" s="399"/>
      <c r="C95" s="400"/>
      <c r="D95" s="399"/>
      <c r="E95" s="363"/>
      <c r="F95" s="363">
        <f>H95+J95</f>
        <v>20624851</v>
      </c>
      <c r="G95" s="363"/>
      <c r="H95" s="363">
        <f>SUM(H68:H94)</f>
        <v>981511</v>
      </c>
      <c r="I95" s="363"/>
      <c r="J95" s="363">
        <f>SUM(J68:J94)</f>
        <v>19643340</v>
      </c>
      <c r="K95" s="376"/>
      <c r="L95" s="376"/>
      <c r="M95" s="240"/>
      <c r="N95" s="136"/>
      <c r="O95" s="136"/>
      <c r="P95" s="136"/>
      <c r="Q95" s="136"/>
    </row>
    <row r="96" spans="1:20" ht="18" customHeight="1">
      <c r="A96" s="6" t="s">
        <v>473</v>
      </c>
      <c r="B96" s="7"/>
      <c r="C96" s="8"/>
      <c r="D96" s="7"/>
      <c r="E96" s="7"/>
      <c r="F96" s="7"/>
      <c r="G96" s="7"/>
      <c r="H96" s="7"/>
      <c r="I96" s="7"/>
      <c r="J96" s="7"/>
      <c r="K96" s="7"/>
      <c r="L96" s="7"/>
      <c r="M96" s="9"/>
    </row>
    <row r="97" spans="1:17" ht="18" customHeight="1">
      <c r="A97" s="308" t="s">
        <v>27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1"/>
    </row>
    <row r="98" spans="1:17" ht="18" customHeight="1">
      <c r="A98" s="275"/>
      <c r="B98" s="346"/>
      <c r="C98" s="346"/>
      <c r="D98" s="346"/>
      <c r="E98" s="346"/>
      <c r="F98" s="346"/>
      <c r="G98" s="346"/>
      <c r="H98" s="346"/>
      <c r="I98" s="346"/>
      <c r="J98" s="346"/>
      <c r="K98" s="346"/>
      <c r="L98" s="346"/>
      <c r="M98" s="347"/>
    </row>
    <row r="99" spans="1:17" ht="18" customHeight="1">
      <c r="A99" s="348" t="s">
        <v>5</v>
      </c>
      <c r="B99" s="349">
        <f>F125</f>
        <v>29285968</v>
      </c>
      <c r="C99" s="350" t="s">
        <v>3</v>
      </c>
      <c r="D99" s="212"/>
      <c r="E99" s="212"/>
      <c r="F99" s="212"/>
      <c r="G99" s="212"/>
      <c r="H99" s="212"/>
      <c r="I99" s="212"/>
      <c r="J99" s="212"/>
      <c r="K99" s="212"/>
      <c r="L99" s="212"/>
      <c r="M99" s="351"/>
    </row>
    <row r="100" spans="1:17" ht="18" customHeight="1">
      <c r="A100" s="352" t="s">
        <v>6</v>
      </c>
      <c r="B100" s="196" t="s">
        <v>7</v>
      </c>
      <c r="C100" s="353" t="s">
        <v>3</v>
      </c>
      <c r="D100" s="196" t="s">
        <v>8</v>
      </c>
      <c r="E100" s="354" t="s">
        <v>19</v>
      </c>
      <c r="F100" s="355"/>
      <c r="G100" s="354" t="s">
        <v>9</v>
      </c>
      <c r="H100" s="356"/>
      <c r="I100" s="354" t="s">
        <v>10</v>
      </c>
      <c r="J100" s="356"/>
      <c r="K100" s="354" t="s">
        <v>11</v>
      </c>
      <c r="L100" s="356"/>
      <c r="M100" s="196" t="s">
        <v>2</v>
      </c>
    </row>
    <row r="101" spans="1:17" s="27" customFormat="1" ht="18" customHeight="1">
      <c r="A101" s="357" t="s">
        <v>12</v>
      </c>
      <c r="B101" s="197" t="s">
        <v>13</v>
      </c>
      <c r="C101" s="358" t="s">
        <v>14</v>
      </c>
      <c r="D101" s="197" t="s">
        <v>15</v>
      </c>
      <c r="E101" s="359" t="s">
        <v>20</v>
      </c>
      <c r="F101" s="359" t="s">
        <v>17</v>
      </c>
      <c r="G101" s="359" t="s">
        <v>16</v>
      </c>
      <c r="H101" s="359" t="s">
        <v>17</v>
      </c>
      <c r="I101" s="359" t="s">
        <v>16</v>
      </c>
      <c r="J101" s="359" t="s">
        <v>17</v>
      </c>
      <c r="K101" s="360" t="s">
        <v>16</v>
      </c>
      <c r="L101" s="359" t="s">
        <v>179</v>
      </c>
      <c r="M101" s="197" t="s">
        <v>18</v>
      </c>
      <c r="N101" s="15"/>
      <c r="O101" s="15"/>
      <c r="P101" s="15"/>
      <c r="Q101" s="15"/>
    </row>
    <row r="102" spans="1:17" s="27" customFormat="1" ht="18" customHeight="1">
      <c r="A102" s="361" t="s">
        <v>560</v>
      </c>
      <c r="B102" s="362"/>
      <c r="C102" s="321">
        <v>1</v>
      </c>
      <c r="D102" s="139" t="s">
        <v>39</v>
      </c>
      <c r="E102" s="363"/>
      <c r="F102" s="363">
        <f>H102+J102</f>
        <v>12121532</v>
      </c>
      <c r="G102" s="363"/>
      <c r="H102" s="363">
        <f>H159</f>
        <v>1048679</v>
      </c>
      <c r="I102" s="363"/>
      <c r="J102" s="363">
        <f>J159</f>
        <v>11072853</v>
      </c>
      <c r="K102" s="364"/>
      <c r="L102" s="363"/>
      <c r="M102" s="362"/>
      <c r="N102" s="136"/>
      <c r="O102" s="136"/>
      <c r="P102" s="136"/>
      <c r="Q102" s="136"/>
    </row>
    <row r="103" spans="1:17" s="27" customFormat="1" ht="18" customHeight="1">
      <c r="A103" s="361" t="s">
        <v>559</v>
      </c>
      <c r="B103" s="362"/>
      <c r="C103" s="321">
        <v>1</v>
      </c>
      <c r="D103" s="139" t="s">
        <v>39</v>
      </c>
      <c r="E103" s="363"/>
      <c r="F103" s="363">
        <f>H103+J103</f>
        <v>17164436</v>
      </c>
      <c r="G103" s="363"/>
      <c r="H103" s="363">
        <f>H193</f>
        <v>723016</v>
      </c>
      <c r="I103" s="363"/>
      <c r="J103" s="363">
        <f>J193</f>
        <v>16441420</v>
      </c>
      <c r="K103" s="364"/>
      <c r="L103" s="363"/>
      <c r="M103" s="362"/>
      <c r="N103" s="136"/>
      <c r="O103" s="136"/>
      <c r="P103" s="136"/>
      <c r="Q103" s="136"/>
    </row>
    <row r="104" spans="1:17" s="27" customFormat="1" ht="18" customHeight="1">
      <c r="A104" s="365"/>
      <c r="B104" s="362"/>
      <c r="C104" s="366"/>
      <c r="D104" s="362"/>
      <c r="E104" s="363"/>
      <c r="F104" s="363"/>
      <c r="G104" s="363"/>
      <c r="H104" s="363"/>
      <c r="I104" s="363"/>
      <c r="J104" s="363"/>
      <c r="K104" s="364"/>
      <c r="L104" s="363"/>
      <c r="M104" s="362"/>
      <c r="N104" s="136"/>
      <c r="O104" s="136"/>
      <c r="P104" s="136"/>
      <c r="Q104" s="136"/>
    </row>
    <row r="105" spans="1:17" s="27" customFormat="1" ht="18" customHeight="1">
      <c r="A105" s="365"/>
      <c r="B105" s="362"/>
      <c r="C105" s="366"/>
      <c r="D105" s="362"/>
      <c r="E105" s="363"/>
      <c r="F105" s="363"/>
      <c r="G105" s="363"/>
      <c r="H105" s="363"/>
      <c r="I105" s="363"/>
      <c r="J105" s="363"/>
      <c r="K105" s="364"/>
      <c r="L105" s="363"/>
      <c r="M105" s="362"/>
      <c r="N105" s="136"/>
      <c r="O105" s="136"/>
      <c r="P105" s="136"/>
      <c r="Q105" s="136"/>
    </row>
    <row r="106" spans="1:17" s="27" customFormat="1" ht="18" customHeight="1">
      <c r="A106" s="367"/>
      <c r="B106" s="367"/>
      <c r="C106" s="366"/>
      <c r="D106" s="362"/>
      <c r="E106" s="363"/>
      <c r="F106" s="363"/>
      <c r="G106" s="363"/>
      <c r="H106" s="363"/>
      <c r="I106" s="363"/>
      <c r="J106" s="363"/>
      <c r="K106" s="364"/>
      <c r="L106" s="363"/>
      <c r="M106" s="362"/>
      <c r="N106" s="136"/>
      <c r="O106" s="136"/>
      <c r="P106" s="136"/>
      <c r="Q106" s="136"/>
    </row>
    <row r="107" spans="1:17" s="27" customFormat="1" ht="18" customHeight="1">
      <c r="A107" s="368"/>
      <c r="B107" s="368"/>
      <c r="C107" s="366"/>
      <c r="D107" s="362"/>
      <c r="E107" s="363"/>
      <c r="F107" s="363"/>
      <c r="G107" s="363"/>
      <c r="H107" s="363"/>
      <c r="I107" s="363"/>
      <c r="J107" s="363"/>
      <c r="K107" s="364"/>
      <c r="L107" s="363"/>
      <c r="M107" s="362"/>
      <c r="N107" s="136"/>
      <c r="O107" s="136"/>
      <c r="P107" s="136"/>
      <c r="Q107" s="136"/>
    </row>
    <row r="108" spans="1:17" s="27" customFormat="1" ht="18" customHeight="1">
      <c r="A108" s="368"/>
      <c r="B108" s="368"/>
      <c r="C108" s="366"/>
      <c r="D108" s="362"/>
      <c r="E108" s="363"/>
      <c r="F108" s="363"/>
      <c r="G108" s="363"/>
      <c r="H108" s="363"/>
      <c r="I108" s="363"/>
      <c r="J108" s="363"/>
      <c r="K108" s="364"/>
      <c r="L108" s="363"/>
      <c r="M108" s="362"/>
      <c r="N108" s="136"/>
      <c r="O108" s="136"/>
      <c r="P108" s="136"/>
      <c r="Q108" s="136"/>
    </row>
    <row r="109" spans="1:17" s="27" customFormat="1" ht="18" customHeight="1">
      <c r="A109" s="368"/>
      <c r="B109" s="368"/>
      <c r="C109" s="366"/>
      <c r="D109" s="362"/>
      <c r="E109" s="363"/>
      <c r="F109" s="363"/>
      <c r="G109" s="363"/>
      <c r="H109" s="363"/>
      <c r="I109" s="363"/>
      <c r="J109" s="363"/>
      <c r="K109" s="364"/>
      <c r="L109" s="363"/>
      <c r="M109" s="362"/>
      <c r="N109" s="136"/>
      <c r="O109" s="136"/>
      <c r="P109" s="136"/>
      <c r="Q109" s="136"/>
    </row>
    <row r="110" spans="1:17" s="27" customFormat="1" ht="18" customHeight="1">
      <c r="A110" s="368"/>
      <c r="B110" s="368"/>
      <c r="C110" s="366"/>
      <c r="D110" s="362"/>
      <c r="E110" s="363"/>
      <c r="F110" s="363"/>
      <c r="G110" s="363"/>
      <c r="H110" s="363"/>
      <c r="I110" s="363"/>
      <c r="J110" s="363"/>
      <c r="K110" s="364"/>
      <c r="L110" s="363"/>
      <c r="M110" s="362"/>
      <c r="N110" s="136"/>
      <c r="O110" s="136"/>
      <c r="P110" s="136"/>
      <c r="Q110" s="136"/>
    </row>
    <row r="111" spans="1:17" s="27" customFormat="1" ht="18" customHeight="1">
      <c r="A111" s="368"/>
      <c r="B111" s="368"/>
      <c r="C111" s="366"/>
      <c r="D111" s="362"/>
      <c r="E111" s="363"/>
      <c r="F111" s="363"/>
      <c r="G111" s="363"/>
      <c r="H111" s="363"/>
      <c r="I111" s="363"/>
      <c r="J111" s="363"/>
      <c r="K111" s="364"/>
      <c r="L111" s="363"/>
      <c r="M111" s="362"/>
      <c r="N111" s="136"/>
      <c r="O111" s="136"/>
      <c r="P111" s="136"/>
      <c r="Q111" s="136"/>
    </row>
    <row r="112" spans="1:17" s="27" customFormat="1" ht="18" customHeight="1">
      <c r="A112" s="368"/>
      <c r="B112" s="368"/>
      <c r="C112" s="366"/>
      <c r="D112" s="362"/>
      <c r="E112" s="363"/>
      <c r="F112" s="363"/>
      <c r="G112" s="363"/>
      <c r="H112" s="363"/>
      <c r="I112" s="363"/>
      <c r="J112" s="363"/>
      <c r="K112" s="364"/>
      <c r="L112" s="363"/>
      <c r="M112" s="362"/>
      <c r="N112" s="136"/>
      <c r="O112" s="136"/>
      <c r="P112" s="136"/>
      <c r="Q112" s="136"/>
    </row>
    <row r="113" spans="1:17" s="27" customFormat="1" ht="18" customHeight="1">
      <c r="A113" s="368"/>
      <c r="B113" s="368"/>
      <c r="C113" s="366"/>
      <c r="D113" s="362"/>
      <c r="E113" s="363"/>
      <c r="F113" s="363"/>
      <c r="G113" s="363"/>
      <c r="H113" s="363"/>
      <c r="I113" s="363"/>
      <c r="J113" s="363"/>
      <c r="K113" s="364"/>
      <c r="L113" s="363"/>
      <c r="M113" s="362"/>
      <c r="N113" s="136"/>
      <c r="O113" s="136"/>
      <c r="P113" s="136"/>
      <c r="Q113" s="136"/>
    </row>
    <row r="114" spans="1:17" s="27" customFormat="1" ht="18" customHeight="1">
      <c r="A114" s="368"/>
      <c r="B114" s="368"/>
      <c r="C114" s="366"/>
      <c r="D114" s="362"/>
      <c r="E114" s="363"/>
      <c r="F114" s="363"/>
      <c r="G114" s="363"/>
      <c r="H114" s="363"/>
      <c r="I114" s="363"/>
      <c r="J114" s="363"/>
      <c r="K114" s="364"/>
      <c r="L114" s="363"/>
      <c r="M114" s="362"/>
      <c r="N114" s="136"/>
      <c r="O114" s="136"/>
      <c r="P114" s="136"/>
      <c r="Q114" s="136"/>
    </row>
    <row r="115" spans="1:17" s="27" customFormat="1" ht="18" customHeight="1">
      <c r="A115" s="368"/>
      <c r="B115" s="368"/>
      <c r="C115" s="366"/>
      <c r="D115" s="362"/>
      <c r="E115" s="363"/>
      <c r="F115" s="363"/>
      <c r="G115" s="363"/>
      <c r="H115" s="363"/>
      <c r="I115" s="363"/>
      <c r="J115" s="363"/>
      <c r="K115" s="364"/>
      <c r="L115" s="363"/>
      <c r="M115" s="362"/>
      <c r="N115" s="136"/>
      <c r="O115" s="136"/>
      <c r="P115" s="136"/>
      <c r="Q115" s="136"/>
    </row>
    <row r="116" spans="1:17" s="27" customFormat="1" ht="18" customHeight="1">
      <c r="A116" s="369"/>
      <c r="B116" s="368"/>
      <c r="C116" s="366"/>
      <c r="D116" s="362"/>
      <c r="E116" s="363"/>
      <c r="F116" s="363"/>
      <c r="G116" s="363"/>
      <c r="H116" s="363"/>
      <c r="I116" s="363"/>
      <c r="J116" s="363"/>
      <c r="K116" s="364"/>
      <c r="L116" s="363"/>
      <c r="M116" s="362"/>
      <c r="N116" s="136"/>
      <c r="O116" s="136"/>
      <c r="P116" s="136"/>
      <c r="Q116" s="136"/>
    </row>
    <row r="117" spans="1:17" s="27" customFormat="1" ht="18" customHeight="1">
      <c r="A117" s="369"/>
      <c r="B117" s="368"/>
      <c r="C117" s="366"/>
      <c r="D117" s="362"/>
      <c r="E117" s="363"/>
      <c r="F117" s="363"/>
      <c r="G117" s="363"/>
      <c r="H117" s="363"/>
      <c r="I117" s="363"/>
      <c r="J117" s="363"/>
      <c r="K117" s="364"/>
      <c r="L117" s="363"/>
      <c r="M117" s="362"/>
      <c r="N117" s="136"/>
      <c r="O117" s="136"/>
      <c r="P117" s="136"/>
      <c r="Q117" s="136"/>
    </row>
    <row r="118" spans="1:17" s="27" customFormat="1" ht="18" customHeight="1">
      <c r="A118" s="369"/>
      <c r="B118" s="368"/>
      <c r="C118" s="366"/>
      <c r="D118" s="362"/>
      <c r="E118" s="363"/>
      <c r="F118" s="363"/>
      <c r="G118" s="363"/>
      <c r="H118" s="363"/>
      <c r="I118" s="363"/>
      <c r="J118" s="363"/>
      <c r="K118" s="364"/>
      <c r="L118" s="363"/>
      <c r="M118" s="362"/>
      <c r="N118" s="136"/>
      <c r="O118" s="136"/>
      <c r="P118" s="136"/>
      <c r="Q118" s="136"/>
    </row>
    <row r="119" spans="1:17" s="27" customFormat="1" ht="18" customHeight="1">
      <c r="A119" s="369"/>
      <c r="B119" s="368"/>
      <c r="C119" s="366"/>
      <c r="D119" s="362"/>
      <c r="E119" s="363"/>
      <c r="F119" s="363"/>
      <c r="G119" s="363"/>
      <c r="H119" s="363"/>
      <c r="I119" s="363"/>
      <c r="J119" s="363"/>
      <c r="K119" s="364"/>
      <c r="L119" s="363"/>
      <c r="M119" s="362"/>
      <c r="N119" s="136"/>
      <c r="O119" s="136"/>
      <c r="P119" s="136"/>
      <c r="Q119" s="136"/>
    </row>
    <row r="120" spans="1:17" s="27" customFormat="1" ht="18" customHeight="1">
      <c r="A120" s="369"/>
      <c r="B120" s="368"/>
      <c r="C120" s="366"/>
      <c r="D120" s="362"/>
      <c r="E120" s="363"/>
      <c r="F120" s="363"/>
      <c r="G120" s="363"/>
      <c r="H120" s="363"/>
      <c r="I120" s="363"/>
      <c r="J120" s="363"/>
      <c r="K120" s="364"/>
      <c r="L120" s="363"/>
      <c r="M120" s="362"/>
      <c r="N120" s="136"/>
      <c r="O120" s="136"/>
      <c r="P120" s="136"/>
      <c r="Q120" s="136"/>
    </row>
    <row r="121" spans="1:17" s="27" customFormat="1" ht="18" customHeight="1">
      <c r="A121" s="369"/>
      <c r="B121" s="368"/>
      <c r="C121" s="366"/>
      <c r="D121" s="362"/>
      <c r="E121" s="363"/>
      <c r="F121" s="363"/>
      <c r="G121" s="363"/>
      <c r="H121" s="363"/>
      <c r="I121" s="363"/>
      <c r="J121" s="363"/>
      <c r="K121" s="364"/>
      <c r="L121" s="363"/>
      <c r="M121" s="362"/>
      <c r="N121" s="136"/>
      <c r="O121" s="136"/>
      <c r="P121" s="136"/>
      <c r="Q121" s="136"/>
    </row>
    <row r="122" spans="1:17" s="27" customFormat="1" ht="18" customHeight="1">
      <c r="A122" s="369"/>
      <c r="B122" s="368"/>
      <c r="C122" s="366"/>
      <c r="D122" s="362"/>
      <c r="E122" s="363"/>
      <c r="F122" s="363"/>
      <c r="G122" s="363"/>
      <c r="H122" s="363"/>
      <c r="I122" s="363"/>
      <c r="J122" s="363"/>
      <c r="K122" s="364"/>
      <c r="L122" s="363"/>
      <c r="M122" s="362"/>
      <c r="N122" s="136"/>
      <c r="O122" s="136"/>
      <c r="P122" s="136"/>
      <c r="Q122" s="136"/>
    </row>
    <row r="123" spans="1:17" s="27" customFormat="1" ht="18" customHeight="1">
      <c r="A123" s="369"/>
      <c r="B123" s="368"/>
      <c r="C123" s="366"/>
      <c r="D123" s="362"/>
      <c r="E123" s="363"/>
      <c r="F123" s="363"/>
      <c r="G123" s="363"/>
      <c r="H123" s="363"/>
      <c r="I123" s="363"/>
      <c r="J123" s="363"/>
      <c r="K123" s="364"/>
      <c r="L123" s="363"/>
      <c r="M123" s="362"/>
      <c r="N123" s="136"/>
      <c r="O123" s="136"/>
      <c r="P123" s="136"/>
      <c r="Q123" s="136"/>
    </row>
    <row r="124" spans="1:17" s="27" customFormat="1" ht="18" customHeight="1">
      <c r="A124" s="365"/>
      <c r="B124" s="362"/>
      <c r="C124" s="366"/>
      <c r="D124" s="362"/>
      <c r="E124" s="363"/>
      <c r="F124" s="363"/>
      <c r="G124" s="363"/>
      <c r="H124" s="363"/>
      <c r="I124" s="363"/>
      <c r="J124" s="363"/>
      <c r="K124" s="364"/>
      <c r="L124" s="363"/>
      <c r="M124" s="362"/>
      <c r="N124" s="136"/>
      <c r="O124" s="136"/>
      <c r="P124" s="136"/>
      <c r="Q124" s="136"/>
    </row>
    <row r="125" spans="1:17" s="27" customFormat="1" ht="18" customHeight="1">
      <c r="A125" s="70" t="s">
        <v>42</v>
      </c>
      <c r="B125" s="362"/>
      <c r="C125" s="366"/>
      <c r="D125" s="362"/>
      <c r="E125" s="363"/>
      <c r="F125" s="363">
        <f>H125+J125</f>
        <v>29285968</v>
      </c>
      <c r="G125" s="363"/>
      <c r="H125" s="363">
        <f>SUM(H102:H103)</f>
        <v>1771695</v>
      </c>
      <c r="I125" s="363"/>
      <c r="J125" s="363">
        <f>SUM(J102:J103)</f>
        <v>27514273</v>
      </c>
      <c r="K125" s="364"/>
      <c r="L125" s="363"/>
      <c r="M125" s="362"/>
      <c r="N125" s="136"/>
      <c r="O125" s="136"/>
      <c r="P125" s="136"/>
      <c r="Q125" s="136"/>
    </row>
    <row r="126" spans="1:17" ht="18" customHeight="1">
      <c r="A126" s="280"/>
      <c r="B126" s="362"/>
      <c r="C126" s="366"/>
      <c r="D126" s="362"/>
      <c r="E126" s="363"/>
      <c r="F126" s="363"/>
      <c r="G126" s="363"/>
      <c r="H126" s="363"/>
      <c r="I126" s="363"/>
      <c r="J126" s="363"/>
      <c r="K126" s="364"/>
      <c r="L126" s="363"/>
      <c r="M126" s="362"/>
      <c r="N126" s="136"/>
      <c r="O126" s="136"/>
      <c r="P126" s="136"/>
      <c r="Q126" s="136"/>
    </row>
    <row r="127" spans="1:17" ht="18" customHeight="1">
      <c r="A127" s="280"/>
      <c r="B127" s="362"/>
      <c r="C127" s="366"/>
      <c r="D127" s="362"/>
      <c r="E127" s="363"/>
      <c r="F127" s="363"/>
      <c r="G127" s="363"/>
      <c r="H127" s="363"/>
      <c r="I127" s="363"/>
      <c r="J127" s="363"/>
      <c r="K127" s="364"/>
      <c r="L127" s="363"/>
      <c r="M127" s="362"/>
    </row>
    <row r="128" spans="1:17" ht="18" customHeight="1">
      <c r="A128" s="352" t="s">
        <v>6</v>
      </c>
      <c r="B128" s="196" t="s">
        <v>7</v>
      </c>
      <c r="C128" s="353" t="s">
        <v>3</v>
      </c>
      <c r="D128" s="196" t="s">
        <v>8</v>
      </c>
      <c r="E128" s="354" t="s">
        <v>19</v>
      </c>
      <c r="F128" s="355"/>
      <c r="G128" s="354" t="s">
        <v>9</v>
      </c>
      <c r="H128" s="356"/>
      <c r="I128" s="354" t="s">
        <v>10</v>
      </c>
      <c r="J128" s="356"/>
      <c r="K128" s="354" t="s">
        <v>11</v>
      </c>
      <c r="L128" s="356"/>
      <c r="M128" s="196" t="s">
        <v>2</v>
      </c>
    </row>
    <row r="129" spans="1:25" s="27" customFormat="1" ht="18" customHeight="1">
      <c r="A129" s="357" t="s">
        <v>12</v>
      </c>
      <c r="B129" s="197" t="s">
        <v>13</v>
      </c>
      <c r="C129" s="358" t="s">
        <v>14</v>
      </c>
      <c r="D129" s="197" t="s">
        <v>15</v>
      </c>
      <c r="E129" s="359" t="s">
        <v>20</v>
      </c>
      <c r="F129" s="359" t="s">
        <v>17</v>
      </c>
      <c r="G129" s="359" t="s">
        <v>16</v>
      </c>
      <c r="H129" s="359" t="s">
        <v>17</v>
      </c>
      <c r="I129" s="359" t="s">
        <v>16</v>
      </c>
      <c r="J129" s="359" t="s">
        <v>17</v>
      </c>
      <c r="K129" s="360" t="s">
        <v>16</v>
      </c>
      <c r="L129" s="359" t="s">
        <v>179</v>
      </c>
      <c r="M129" s="197" t="s">
        <v>18</v>
      </c>
      <c r="N129" s="15"/>
      <c r="O129" s="15"/>
      <c r="P129" s="15"/>
      <c r="Q129" s="15"/>
    </row>
    <row r="130" spans="1:25" s="27" customFormat="1" ht="18" customHeight="1">
      <c r="A130" s="781" t="s">
        <v>560</v>
      </c>
      <c r="B130" s="782"/>
      <c r="C130" s="370"/>
      <c r="D130" s="371"/>
      <c r="E130" s="372"/>
      <c r="F130" s="373"/>
      <c r="G130" s="373"/>
      <c r="H130" s="373"/>
      <c r="I130" s="373"/>
      <c r="J130" s="373"/>
      <c r="K130" s="373"/>
      <c r="L130" s="373"/>
      <c r="M130" s="374"/>
      <c r="N130" s="136"/>
      <c r="O130" s="136"/>
      <c r="P130" s="136"/>
      <c r="Q130" s="136"/>
      <c r="R130" s="141" t="s">
        <v>281</v>
      </c>
      <c r="S130" s="141" t="s">
        <v>282</v>
      </c>
      <c r="T130" s="142" t="s">
        <v>283</v>
      </c>
      <c r="U130" s="143"/>
      <c r="V130" s="143"/>
      <c r="W130" s="143"/>
      <c r="X130" s="143"/>
      <c r="Y130" s="143"/>
    </row>
    <row r="131" spans="1:25" s="27" customFormat="1" ht="18" customHeight="1">
      <c r="A131" s="375" t="s">
        <v>475</v>
      </c>
      <c r="B131" s="345" t="s">
        <v>474</v>
      </c>
      <c r="C131" s="338">
        <v>1</v>
      </c>
      <c r="D131" s="67" t="s">
        <v>24</v>
      </c>
      <c r="E131" s="376"/>
      <c r="F131" s="377">
        <f>SUM(H131,J131,L131)</f>
        <v>6704339</v>
      </c>
      <c r="G131" s="377"/>
      <c r="H131" s="377"/>
      <c r="I131" s="378">
        <f>U142</f>
        <v>6704339.2000000002</v>
      </c>
      <c r="J131" s="377">
        <f>TRUNC(I131*C131)</f>
        <v>6704339</v>
      </c>
      <c r="K131" s="377"/>
      <c r="L131" s="377"/>
      <c r="M131" s="379"/>
      <c r="N131" s="136"/>
      <c r="P131" s="136"/>
      <c r="Q131" s="136"/>
      <c r="R131" s="144">
        <v>0.8</v>
      </c>
      <c r="S131" s="145">
        <v>1.5</v>
      </c>
      <c r="T131" s="145">
        <v>2.35</v>
      </c>
      <c r="U131" s="146"/>
      <c r="V131" s="147"/>
      <c r="W131" s="148"/>
      <c r="X131" s="149"/>
      <c r="Y131" s="150"/>
    </row>
    <row r="132" spans="1:25" s="27" customFormat="1" ht="18" customHeight="1">
      <c r="A132" s="375" t="s">
        <v>307</v>
      </c>
      <c r="B132" s="345" t="s">
        <v>315</v>
      </c>
      <c r="C132" s="338">
        <v>1</v>
      </c>
      <c r="D132" s="67" t="s">
        <v>303</v>
      </c>
      <c r="E132" s="376"/>
      <c r="F132" s="377">
        <f t="shared" ref="F132:F154" si="10">SUM(H132,J132,L132)</f>
        <v>2100</v>
      </c>
      <c r="G132" s="377"/>
      <c r="H132" s="377"/>
      <c r="I132" s="378">
        <v>2100</v>
      </c>
      <c r="J132" s="377">
        <f>TRUNC(I132*C132)</f>
        <v>2100</v>
      </c>
      <c r="K132" s="377"/>
      <c r="L132" s="377"/>
      <c r="M132" s="379" t="s">
        <v>308</v>
      </c>
      <c r="N132" s="136"/>
      <c r="O132" s="27" t="s">
        <v>524</v>
      </c>
      <c r="P132" s="136"/>
      <c r="Q132" s="136"/>
      <c r="R132" s="151" t="s">
        <v>284</v>
      </c>
      <c r="S132" s="151" t="s">
        <v>285</v>
      </c>
      <c r="T132" s="151" t="s">
        <v>286</v>
      </c>
      <c r="U132" s="151" t="s">
        <v>287</v>
      </c>
      <c r="V132" s="152" t="s">
        <v>288</v>
      </c>
      <c r="W132" s="153"/>
      <c r="X132" s="154"/>
      <c r="Y132" s="150"/>
    </row>
    <row r="133" spans="1:25" s="27" customFormat="1" ht="18" customHeight="1">
      <c r="A133" s="375" t="s">
        <v>316</v>
      </c>
      <c r="B133" s="241" t="s">
        <v>317</v>
      </c>
      <c r="C133" s="338">
        <v>1</v>
      </c>
      <c r="D133" s="67" t="s">
        <v>22</v>
      </c>
      <c r="E133" s="376"/>
      <c r="F133" s="377">
        <f t="shared" si="10"/>
        <v>5800</v>
      </c>
      <c r="G133" s="377"/>
      <c r="H133" s="377"/>
      <c r="I133" s="377">
        <v>5800</v>
      </c>
      <c r="J133" s="377">
        <f t="shared" ref="J133:J154" si="11">TRUNC(I133*C133)</f>
        <v>5800</v>
      </c>
      <c r="K133" s="377"/>
      <c r="L133" s="377"/>
      <c r="M133" s="379" t="s">
        <v>247</v>
      </c>
      <c r="N133" s="136"/>
      <c r="O133" s="27" t="s">
        <v>524</v>
      </c>
      <c r="P133" s="136"/>
      <c r="Q133" s="136"/>
      <c r="R133" s="155" t="s">
        <v>289</v>
      </c>
      <c r="S133" s="156"/>
      <c r="T133" s="157"/>
      <c r="U133" s="157"/>
      <c r="V133" s="158">
        <v>613</v>
      </c>
      <c r="W133" s="148"/>
      <c r="X133" s="149"/>
      <c r="Y133" s="150"/>
    </row>
    <row r="134" spans="1:25" s="27" customFormat="1" ht="18" customHeight="1">
      <c r="A134" s="375" t="s">
        <v>318</v>
      </c>
      <c r="B134" s="241" t="s">
        <v>319</v>
      </c>
      <c r="C134" s="338">
        <v>2</v>
      </c>
      <c r="D134" s="67" t="s">
        <v>22</v>
      </c>
      <c r="E134" s="376"/>
      <c r="F134" s="377">
        <f t="shared" si="10"/>
        <v>11600</v>
      </c>
      <c r="G134" s="377"/>
      <c r="H134" s="377"/>
      <c r="I134" s="377">
        <v>5800</v>
      </c>
      <c r="J134" s="377">
        <f t="shared" si="11"/>
        <v>11600</v>
      </c>
      <c r="K134" s="377"/>
      <c r="L134" s="377"/>
      <c r="M134" s="379" t="s">
        <v>247</v>
      </c>
      <c r="N134" s="136"/>
      <c r="O134" s="27" t="s">
        <v>524</v>
      </c>
      <c r="P134" s="136"/>
      <c r="Q134" s="136"/>
      <c r="R134" s="151" t="s">
        <v>290</v>
      </c>
      <c r="S134" s="151">
        <f>R131</f>
        <v>0.8</v>
      </c>
      <c r="T134" s="159">
        <f>T131</f>
        <v>2.35</v>
      </c>
      <c r="U134" s="159">
        <v>2</v>
      </c>
      <c r="V134" s="160">
        <f t="shared" ref="V134:V139" si="12">S134*T134*U134</f>
        <v>3.7600000000000002</v>
      </c>
      <c r="W134" s="148"/>
      <c r="X134" s="149"/>
      <c r="Y134" s="150"/>
    </row>
    <row r="135" spans="1:25" s="27" customFormat="1" ht="18" customHeight="1">
      <c r="A135" s="375" t="s">
        <v>209</v>
      </c>
      <c r="B135" s="241" t="s">
        <v>205</v>
      </c>
      <c r="C135" s="338">
        <v>2</v>
      </c>
      <c r="D135" s="67" t="s">
        <v>22</v>
      </c>
      <c r="E135" s="376"/>
      <c r="F135" s="377">
        <f t="shared" si="10"/>
        <v>72000</v>
      </c>
      <c r="G135" s="377"/>
      <c r="H135" s="377"/>
      <c r="I135" s="377">
        <v>36000</v>
      </c>
      <c r="J135" s="377">
        <f t="shared" si="11"/>
        <v>72000</v>
      </c>
      <c r="K135" s="377"/>
      <c r="L135" s="377"/>
      <c r="M135" s="379" t="s">
        <v>248</v>
      </c>
      <c r="N135" s="136"/>
      <c r="O135" s="27" t="s">
        <v>524</v>
      </c>
      <c r="P135" s="136"/>
      <c r="Q135" s="136"/>
      <c r="R135" s="151" t="s">
        <v>291</v>
      </c>
      <c r="S135" s="159">
        <f>R131</f>
        <v>0.8</v>
      </c>
      <c r="T135" s="159">
        <f>T131</f>
        <v>2.35</v>
      </c>
      <c r="U135" s="159">
        <v>2</v>
      </c>
      <c r="V135" s="160">
        <f t="shared" si="12"/>
        <v>3.7600000000000002</v>
      </c>
      <c r="W135" s="153"/>
      <c r="X135" s="154"/>
      <c r="Y135" s="150"/>
    </row>
    <row r="136" spans="1:25" s="27" customFormat="1" ht="18" customHeight="1">
      <c r="A136" s="375" t="s">
        <v>210</v>
      </c>
      <c r="B136" s="241" t="s">
        <v>206</v>
      </c>
      <c r="C136" s="338">
        <v>9</v>
      </c>
      <c r="D136" s="67" t="s">
        <v>22</v>
      </c>
      <c r="E136" s="376"/>
      <c r="F136" s="377">
        <f t="shared" si="10"/>
        <v>108000</v>
      </c>
      <c r="G136" s="377"/>
      <c r="H136" s="377"/>
      <c r="I136" s="377">
        <v>12000</v>
      </c>
      <c r="J136" s="377">
        <f t="shared" si="11"/>
        <v>108000</v>
      </c>
      <c r="K136" s="377"/>
      <c r="L136" s="377"/>
      <c r="M136" s="379" t="s">
        <v>249</v>
      </c>
      <c r="N136" s="136"/>
      <c r="O136" s="27" t="s">
        <v>524</v>
      </c>
      <c r="P136" s="136"/>
      <c r="Q136" s="136"/>
      <c r="R136" s="151" t="s">
        <v>292</v>
      </c>
      <c r="S136" s="159">
        <f>S131</f>
        <v>1.5</v>
      </c>
      <c r="T136" s="159">
        <f>T131</f>
        <v>2.35</v>
      </c>
      <c r="U136" s="159">
        <v>2</v>
      </c>
      <c r="V136" s="160">
        <f t="shared" si="12"/>
        <v>7.0500000000000007</v>
      </c>
      <c r="W136" s="153"/>
      <c r="X136" s="154"/>
      <c r="Y136" s="150"/>
    </row>
    <row r="137" spans="1:25" s="27" customFormat="1" ht="18" customHeight="1">
      <c r="A137" s="375" t="s">
        <v>312</v>
      </c>
      <c r="B137" s="241" t="s">
        <v>206</v>
      </c>
      <c r="C137" s="338">
        <v>1</v>
      </c>
      <c r="D137" s="67" t="s">
        <v>22</v>
      </c>
      <c r="E137" s="376"/>
      <c r="F137" s="377">
        <f t="shared" si="10"/>
        <v>84000</v>
      </c>
      <c r="G137" s="377"/>
      <c r="H137" s="377"/>
      <c r="I137" s="377">
        <v>84000</v>
      </c>
      <c r="J137" s="377">
        <f t="shared" si="11"/>
        <v>84000</v>
      </c>
      <c r="K137" s="377"/>
      <c r="L137" s="377"/>
      <c r="M137" s="379" t="s">
        <v>313</v>
      </c>
      <c r="N137" s="136"/>
      <c r="O137" s="27" t="s">
        <v>524</v>
      </c>
      <c r="P137" s="136"/>
      <c r="Q137" s="136"/>
      <c r="R137" s="151" t="s">
        <v>293</v>
      </c>
      <c r="S137" s="159">
        <f>S131</f>
        <v>1.5</v>
      </c>
      <c r="T137" s="159">
        <f>T131</f>
        <v>2.35</v>
      </c>
      <c r="U137" s="159">
        <v>2</v>
      </c>
      <c r="V137" s="160">
        <f t="shared" si="12"/>
        <v>7.0500000000000007</v>
      </c>
      <c r="W137" s="153"/>
      <c r="X137" s="154"/>
      <c r="Y137" s="161"/>
    </row>
    <row r="138" spans="1:25" s="27" customFormat="1" ht="18" customHeight="1">
      <c r="A138" s="375" t="s">
        <v>25</v>
      </c>
      <c r="B138" s="241" t="s">
        <v>211</v>
      </c>
      <c r="C138" s="338">
        <v>10</v>
      </c>
      <c r="D138" s="67" t="s">
        <v>22</v>
      </c>
      <c r="E138" s="376"/>
      <c r="F138" s="377">
        <f t="shared" si="10"/>
        <v>25000</v>
      </c>
      <c r="G138" s="377"/>
      <c r="H138" s="377"/>
      <c r="I138" s="377">
        <v>2500</v>
      </c>
      <c r="J138" s="377">
        <f t="shared" si="11"/>
        <v>25000</v>
      </c>
      <c r="K138" s="377"/>
      <c r="L138" s="377"/>
      <c r="M138" s="379" t="s">
        <v>250</v>
      </c>
      <c r="N138" s="136"/>
      <c r="O138" s="27" t="s">
        <v>524</v>
      </c>
      <c r="P138" s="136"/>
      <c r="Q138" s="136"/>
      <c r="R138" s="151" t="s">
        <v>294</v>
      </c>
      <c r="S138" s="151">
        <f>R131</f>
        <v>0.8</v>
      </c>
      <c r="T138" s="159">
        <f>S131</f>
        <v>1.5</v>
      </c>
      <c r="U138" s="159">
        <v>2</v>
      </c>
      <c r="V138" s="160">
        <f t="shared" si="12"/>
        <v>2.4000000000000004</v>
      </c>
      <c r="W138" s="153"/>
      <c r="X138" s="154"/>
      <c r="Y138" s="161"/>
    </row>
    <row r="139" spans="1:25" s="27" customFormat="1" ht="18" customHeight="1">
      <c r="A139" s="375" t="s">
        <v>32</v>
      </c>
      <c r="B139" s="241" t="s">
        <v>271</v>
      </c>
      <c r="C139" s="338">
        <v>8</v>
      </c>
      <c r="D139" s="67" t="s">
        <v>22</v>
      </c>
      <c r="E139" s="376"/>
      <c r="F139" s="377">
        <f t="shared" si="10"/>
        <v>37440</v>
      </c>
      <c r="G139" s="377"/>
      <c r="H139" s="377"/>
      <c r="I139" s="377">
        <v>4680</v>
      </c>
      <c r="J139" s="377">
        <f t="shared" si="11"/>
        <v>37440</v>
      </c>
      <c r="K139" s="363"/>
      <c r="L139" s="363"/>
      <c r="M139" s="379" t="s">
        <v>251</v>
      </c>
      <c r="N139" s="136"/>
      <c r="O139" s="27" t="s">
        <v>524</v>
      </c>
      <c r="P139" s="136"/>
      <c r="Q139" s="136"/>
      <c r="R139" s="151" t="s">
        <v>295</v>
      </c>
      <c r="S139" s="151">
        <f>R131</f>
        <v>0.8</v>
      </c>
      <c r="T139" s="160">
        <f>S131</f>
        <v>1.5</v>
      </c>
      <c r="U139" s="159">
        <v>2</v>
      </c>
      <c r="V139" s="160">
        <f t="shared" si="12"/>
        <v>2.4000000000000004</v>
      </c>
      <c r="W139" s="153"/>
      <c r="X139" s="154"/>
      <c r="Y139" s="161"/>
    </row>
    <row r="140" spans="1:25" s="27" customFormat="1" ht="18" customHeight="1">
      <c r="A140" s="375" t="s">
        <v>337</v>
      </c>
      <c r="B140" s="241" t="s">
        <v>436</v>
      </c>
      <c r="C140" s="338">
        <v>2</v>
      </c>
      <c r="D140" s="67" t="s">
        <v>22</v>
      </c>
      <c r="E140" s="376"/>
      <c r="F140" s="377">
        <f t="shared" si="10"/>
        <v>16400</v>
      </c>
      <c r="G140" s="377"/>
      <c r="H140" s="377"/>
      <c r="I140" s="377">
        <v>8200</v>
      </c>
      <c r="J140" s="377">
        <f t="shared" si="11"/>
        <v>16400</v>
      </c>
      <c r="K140" s="363"/>
      <c r="L140" s="363"/>
      <c r="M140" s="379" t="s">
        <v>435</v>
      </c>
      <c r="N140" s="136"/>
      <c r="O140" s="27" t="s">
        <v>524</v>
      </c>
      <c r="P140" s="136"/>
      <c r="Q140" s="136"/>
      <c r="R140" s="152"/>
      <c r="S140" s="146"/>
      <c r="T140" s="146"/>
      <c r="U140" s="151" t="s">
        <v>296</v>
      </c>
      <c r="V140" s="160">
        <f>SUM(V134:V139)</f>
        <v>26.42</v>
      </c>
      <c r="W140" s="153"/>
      <c r="X140" s="154"/>
      <c r="Y140" s="161"/>
    </row>
    <row r="141" spans="1:25" s="27" customFormat="1" ht="18" customHeight="1">
      <c r="A141" s="375" t="s">
        <v>212</v>
      </c>
      <c r="B141" s="241" t="s">
        <v>213</v>
      </c>
      <c r="C141" s="338">
        <v>1</v>
      </c>
      <c r="D141" s="67" t="s">
        <v>22</v>
      </c>
      <c r="E141" s="376"/>
      <c r="F141" s="377">
        <f t="shared" si="10"/>
        <v>30000</v>
      </c>
      <c r="G141" s="377"/>
      <c r="H141" s="377"/>
      <c r="I141" s="377">
        <v>30000</v>
      </c>
      <c r="J141" s="377">
        <f t="shared" si="11"/>
        <v>30000</v>
      </c>
      <c r="K141" s="363"/>
      <c r="L141" s="363"/>
      <c r="M141" s="379" t="s">
        <v>252</v>
      </c>
      <c r="N141" s="136"/>
      <c r="O141" s="27" t="s">
        <v>524</v>
      </c>
      <c r="P141" s="136"/>
      <c r="Q141" s="136"/>
      <c r="R141" s="152" t="s">
        <v>297</v>
      </c>
      <c r="S141" s="145">
        <f>V140</f>
        <v>26.42</v>
      </c>
      <c r="T141" s="162">
        <f>X143</f>
        <v>7.85</v>
      </c>
      <c r="U141" s="163">
        <f>Y143</f>
        <v>207.39699999999999</v>
      </c>
      <c r="V141" s="144" t="s">
        <v>63</v>
      </c>
      <c r="W141" s="164"/>
      <c r="X141" s="165"/>
      <c r="Y141" s="161"/>
    </row>
    <row r="142" spans="1:25" s="27" customFormat="1" ht="18" customHeight="1">
      <c r="A142" s="375" t="s">
        <v>340</v>
      </c>
      <c r="B142" s="241" t="s">
        <v>341</v>
      </c>
      <c r="C142" s="338">
        <v>1</v>
      </c>
      <c r="D142" s="67" t="s">
        <v>22</v>
      </c>
      <c r="E142" s="376"/>
      <c r="F142" s="377">
        <f t="shared" si="10"/>
        <v>13970</v>
      </c>
      <c r="G142" s="377"/>
      <c r="H142" s="377"/>
      <c r="I142" s="377">
        <v>13970</v>
      </c>
      <c r="J142" s="377">
        <f t="shared" si="11"/>
        <v>13970</v>
      </c>
      <c r="K142" s="363"/>
      <c r="L142" s="363"/>
      <c r="M142" s="379" t="s">
        <v>342</v>
      </c>
      <c r="N142" s="136"/>
      <c r="O142" s="27" t="s">
        <v>524</v>
      </c>
      <c r="P142" s="136"/>
      <c r="Q142" s="136"/>
      <c r="R142" s="144" t="s">
        <v>298</v>
      </c>
      <c r="S142" s="166">
        <v>32000</v>
      </c>
      <c r="T142" s="167" t="s">
        <v>299</v>
      </c>
      <c r="U142" s="168">
        <f>S142*Y142</f>
        <v>6704339.2000000002</v>
      </c>
      <c r="V142" s="169" t="s">
        <v>3</v>
      </c>
      <c r="W142" s="170" t="s">
        <v>300</v>
      </c>
      <c r="X142" s="171">
        <v>7.93</v>
      </c>
      <c r="Y142" s="172">
        <f>S141*X142</f>
        <v>209.51060000000001</v>
      </c>
    </row>
    <row r="143" spans="1:25" s="27" customFormat="1" ht="18" customHeight="1">
      <c r="A143" s="375" t="s">
        <v>208</v>
      </c>
      <c r="B143" s="380" t="s">
        <v>344</v>
      </c>
      <c r="C143" s="338">
        <v>2</v>
      </c>
      <c r="D143" s="67" t="s">
        <v>22</v>
      </c>
      <c r="E143" s="376"/>
      <c r="F143" s="377">
        <f t="shared" si="10"/>
        <v>31940</v>
      </c>
      <c r="G143" s="377"/>
      <c r="H143" s="377"/>
      <c r="I143" s="377">
        <v>15970</v>
      </c>
      <c r="J143" s="377">
        <f t="shared" si="11"/>
        <v>31940</v>
      </c>
      <c r="K143" s="363"/>
      <c r="L143" s="363"/>
      <c r="M143" s="379" t="s">
        <v>343</v>
      </c>
      <c r="N143" s="136"/>
      <c r="O143" s="27" t="s">
        <v>524</v>
      </c>
      <c r="P143" s="136"/>
      <c r="Q143" s="136"/>
      <c r="R143" s="144" t="s">
        <v>301</v>
      </c>
      <c r="S143" s="166">
        <v>10880</v>
      </c>
      <c r="T143" s="167" t="s">
        <v>299</v>
      </c>
      <c r="U143" s="168">
        <f>S143*Y143</f>
        <v>2256479.36</v>
      </c>
      <c r="V143" s="173"/>
      <c r="W143" s="174" t="s">
        <v>300</v>
      </c>
      <c r="X143" s="171">
        <v>7.85</v>
      </c>
      <c r="Y143" s="172">
        <f>S141*X143</f>
        <v>207.39699999999999</v>
      </c>
    </row>
    <row r="144" spans="1:25" s="27" customFormat="1" ht="18" customHeight="1">
      <c r="A144" s="381" t="s">
        <v>33</v>
      </c>
      <c r="B144" s="382" t="s">
        <v>40</v>
      </c>
      <c r="C144" s="338">
        <v>3</v>
      </c>
      <c r="D144" s="67" t="s">
        <v>22</v>
      </c>
      <c r="E144" s="376"/>
      <c r="F144" s="377">
        <f t="shared" si="10"/>
        <v>17070</v>
      </c>
      <c r="G144" s="377"/>
      <c r="H144" s="377"/>
      <c r="I144" s="377">
        <v>5690</v>
      </c>
      <c r="J144" s="377">
        <f t="shared" si="11"/>
        <v>17070</v>
      </c>
      <c r="K144" s="363"/>
      <c r="L144" s="363"/>
      <c r="M144" s="379" t="s">
        <v>272</v>
      </c>
      <c r="N144" s="136"/>
      <c r="O144" s="27" t="s">
        <v>524</v>
      </c>
      <c r="P144" s="136"/>
      <c r="Q144" s="136"/>
    </row>
    <row r="145" spans="1:22" s="27" customFormat="1" ht="18" customHeight="1">
      <c r="A145" s="383" t="s">
        <v>253</v>
      </c>
      <c r="B145" s="382" t="s">
        <v>320</v>
      </c>
      <c r="C145" s="338">
        <v>2</v>
      </c>
      <c r="D145" s="67" t="s">
        <v>22</v>
      </c>
      <c r="E145" s="376"/>
      <c r="F145" s="377">
        <f t="shared" si="10"/>
        <v>9000</v>
      </c>
      <c r="G145" s="377"/>
      <c r="H145" s="377"/>
      <c r="I145" s="377">
        <v>4500</v>
      </c>
      <c r="J145" s="377">
        <f t="shared" si="11"/>
        <v>9000</v>
      </c>
      <c r="K145" s="377"/>
      <c r="L145" s="377"/>
      <c r="M145" s="379" t="s">
        <v>273</v>
      </c>
      <c r="N145" s="136"/>
      <c r="O145" s="27" t="s">
        <v>524</v>
      </c>
      <c r="P145" s="136"/>
      <c r="Q145" s="136"/>
    </row>
    <row r="146" spans="1:22" s="27" customFormat="1" ht="17.25" customHeight="1">
      <c r="A146" s="384" t="s">
        <v>214</v>
      </c>
      <c r="B146" s="382" t="s">
        <v>215</v>
      </c>
      <c r="C146" s="338">
        <v>2</v>
      </c>
      <c r="D146" s="67" t="s">
        <v>22</v>
      </c>
      <c r="E146" s="376"/>
      <c r="F146" s="377">
        <f t="shared" si="10"/>
        <v>20000</v>
      </c>
      <c r="G146" s="377"/>
      <c r="H146" s="377"/>
      <c r="I146" s="377">
        <v>10000</v>
      </c>
      <c r="J146" s="377">
        <f t="shared" si="11"/>
        <v>20000</v>
      </c>
      <c r="K146" s="377"/>
      <c r="L146" s="377"/>
      <c r="M146" s="379" t="s">
        <v>254</v>
      </c>
      <c r="N146" s="136"/>
      <c r="O146" s="27" t="s">
        <v>524</v>
      </c>
      <c r="P146" s="136"/>
      <c r="Q146" s="136"/>
    </row>
    <row r="147" spans="1:22" s="27" customFormat="1" ht="18" customHeight="1">
      <c r="A147" s="384" t="s">
        <v>216</v>
      </c>
      <c r="B147" s="382" t="s">
        <v>321</v>
      </c>
      <c r="C147" s="338">
        <v>1</v>
      </c>
      <c r="D147" s="67" t="s">
        <v>22</v>
      </c>
      <c r="E147" s="376"/>
      <c r="F147" s="377">
        <f t="shared" si="10"/>
        <v>10670</v>
      </c>
      <c r="G147" s="377"/>
      <c r="H147" s="377"/>
      <c r="I147" s="377">
        <v>10670</v>
      </c>
      <c r="J147" s="377">
        <f t="shared" si="11"/>
        <v>10670</v>
      </c>
      <c r="K147" s="377"/>
      <c r="L147" s="377"/>
      <c r="M147" s="379" t="s">
        <v>255</v>
      </c>
      <c r="N147" s="136"/>
      <c r="O147" s="27" t="s">
        <v>524</v>
      </c>
      <c r="P147" s="136"/>
      <c r="Q147" s="136"/>
      <c r="R147" s="730" t="s">
        <v>432</v>
      </c>
      <c r="S147" s="732">
        <v>1500000</v>
      </c>
      <c r="T147" s="730"/>
      <c r="U147" s="730"/>
      <c r="V147" s="731"/>
    </row>
    <row r="148" spans="1:22" s="27" customFormat="1" ht="18" customHeight="1">
      <c r="A148" s="384" t="s">
        <v>207</v>
      </c>
      <c r="B148" s="382" t="s">
        <v>217</v>
      </c>
      <c r="C148" s="338">
        <v>2</v>
      </c>
      <c r="D148" s="67" t="s">
        <v>22</v>
      </c>
      <c r="E148" s="376"/>
      <c r="F148" s="377">
        <f t="shared" si="10"/>
        <v>5134</v>
      </c>
      <c r="G148" s="377"/>
      <c r="H148" s="377"/>
      <c r="I148" s="377">
        <v>2567</v>
      </c>
      <c r="J148" s="377">
        <f t="shared" si="11"/>
        <v>5134</v>
      </c>
      <c r="K148" s="377"/>
      <c r="L148" s="377"/>
      <c r="M148" s="379" t="s">
        <v>256</v>
      </c>
      <c r="N148" s="136"/>
      <c r="O148" s="27" t="s">
        <v>524</v>
      </c>
      <c r="P148" s="136"/>
      <c r="Q148" s="136"/>
    </row>
    <row r="149" spans="1:22" s="179" customFormat="1" ht="18" customHeight="1">
      <c r="A149" s="375" t="s">
        <v>218</v>
      </c>
      <c r="B149" s="385" t="s">
        <v>338</v>
      </c>
      <c r="C149" s="338">
        <v>1</v>
      </c>
      <c r="D149" s="67" t="s">
        <v>22</v>
      </c>
      <c r="E149" s="376"/>
      <c r="F149" s="377">
        <f t="shared" si="10"/>
        <v>1450000</v>
      </c>
      <c r="G149" s="377"/>
      <c r="H149" s="377"/>
      <c r="I149" s="378">
        <v>1450000</v>
      </c>
      <c r="J149" s="377">
        <f t="shared" si="11"/>
        <v>1450000</v>
      </c>
      <c r="K149" s="386"/>
      <c r="L149" s="377"/>
      <c r="M149" s="379" t="s">
        <v>257</v>
      </c>
      <c r="N149" s="136"/>
      <c r="O149" s="27" t="s">
        <v>524</v>
      </c>
      <c r="P149" s="136"/>
      <c r="Q149" s="136"/>
    </row>
    <row r="150" spans="1:22" s="179" customFormat="1" ht="18" customHeight="1">
      <c r="A150" s="384" t="s">
        <v>322</v>
      </c>
      <c r="B150" s="382" t="s">
        <v>219</v>
      </c>
      <c r="C150" s="338">
        <v>1</v>
      </c>
      <c r="D150" s="67" t="s">
        <v>22</v>
      </c>
      <c r="E150" s="376"/>
      <c r="F150" s="377">
        <f t="shared" si="10"/>
        <v>550000</v>
      </c>
      <c r="G150" s="387"/>
      <c r="H150" s="387"/>
      <c r="I150" s="387">
        <v>550000</v>
      </c>
      <c r="J150" s="377">
        <f t="shared" si="11"/>
        <v>550000</v>
      </c>
      <c r="K150" s="234"/>
      <c r="L150" s="234"/>
      <c r="M150" s="379" t="s">
        <v>258</v>
      </c>
      <c r="N150" s="136"/>
      <c r="O150" s="27" t="s">
        <v>524</v>
      </c>
      <c r="P150" s="136"/>
      <c r="Q150" s="136"/>
    </row>
    <row r="151" spans="1:22" s="179" customFormat="1" ht="18" customHeight="1">
      <c r="A151" s="375" t="s">
        <v>34</v>
      </c>
      <c r="B151" s="241" t="s">
        <v>437</v>
      </c>
      <c r="C151" s="338">
        <v>100</v>
      </c>
      <c r="D151" s="67" t="s">
        <v>21</v>
      </c>
      <c r="E151" s="376"/>
      <c r="F151" s="377">
        <f t="shared" si="10"/>
        <v>32700</v>
      </c>
      <c r="G151" s="377"/>
      <c r="H151" s="377"/>
      <c r="I151" s="377">
        <v>327</v>
      </c>
      <c r="J151" s="377">
        <f t="shared" si="11"/>
        <v>32700</v>
      </c>
      <c r="K151" s="377"/>
      <c r="L151" s="377"/>
      <c r="M151" s="379" t="s">
        <v>529</v>
      </c>
      <c r="N151" s="136"/>
      <c r="O151" s="27" t="s">
        <v>524</v>
      </c>
      <c r="P151" s="136"/>
      <c r="Q151" s="136"/>
    </row>
    <row r="152" spans="1:22" s="27" customFormat="1" ht="18" customHeight="1">
      <c r="A152" s="375" t="s">
        <v>220</v>
      </c>
      <c r="B152" s="338" t="s">
        <v>221</v>
      </c>
      <c r="C152" s="338">
        <v>1</v>
      </c>
      <c r="D152" s="67" t="s">
        <v>22</v>
      </c>
      <c r="E152" s="376"/>
      <c r="F152" s="377">
        <f t="shared" si="10"/>
        <v>5690</v>
      </c>
      <c r="G152" s="377"/>
      <c r="H152" s="377"/>
      <c r="I152" s="377">
        <v>5690</v>
      </c>
      <c r="J152" s="377">
        <f t="shared" si="11"/>
        <v>5690</v>
      </c>
      <c r="K152" s="377"/>
      <c r="L152" s="377"/>
      <c r="M152" s="379" t="s">
        <v>259</v>
      </c>
      <c r="N152" s="136"/>
      <c r="O152" s="27" t="s">
        <v>524</v>
      </c>
      <c r="P152" s="136"/>
      <c r="Q152" s="136"/>
    </row>
    <row r="153" spans="1:22" s="27" customFormat="1" ht="18" customHeight="1">
      <c r="A153" s="388" t="s">
        <v>359</v>
      </c>
      <c r="B153" s="601" t="s">
        <v>361</v>
      </c>
      <c r="C153" s="390">
        <v>1</v>
      </c>
      <c r="D153" s="391" t="s">
        <v>303</v>
      </c>
      <c r="E153" s="376"/>
      <c r="F153" s="377">
        <f t="shared" si="10"/>
        <v>1680000</v>
      </c>
      <c r="G153" s="377"/>
      <c r="H153" s="377"/>
      <c r="I153" s="377">
        <v>1680000</v>
      </c>
      <c r="J153" s="377">
        <f t="shared" si="11"/>
        <v>1680000</v>
      </c>
      <c r="K153" s="377"/>
      <c r="L153" s="377"/>
      <c r="M153" s="379" t="s">
        <v>530</v>
      </c>
      <c r="N153" s="178"/>
      <c r="O153" s="27" t="s">
        <v>524</v>
      </c>
      <c r="P153" s="178"/>
      <c r="Q153" s="178"/>
    </row>
    <row r="154" spans="1:22" s="27" customFormat="1" ht="18" customHeight="1">
      <c r="A154" s="388" t="s">
        <v>433</v>
      </c>
      <c r="B154" s="389" t="s">
        <v>434</v>
      </c>
      <c r="C154" s="390">
        <v>1</v>
      </c>
      <c r="D154" s="391" t="s">
        <v>303</v>
      </c>
      <c r="E154" s="376"/>
      <c r="F154" s="377">
        <f t="shared" si="10"/>
        <v>150000</v>
      </c>
      <c r="G154" s="377"/>
      <c r="H154" s="377"/>
      <c r="I154" s="378">
        <v>150000</v>
      </c>
      <c r="J154" s="377">
        <f t="shared" si="11"/>
        <v>150000</v>
      </c>
      <c r="K154" s="377"/>
      <c r="L154" s="377"/>
      <c r="M154" s="379" t="s">
        <v>531</v>
      </c>
      <c r="N154" s="178"/>
      <c r="O154" s="27" t="s">
        <v>524</v>
      </c>
      <c r="P154" s="178"/>
      <c r="Q154" s="178"/>
    </row>
    <row r="155" spans="1:22" s="27" customFormat="1" ht="18" customHeight="1">
      <c r="A155" s="393" t="s">
        <v>204</v>
      </c>
      <c r="B155" s="394"/>
      <c r="C155" s="370"/>
      <c r="D155" s="371"/>
      <c r="E155" s="372"/>
      <c r="F155" s="373"/>
      <c r="G155" s="373"/>
      <c r="H155" s="373"/>
      <c r="I155" s="373"/>
      <c r="J155" s="373"/>
      <c r="K155" s="373"/>
      <c r="L155" s="373"/>
      <c r="M155" s="374"/>
      <c r="N155" s="136"/>
      <c r="O155" s="136"/>
      <c r="P155" s="136"/>
      <c r="Q155" s="136"/>
    </row>
    <row r="156" spans="1:22" ht="18" customHeight="1">
      <c r="A156" s="381" t="s">
        <v>229</v>
      </c>
      <c r="B156" s="578" t="s">
        <v>551</v>
      </c>
      <c r="C156" s="396">
        <f>자동제어반근!F84</f>
        <v>2.2800000000000002</v>
      </c>
      <c r="D156" s="395" t="s">
        <v>23</v>
      </c>
      <c r="E156" s="376"/>
      <c r="F156" s="377">
        <v>257819</v>
      </c>
      <c r="G156" s="377">
        <v>116674</v>
      </c>
      <c r="H156" s="377">
        <f>TRUNC(G156*C156)</f>
        <v>266016</v>
      </c>
      <c r="I156" s="377"/>
      <c r="J156" s="377"/>
      <c r="K156" s="377"/>
      <c r="L156" s="377"/>
      <c r="M156" s="397"/>
      <c r="N156" s="136"/>
      <c r="O156" s="136"/>
      <c r="P156" s="136"/>
      <c r="Q156" s="136"/>
    </row>
    <row r="157" spans="1:22" ht="18" customHeight="1">
      <c r="A157" s="381" t="s">
        <v>230</v>
      </c>
      <c r="B157" s="578" t="s">
        <v>551</v>
      </c>
      <c r="C157" s="396">
        <f>자동제어반근!H84</f>
        <v>8.7200000000000006</v>
      </c>
      <c r="D157" s="395" t="s">
        <v>23</v>
      </c>
      <c r="E157" s="376"/>
      <c r="F157" s="377">
        <v>2709245</v>
      </c>
      <c r="G157" s="377">
        <v>89755</v>
      </c>
      <c r="H157" s="377">
        <f>TRUNC(G157*C157)</f>
        <v>782663</v>
      </c>
      <c r="I157" s="377"/>
      <c r="J157" s="377"/>
      <c r="K157" s="377"/>
      <c r="L157" s="377"/>
      <c r="M157" s="397"/>
      <c r="N157" s="136"/>
      <c r="O157" s="136"/>
      <c r="P157" s="136"/>
      <c r="Q157" s="136"/>
    </row>
    <row r="158" spans="1:22" ht="18" customHeight="1">
      <c r="A158" s="381"/>
      <c r="B158" s="395"/>
      <c r="C158" s="396"/>
      <c r="D158" s="395"/>
      <c r="E158" s="376"/>
      <c r="F158" s="407"/>
      <c r="G158" s="377"/>
      <c r="H158" s="377"/>
      <c r="I158" s="377"/>
      <c r="J158" s="377"/>
      <c r="K158" s="377"/>
      <c r="L158" s="377"/>
      <c r="M158" s="397"/>
      <c r="N158" s="136"/>
      <c r="O158" s="136"/>
      <c r="P158" s="136"/>
      <c r="Q158" s="136"/>
    </row>
    <row r="159" spans="1:22" s="27" customFormat="1" ht="18" customHeight="1">
      <c r="A159" s="398" t="s">
        <v>1</v>
      </c>
      <c r="B159" s="395"/>
      <c r="C159" s="396"/>
      <c r="D159" s="395"/>
      <c r="E159" s="376"/>
      <c r="F159" s="363">
        <f>H159+J159</f>
        <v>12121532</v>
      </c>
      <c r="G159" s="377"/>
      <c r="H159" s="377">
        <f>SUM(H131:H157)</f>
        <v>1048679</v>
      </c>
      <c r="I159" s="377"/>
      <c r="J159" s="377">
        <f>SUM(J131:J157)</f>
        <v>11072853</v>
      </c>
      <c r="K159" s="377"/>
      <c r="L159" s="377"/>
      <c r="M159" s="397"/>
      <c r="N159" s="136"/>
      <c r="O159" s="136"/>
      <c r="P159" s="136"/>
      <c r="Q159" s="136"/>
    </row>
    <row r="160" spans="1:22" s="27" customFormat="1" ht="18" customHeight="1">
      <c r="A160" s="352" t="s">
        <v>6</v>
      </c>
      <c r="B160" s="196" t="s">
        <v>7</v>
      </c>
      <c r="C160" s="353" t="s">
        <v>3</v>
      </c>
      <c r="D160" s="196" t="s">
        <v>8</v>
      </c>
      <c r="E160" s="354" t="s">
        <v>19</v>
      </c>
      <c r="F160" s="355"/>
      <c r="G160" s="354" t="s">
        <v>9</v>
      </c>
      <c r="H160" s="356"/>
      <c r="I160" s="354" t="s">
        <v>10</v>
      </c>
      <c r="J160" s="356"/>
      <c r="K160" s="354" t="s">
        <v>11</v>
      </c>
      <c r="L160" s="356"/>
      <c r="M160" s="196" t="s">
        <v>2</v>
      </c>
      <c r="N160" s="15"/>
      <c r="O160" s="15"/>
      <c r="P160" s="15"/>
      <c r="Q160" s="15"/>
    </row>
    <row r="161" spans="1:20" s="27" customFormat="1" ht="17.25" customHeight="1">
      <c r="A161" s="357" t="s">
        <v>12</v>
      </c>
      <c r="B161" s="197" t="s">
        <v>13</v>
      </c>
      <c r="C161" s="358" t="s">
        <v>14</v>
      </c>
      <c r="D161" s="197" t="s">
        <v>15</v>
      </c>
      <c r="E161" s="359" t="s">
        <v>20</v>
      </c>
      <c r="F161" s="359" t="s">
        <v>17</v>
      </c>
      <c r="G161" s="359" t="s">
        <v>16</v>
      </c>
      <c r="H161" s="359" t="s">
        <v>17</v>
      </c>
      <c r="I161" s="359" t="s">
        <v>16</v>
      </c>
      <c r="J161" s="359" t="s">
        <v>17</v>
      </c>
      <c r="K161" s="360" t="s">
        <v>16</v>
      </c>
      <c r="L161" s="359" t="s">
        <v>179</v>
      </c>
      <c r="M161" s="197" t="s">
        <v>18</v>
      </c>
      <c r="N161" s="15"/>
      <c r="O161" s="15"/>
      <c r="P161" s="15"/>
      <c r="Q161" s="15"/>
    </row>
    <row r="162" spans="1:20" s="27" customFormat="1" ht="18" customHeight="1">
      <c r="A162" s="361" t="s">
        <v>559</v>
      </c>
      <c r="B162" s="399"/>
      <c r="C162" s="400"/>
      <c r="D162" s="399"/>
      <c r="E162" s="363"/>
      <c r="F162" s="363"/>
      <c r="G162" s="363"/>
      <c r="H162" s="363"/>
      <c r="I162" s="363"/>
      <c r="J162" s="363"/>
      <c r="K162" s="363"/>
      <c r="L162" s="363"/>
      <c r="M162" s="281"/>
      <c r="N162" s="136"/>
      <c r="O162" s="136"/>
      <c r="P162" s="136"/>
      <c r="Q162" s="136"/>
    </row>
    <row r="163" spans="1:20" s="27" customFormat="1" ht="18" customHeight="1">
      <c r="A163" s="375" t="s">
        <v>29</v>
      </c>
      <c r="B163" s="241" t="s">
        <v>28</v>
      </c>
      <c r="C163" s="338">
        <v>1</v>
      </c>
      <c r="D163" s="67" t="s">
        <v>22</v>
      </c>
      <c r="E163" s="376"/>
      <c r="F163" s="377">
        <f t="shared" ref="F163:F182" si="13">SUM(H163,J163,L163)</f>
        <v>59400</v>
      </c>
      <c r="G163" s="377"/>
      <c r="H163" s="377"/>
      <c r="I163" s="377">
        <v>59400</v>
      </c>
      <c r="J163" s="377">
        <f t="shared" ref="J163:J182" si="14">TRUNC(I163*C163)</f>
        <v>59400</v>
      </c>
      <c r="K163" s="363"/>
      <c r="L163" s="363"/>
      <c r="M163" s="379" t="s">
        <v>260</v>
      </c>
      <c r="N163" s="136"/>
      <c r="O163" s="27" t="s">
        <v>524</v>
      </c>
      <c r="P163" s="136"/>
      <c r="Q163" s="136"/>
    </row>
    <row r="164" spans="1:20" s="27" customFormat="1" ht="18" customHeight="1">
      <c r="A164" s="375" t="s">
        <v>30</v>
      </c>
      <c r="B164" s="403" t="s">
        <v>274</v>
      </c>
      <c r="C164" s="338">
        <v>2</v>
      </c>
      <c r="D164" s="67" t="s">
        <v>22</v>
      </c>
      <c r="E164" s="376"/>
      <c r="F164" s="377">
        <f t="shared" si="13"/>
        <v>770000</v>
      </c>
      <c r="G164" s="377"/>
      <c r="H164" s="377"/>
      <c r="I164" s="377">
        <v>385000</v>
      </c>
      <c r="J164" s="377">
        <f t="shared" si="14"/>
        <v>770000</v>
      </c>
      <c r="K164" s="363"/>
      <c r="L164" s="363"/>
      <c r="M164" s="379" t="s">
        <v>345</v>
      </c>
      <c r="N164" s="136"/>
      <c r="O164" s="27" t="s">
        <v>524</v>
      </c>
      <c r="P164" s="136"/>
      <c r="Q164" s="136"/>
    </row>
    <row r="165" spans="1:20" s="27" customFormat="1" ht="18" customHeight="1">
      <c r="A165" s="375" t="s">
        <v>25</v>
      </c>
      <c r="B165" s="241" t="s">
        <v>191</v>
      </c>
      <c r="C165" s="338">
        <v>1</v>
      </c>
      <c r="D165" s="67" t="s">
        <v>22</v>
      </c>
      <c r="E165" s="376"/>
      <c r="F165" s="377">
        <f t="shared" si="13"/>
        <v>2500</v>
      </c>
      <c r="G165" s="377"/>
      <c r="H165" s="377"/>
      <c r="I165" s="377">
        <v>2500</v>
      </c>
      <c r="J165" s="377">
        <f t="shared" si="14"/>
        <v>2500</v>
      </c>
      <c r="K165" s="377"/>
      <c r="L165" s="377"/>
      <c r="M165" s="379" t="s">
        <v>250</v>
      </c>
      <c r="N165" s="136"/>
      <c r="O165" s="27" t="s">
        <v>524</v>
      </c>
      <c r="P165" s="136"/>
      <c r="Q165" s="136"/>
    </row>
    <row r="166" spans="1:20" s="27" customFormat="1" ht="18" customHeight="1">
      <c r="A166" s="404" t="s">
        <v>276</v>
      </c>
      <c r="B166" s="241" t="s">
        <v>401</v>
      </c>
      <c r="C166" s="338">
        <v>1</v>
      </c>
      <c r="D166" s="67" t="s">
        <v>22</v>
      </c>
      <c r="E166" s="376"/>
      <c r="F166" s="377">
        <f t="shared" si="13"/>
        <v>989000</v>
      </c>
      <c r="G166" s="377"/>
      <c r="H166" s="377"/>
      <c r="I166" s="377">
        <v>989000</v>
      </c>
      <c r="J166" s="377">
        <f t="shared" si="14"/>
        <v>989000</v>
      </c>
      <c r="K166" s="363"/>
      <c r="L166" s="363"/>
      <c r="M166" s="379" t="s">
        <v>533</v>
      </c>
      <c r="N166" s="136"/>
      <c r="O166" s="27" t="s">
        <v>524</v>
      </c>
      <c r="P166" s="136"/>
      <c r="Q166" s="136"/>
    </row>
    <row r="167" spans="1:20" s="27" customFormat="1" ht="18" customHeight="1">
      <c r="A167" s="375" t="s">
        <v>192</v>
      </c>
      <c r="B167" s="241" t="s">
        <v>358</v>
      </c>
      <c r="C167" s="338">
        <v>1</v>
      </c>
      <c r="D167" s="67" t="s">
        <v>22</v>
      </c>
      <c r="E167" s="376"/>
      <c r="F167" s="377">
        <f t="shared" si="13"/>
        <v>322000</v>
      </c>
      <c r="G167" s="377"/>
      <c r="H167" s="377"/>
      <c r="I167" s="377">
        <v>322000</v>
      </c>
      <c r="J167" s="377">
        <f t="shared" si="14"/>
        <v>322000</v>
      </c>
      <c r="K167" s="363"/>
      <c r="L167" s="363"/>
      <c r="M167" s="379" t="s">
        <v>362</v>
      </c>
      <c r="N167" s="136"/>
      <c r="O167" s="27" t="s">
        <v>524</v>
      </c>
      <c r="P167" s="136"/>
      <c r="Q167" s="136"/>
    </row>
    <row r="168" spans="1:20" s="27" customFormat="1" ht="18" customHeight="1">
      <c r="A168" s="375" t="s">
        <v>275</v>
      </c>
      <c r="B168" s="241" t="s">
        <v>190</v>
      </c>
      <c r="C168" s="338">
        <v>1</v>
      </c>
      <c r="D168" s="67" t="s">
        <v>22</v>
      </c>
      <c r="E168" s="376"/>
      <c r="F168" s="377">
        <f t="shared" si="13"/>
        <v>188000</v>
      </c>
      <c r="G168" s="377"/>
      <c r="H168" s="377"/>
      <c r="I168" s="377">
        <v>188000</v>
      </c>
      <c r="J168" s="377">
        <f t="shared" si="14"/>
        <v>188000</v>
      </c>
      <c r="K168" s="363"/>
      <c r="L168" s="363"/>
      <c r="M168" s="379" t="s">
        <v>261</v>
      </c>
      <c r="N168" s="136"/>
      <c r="O168" s="27" t="s">
        <v>524</v>
      </c>
      <c r="P168" s="136"/>
      <c r="Q168" s="136"/>
      <c r="T168" s="27">
        <v>32</v>
      </c>
    </row>
    <row r="169" spans="1:20" s="27" customFormat="1" ht="18" customHeight="1">
      <c r="A169" s="375" t="s">
        <v>193</v>
      </c>
      <c r="B169" s="241" t="s">
        <v>194</v>
      </c>
      <c r="C169" s="338">
        <v>1</v>
      </c>
      <c r="D169" s="67" t="s">
        <v>22</v>
      </c>
      <c r="E169" s="376"/>
      <c r="F169" s="377">
        <f t="shared" si="13"/>
        <v>1064000</v>
      </c>
      <c r="G169" s="377"/>
      <c r="H169" s="377"/>
      <c r="I169" s="377">
        <v>1064000</v>
      </c>
      <c r="J169" s="377">
        <f t="shared" si="14"/>
        <v>1064000</v>
      </c>
      <c r="K169" s="363"/>
      <c r="L169" s="363"/>
      <c r="M169" s="379" t="s">
        <v>309</v>
      </c>
      <c r="N169" s="136"/>
      <c r="O169" s="27" t="s">
        <v>524</v>
      </c>
      <c r="P169" s="136"/>
      <c r="Q169" s="136"/>
      <c r="T169" s="27">
        <v>16</v>
      </c>
    </row>
    <row r="170" spans="1:20" s="27" customFormat="1" ht="18" customHeight="1">
      <c r="A170" s="375" t="s">
        <v>195</v>
      </c>
      <c r="B170" s="241" t="s">
        <v>196</v>
      </c>
      <c r="C170" s="338">
        <v>1</v>
      </c>
      <c r="D170" s="67" t="s">
        <v>22</v>
      </c>
      <c r="E170" s="376"/>
      <c r="F170" s="377">
        <f t="shared" si="13"/>
        <v>423000</v>
      </c>
      <c r="G170" s="377"/>
      <c r="H170" s="377"/>
      <c r="I170" s="377">
        <v>423000</v>
      </c>
      <c r="J170" s="377">
        <f t="shared" si="14"/>
        <v>423000</v>
      </c>
      <c r="K170" s="363"/>
      <c r="L170" s="363"/>
      <c r="M170" s="379" t="s">
        <v>262</v>
      </c>
      <c r="N170" s="136"/>
      <c r="O170" s="27" t="s">
        <v>524</v>
      </c>
      <c r="P170" s="136"/>
      <c r="Q170" s="136"/>
      <c r="T170" s="27">
        <f>SUM(T168:T169)</f>
        <v>48</v>
      </c>
    </row>
    <row r="171" spans="1:20" s="27" customFormat="1" ht="18" customHeight="1">
      <c r="A171" s="748" t="s">
        <v>197</v>
      </c>
      <c r="B171" s="749" t="s">
        <v>198</v>
      </c>
      <c r="C171" s="338">
        <v>1</v>
      </c>
      <c r="D171" s="750" t="s">
        <v>22</v>
      </c>
      <c r="E171" s="376"/>
      <c r="F171" s="377">
        <f t="shared" si="13"/>
        <v>223000</v>
      </c>
      <c r="G171" s="377"/>
      <c r="H171" s="377"/>
      <c r="I171" s="377">
        <v>223000</v>
      </c>
      <c r="J171" s="377">
        <f t="shared" si="14"/>
        <v>223000</v>
      </c>
      <c r="K171" s="363"/>
      <c r="L171" s="363"/>
      <c r="M171" s="379" t="s">
        <v>310</v>
      </c>
      <c r="N171" s="136"/>
      <c r="O171" s="27" t="s">
        <v>524</v>
      </c>
      <c r="P171" s="136"/>
      <c r="Q171" s="136"/>
      <c r="T171" s="27">
        <v>38</v>
      </c>
    </row>
    <row r="172" spans="1:20" s="27" customFormat="1" ht="18" customHeight="1">
      <c r="A172" s="748" t="s">
        <v>197</v>
      </c>
      <c r="B172" s="749" t="s">
        <v>339</v>
      </c>
      <c r="C172" s="338">
        <v>1</v>
      </c>
      <c r="D172" s="750" t="s">
        <v>22</v>
      </c>
      <c r="E172" s="376"/>
      <c r="F172" s="377">
        <f t="shared" si="13"/>
        <v>135000</v>
      </c>
      <c r="G172" s="377"/>
      <c r="H172" s="377"/>
      <c r="I172" s="377">
        <v>135000</v>
      </c>
      <c r="J172" s="377">
        <f t="shared" si="14"/>
        <v>135000</v>
      </c>
      <c r="K172" s="363"/>
      <c r="L172" s="363"/>
      <c r="M172" s="379" t="s">
        <v>523</v>
      </c>
      <c r="N172" s="136"/>
      <c r="O172" s="27" t="s">
        <v>524</v>
      </c>
      <c r="P172" s="136"/>
      <c r="Q172" s="136"/>
    </row>
    <row r="173" spans="1:20" s="27" customFormat="1" ht="18" customHeight="1">
      <c r="A173" s="748" t="s">
        <v>199</v>
      </c>
      <c r="B173" s="749" t="s">
        <v>314</v>
      </c>
      <c r="C173" s="338">
        <v>1</v>
      </c>
      <c r="D173" s="750" t="s">
        <v>22</v>
      </c>
      <c r="E173" s="376"/>
      <c r="F173" s="377">
        <f t="shared" si="13"/>
        <v>255000</v>
      </c>
      <c r="G173" s="377"/>
      <c r="H173" s="377"/>
      <c r="I173" s="377">
        <v>255000</v>
      </c>
      <c r="J173" s="377">
        <f t="shared" si="14"/>
        <v>255000</v>
      </c>
      <c r="K173" s="363"/>
      <c r="L173" s="363"/>
      <c r="M173" s="379" t="s">
        <v>323</v>
      </c>
      <c r="N173" s="136"/>
      <c r="O173" s="27" t="s">
        <v>524</v>
      </c>
      <c r="P173" s="136"/>
      <c r="Q173" s="136"/>
    </row>
    <row r="174" spans="1:20" s="27" customFormat="1" ht="18" customHeight="1">
      <c r="A174" s="748" t="s">
        <v>199</v>
      </c>
      <c r="B174" s="749" t="s">
        <v>339</v>
      </c>
      <c r="C174" s="338">
        <v>1</v>
      </c>
      <c r="D174" s="750" t="s">
        <v>22</v>
      </c>
      <c r="E174" s="376"/>
      <c r="F174" s="377">
        <f t="shared" si="13"/>
        <v>162000</v>
      </c>
      <c r="G174" s="377"/>
      <c r="H174" s="377"/>
      <c r="I174" s="377">
        <v>162000</v>
      </c>
      <c r="J174" s="377">
        <f t="shared" si="14"/>
        <v>162000</v>
      </c>
      <c r="K174" s="363"/>
      <c r="L174" s="363"/>
      <c r="M174" s="379" t="s">
        <v>522</v>
      </c>
      <c r="N174" s="136"/>
      <c r="O174" s="27" t="s">
        <v>524</v>
      </c>
      <c r="P174" s="136"/>
      <c r="Q174" s="136"/>
    </row>
    <row r="175" spans="1:20" s="27" customFormat="1" ht="18" customHeight="1">
      <c r="A175" s="748" t="s">
        <v>200</v>
      </c>
      <c r="B175" s="749" t="s">
        <v>339</v>
      </c>
      <c r="C175" s="338">
        <v>1</v>
      </c>
      <c r="D175" s="750" t="s">
        <v>22</v>
      </c>
      <c r="E175" s="376"/>
      <c r="F175" s="377">
        <f t="shared" si="13"/>
        <v>1298000</v>
      </c>
      <c r="G175" s="377"/>
      <c r="H175" s="377"/>
      <c r="I175" s="377">
        <v>1298000</v>
      </c>
      <c r="J175" s="377">
        <f t="shared" si="14"/>
        <v>1298000</v>
      </c>
      <c r="K175" s="363"/>
      <c r="L175" s="363"/>
      <c r="M175" s="379" t="s">
        <v>324</v>
      </c>
      <c r="N175" s="136"/>
      <c r="O175" s="27" t="s">
        <v>524</v>
      </c>
      <c r="P175" s="136"/>
      <c r="Q175" s="136"/>
    </row>
    <row r="176" spans="1:20" s="27" customFormat="1" ht="18" customHeight="1">
      <c r="A176" s="748" t="s">
        <v>35</v>
      </c>
      <c r="B176" s="749" t="s">
        <v>277</v>
      </c>
      <c r="C176" s="338">
        <v>39</v>
      </c>
      <c r="D176" s="750" t="s">
        <v>36</v>
      </c>
      <c r="E176" s="376"/>
      <c r="F176" s="377">
        <f t="shared" si="13"/>
        <v>2457000</v>
      </c>
      <c r="G176" s="377"/>
      <c r="H176" s="377"/>
      <c r="I176" s="377">
        <v>63000</v>
      </c>
      <c r="J176" s="377">
        <f t="shared" si="14"/>
        <v>2457000</v>
      </c>
      <c r="K176" s="363"/>
      <c r="L176" s="363"/>
      <c r="M176" s="379" t="s">
        <v>263</v>
      </c>
      <c r="N176" s="136"/>
      <c r="O176" s="27" t="s">
        <v>524</v>
      </c>
      <c r="P176" s="136"/>
      <c r="Q176" s="136"/>
      <c r="T176" s="27">
        <v>149</v>
      </c>
    </row>
    <row r="177" spans="1:20" s="27" customFormat="1" ht="18" customHeight="1">
      <c r="A177" s="748" t="s">
        <v>37</v>
      </c>
      <c r="B177" s="749" t="s">
        <v>277</v>
      </c>
      <c r="C177" s="338">
        <v>28</v>
      </c>
      <c r="D177" s="750" t="s">
        <v>36</v>
      </c>
      <c r="E177" s="376"/>
      <c r="F177" s="377">
        <f t="shared" si="13"/>
        <v>1764000</v>
      </c>
      <c r="G177" s="377"/>
      <c r="H177" s="377"/>
      <c r="I177" s="377">
        <v>63000</v>
      </c>
      <c r="J177" s="377">
        <f t="shared" si="14"/>
        <v>1764000</v>
      </c>
      <c r="K177" s="363"/>
      <c r="L177" s="363"/>
      <c r="M177" s="379" t="s">
        <v>263</v>
      </c>
      <c r="N177" s="136"/>
      <c r="O177" s="27" t="s">
        <v>524</v>
      </c>
      <c r="P177" s="136"/>
      <c r="Q177" s="136"/>
      <c r="T177" s="27">
        <v>83</v>
      </c>
    </row>
    <row r="178" spans="1:20" s="27" customFormat="1" ht="18" customHeight="1">
      <c r="A178" s="748" t="s">
        <v>38</v>
      </c>
      <c r="B178" s="749" t="s">
        <v>277</v>
      </c>
      <c r="C178" s="338">
        <v>7</v>
      </c>
      <c r="D178" s="750" t="s">
        <v>36</v>
      </c>
      <c r="E178" s="376"/>
      <c r="F178" s="377">
        <f t="shared" si="13"/>
        <v>882000</v>
      </c>
      <c r="G178" s="377"/>
      <c r="H178" s="377"/>
      <c r="I178" s="377">
        <v>126000</v>
      </c>
      <c r="J178" s="377">
        <f t="shared" si="14"/>
        <v>882000</v>
      </c>
      <c r="K178" s="363"/>
      <c r="L178" s="363"/>
      <c r="M178" s="379" t="s">
        <v>264</v>
      </c>
      <c r="N178" s="136"/>
      <c r="O178" s="27" t="s">
        <v>524</v>
      </c>
      <c r="P178" s="136"/>
      <c r="Q178" s="136"/>
      <c r="T178" s="27">
        <v>15</v>
      </c>
    </row>
    <row r="179" spans="1:20" s="27" customFormat="1" ht="18" customHeight="1">
      <c r="A179" s="748" t="s">
        <v>278</v>
      </c>
      <c r="B179" s="749" t="s">
        <v>277</v>
      </c>
      <c r="C179" s="338">
        <v>3</v>
      </c>
      <c r="D179" s="750" t="s">
        <v>36</v>
      </c>
      <c r="E179" s="376"/>
      <c r="F179" s="377">
        <f t="shared" si="13"/>
        <v>1137000</v>
      </c>
      <c r="G179" s="377"/>
      <c r="H179" s="377"/>
      <c r="I179" s="377">
        <v>379000</v>
      </c>
      <c r="J179" s="377">
        <f t="shared" si="14"/>
        <v>1137000</v>
      </c>
      <c r="K179" s="363"/>
      <c r="L179" s="363"/>
      <c r="M179" s="379" t="s">
        <v>279</v>
      </c>
      <c r="N179" s="136"/>
      <c r="O179" s="27" t="s">
        <v>524</v>
      </c>
      <c r="P179" s="136"/>
      <c r="Q179" s="136"/>
      <c r="T179" s="27">
        <v>14</v>
      </c>
    </row>
    <row r="180" spans="1:20" s="27" customFormat="1" ht="18" customHeight="1">
      <c r="A180" s="748" t="s">
        <v>31</v>
      </c>
      <c r="B180" s="749" t="s">
        <v>280</v>
      </c>
      <c r="C180" s="338">
        <f>SUM(C176)</f>
        <v>39</v>
      </c>
      <c r="D180" s="750" t="s">
        <v>22</v>
      </c>
      <c r="E180" s="376"/>
      <c r="F180" s="377">
        <f t="shared" si="13"/>
        <v>762840</v>
      </c>
      <c r="G180" s="377"/>
      <c r="H180" s="377"/>
      <c r="I180" s="377">
        <v>19560</v>
      </c>
      <c r="J180" s="377">
        <f t="shared" si="14"/>
        <v>762840</v>
      </c>
      <c r="K180" s="377"/>
      <c r="L180" s="377"/>
      <c r="M180" s="379" t="s">
        <v>265</v>
      </c>
      <c r="N180" s="136"/>
      <c r="O180" s="27" t="s">
        <v>524</v>
      </c>
      <c r="P180" s="136"/>
      <c r="Q180" s="136"/>
    </row>
    <row r="181" spans="1:20" s="27" customFormat="1" ht="18" customHeight="1">
      <c r="A181" s="748" t="s">
        <v>31</v>
      </c>
      <c r="B181" s="749" t="s">
        <v>201</v>
      </c>
      <c r="C181" s="338">
        <f>C177</f>
        <v>28</v>
      </c>
      <c r="D181" s="750" t="s">
        <v>22</v>
      </c>
      <c r="E181" s="376"/>
      <c r="F181" s="377">
        <f t="shared" si="13"/>
        <v>547680</v>
      </c>
      <c r="G181" s="377"/>
      <c r="H181" s="377"/>
      <c r="I181" s="377">
        <v>19560</v>
      </c>
      <c r="J181" s="377">
        <f t="shared" si="14"/>
        <v>547680</v>
      </c>
      <c r="K181" s="377"/>
      <c r="L181" s="377"/>
      <c r="M181" s="379" t="s">
        <v>265</v>
      </c>
      <c r="N181" s="136"/>
      <c r="O181" s="27" t="s">
        <v>524</v>
      </c>
      <c r="P181" s="136"/>
      <c r="Q181" s="136"/>
    </row>
    <row r="182" spans="1:20" s="27" customFormat="1" ht="18" customHeight="1">
      <c r="A182" s="375" t="s">
        <v>202</v>
      </c>
      <c r="B182" s="402" t="s">
        <v>203</v>
      </c>
      <c r="C182" s="338">
        <v>1</v>
      </c>
      <c r="D182" s="67" t="s">
        <v>22</v>
      </c>
      <c r="E182" s="376"/>
      <c r="F182" s="377">
        <f t="shared" si="13"/>
        <v>3000000</v>
      </c>
      <c r="G182" s="377"/>
      <c r="H182" s="377"/>
      <c r="I182" s="377">
        <v>3000000</v>
      </c>
      <c r="J182" s="377">
        <f t="shared" si="14"/>
        <v>3000000</v>
      </c>
      <c r="K182" s="386"/>
      <c r="L182" s="405"/>
      <c r="M182" s="379"/>
      <c r="N182" s="136"/>
      <c r="O182" s="136" t="s">
        <v>311</v>
      </c>
      <c r="P182" s="136"/>
      <c r="Q182" s="136"/>
    </row>
    <row r="183" spans="1:20" s="27" customFormat="1" ht="18" customHeight="1">
      <c r="A183" s="375"/>
      <c r="B183" s="402"/>
      <c r="C183" s="338"/>
      <c r="D183" s="67"/>
      <c r="E183" s="376"/>
      <c r="F183" s="377"/>
      <c r="G183" s="377"/>
      <c r="H183" s="377"/>
      <c r="I183" s="377"/>
      <c r="J183" s="377"/>
      <c r="K183" s="386"/>
      <c r="L183" s="405"/>
      <c r="M183" s="379"/>
      <c r="N183" s="136"/>
      <c r="O183" s="136"/>
      <c r="P183" s="136"/>
      <c r="Q183" s="136"/>
    </row>
    <row r="184" spans="1:20" s="27" customFormat="1" ht="18" customHeight="1">
      <c r="A184" s="375"/>
      <c r="B184" s="402"/>
      <c r="C184" s="338"/>
      <c r="D184" s="67"/>
      <c r="E184" s="376"/>
      <c r="F184" s="377"/>
      <c r="G184" s="377"/>
      <c r="H184" s="377"/>
      <c r="I184" s="377"/>
      <c r="J184" s="377"/>
      <c r="K184" s="386"/>
      <c r="L184" s="405"/>
      <c r="M184" s="379"/>
      <c r="N184" s="136"/>
      <c r="O184" s="136"/>
      <c r="P184" s="136"/>
      <c r="Q184" s="136"/>
    </row>
    <row r="185" spans="1:20" s="27" customFormat="1" ht="18" customHeight="1">
      <c r="A185" s="375"/>
      <c r="B185" s="402"/>
      <c r="C185" s="338"/>
      <c r="D185" s="67"/>
      <c r="E185" s="376"/>
      <c r="F185" s="377"/>
      <c r="G185" s="377"/>
      <c r="H185" s="377"/>
      <c r="I185" s="377"/>
      <c r="J185" s="377"/>
      <c r="K185" s="386"/>
      <c r="L185" s="405"/>
      <c r="M185" s="379"/>
      <c r="N185" s="136"/>
      <c r="O185" s="136"/>
      <c r="P185" s="136"/>
      <c r="Q185" s="136"/>
    </row>
    <row r="186" spans="1:20" s="27" customFormat="1" ht="18" customHeight="1">
      <c r="A186" s="375" t="s">
        <v>204</v>
      </c>
      <c r="B186" s="67"/>
      <c r="C186" s="406"/>
      <c r="D186" s="67"/>
      <c r="E186" s="376"/>
      <c r="F186" s="377"/>
      <c r="G186" s="377"/>
      <c r="H186" s="377"/>
      <c r="I186" s="377"/>
      <c r="J186" s="377"/>
      <c r="K186" s="377"/>
      <c r="L186" s="377"/>
      <c r="M186" s="397"/>
      <c r="N186" s="136"/>
      <c r="O186" s="136"/>
      <c r="P186" s="136"/>
      <c r="Q186" s="136"/>
    </row>
    <row r="187" spans="1:20" s="27" customFormat="1" ht="18" customHeight="1">
      <c r="A187" s="381" t="s">
        <v>229</v>
      </c>
      <c r="B187" s="578" t="s">
        <v>551</v>
      </c>
      <c r="C187" s="396">
        <f>자동제어반근!F97</f>
        <v>0.55000000000000004</v>
      </c>
      <c r="D187" s="395" t="s">
        <v>23</v>
      </c>
      <c r="E187" s="376"/>
      <c r="F187" s="377">
        <f t="shared" ref="F187:F189" si="15">SUM(H187,J187,L187)</f>
        <v>64170</v>
      </c>
      <c r="G187" s="377">
        <v>116674</v>
      </c>
      <c r="H187" s="377">
        <f>TRUNC(G187*C187)</f>
        <v>64170</v>
      </c>
      <c r="I187" s="377"/>
      <c r="J187" s="377"/>
      <c r="K187" s="377"/>
      <c r="L187" s="377"/>
      <c r="M187" s="397"/>
      <c r="N187" s="136"/>
      <c r="O187" s="136"/>
      <c r="P187" s="136"/>
      <c r="Q187" s="136"/>
    </row>
    <row r="188" spans="1:20" s="27" customFormat="1" ht="18" customHeight="1">
      <c r="A188" s="381" t="s">
        <v>327</v>
      </c>
      <c r="B188" s="578" t="s">
        <v>551</v>
      </c>
      <c r="C188" s="396">
        <f>자동제어반근!H97</f>
        <v>6.0299999999999994</v>
      </c>
      <c r="D188" s="395" t="s">
        <v>23</v>
      </c>
      <c r="E188" s="376"/>
      <c r="F188" s="377">
        <f t="shared" si="15"/>
        <v>541222</v>
      </c>
      <c r="G188" s="377">
        <v>89755</v>
      </c>
      <c r="H188" s="377">
        <f t="shared" ref="H188:H189" si="16">TRUNC(G188*C188)</f>
        <v>541222</v>
      </c>
      <c r="I188" s="377"/>
      <c r="J188" s="377"/>
      <c r="K188" s="377"/>
      <c r="L188" s="377"/>
      <c r="M188" s="397"/>
      <c r="N188" s="136"/>
      <c r="O188" s="136"/>
      <c r="P188" s="136"/>
      <c r="Q188" s="136"/>
    </row>
    <row r="189" spans="1:20" s="27" customFormat="1" ht="18" customHeight="1">
      <c r="A189" s="381" t="s">
        <v>231</v>
      </c>
      <c r="B189" s="578" t="s">
        <v>551</v>
      </c>
      <c r="C189" s="396">
        <f>자동제어반근!J97</f>
        <v>0.78</v>
      </c>
      <c r="D189" s="395" t="s">
        <v>23</v>
      </c>
      <c r="E189" s="376"/>
      <c r="F189" s="377">
        <f t="shared" si="15"/>
        <v>117624</v>
      </c>
      <c r="G189" s="377">
        <v>150801</v>
      </c>
      <c r="H189" s="377">
        <f t="shared" si="16"/>
        <v>117624</v>
      </c>
      <c r="I189" s="377"/>
      <c r="J189" s="377"/>
      <c r="K189" s="377"/>
      <c r="L189" s="377"/>
      <c r="M189" s="397"/>
      <c r="N189" s="136"/>
      <c r="O189" s="136"/>
      <c r="P189" s="136"/>
      <c r="Q189" s="136"/>
    </row>
    <row r="190" spans="1:20" ht="18" customHeight="1">
      <c r="A190" s="381"/>
      <c r="B190" s="395"/>
      <c r="C190" s="396"/>
      <c r="D190" s="395"/>
      <c r="E190" s="376"/>
      <c r="F190" s="377"/>
      <c r="G190" s="378"/>
      <c r="H190" s="377"/>
      <c r="I190" s="377"/>
      <c r="J190" s="377"/>
      <c r="K190" s="377"/>
      <c r="L190" s="377"/>
      <c r="M190" s="397"/>
      <c r="N190" s="136"/>
      <c r="O190" s="136"/>
      <c r="P190" s="136"/>
      <c r="Q190" s="136"/>
    </row>
    <row r="191" spans="1:20" ht="18" customHeight="1">
      <c r="A191" s="408"/>
      <c r="B191" s="399"/>
      <c r="C191" s="400"/>
      <c r="D191" s="399"/>
      <c r="E191" s="363"/>
      <c r="F191" s="407"/>
      <c r="G191" s="409"/>
      <c r="H191" s="407"/>
      <c r="I191" s="407"/>
      <c r="J191" s="407"/>
      <c r="K191" s="377"/>
      <c r="L191" s="377"/>
      <c r="M191" s="397"/>
      <c r="N191" s="136"/>
      <c r="O191" s="136"/>
      <c r="P191" s="136"/>
      <c r="Q191" s="136"/>
    </row>
    <row r="192" spans="1:20" ht="18" customHeight="1">
      <c r="A192" s="410"/>
      <c r="B192" s="399"/>
      <c r="C192" s="400"/>
      <c r="D192" s="399"/>
      <c r="E192" s="363"/>
      <c r="F192" s="363"/>
      <c r="G192" s="411"/>
      <c r="H192" s="363"/>
      <c r="I192" s="363"/>
      <c r="J192" s="363"/>
      <c r="K192" s="376"/>
      <c r="L192" s="376"/>
      <c r="M192" s="240"/>
      <c r="N192" s="136"/>
      <c r="O192" s="136"/>
      <c r="P192" s="136"/>
      <c r="Q192" s="136"/>
    </row>
    <row r="193" spans="1:17" ht="18" customHeight="1">
      <c r="A193" s="280" t="s">
        <v>41</v>
      </c>
      <c r="B193" s="399"/>
      <c r="C193" s="400"/>
      <c r="D193" s="399"/>
      <c r="E193" s="363"/>
      <c r="F193" s="363">
        <f>H193+J193</f>
        <v>17164436</v>
      </c>
      <c r="G193" s="363"/>
      <c r="H193" s="363">
        <f>SUM(H163:H192)</f>
        <v>723016</v>
      </c>
      <c r="I193" s="363"/>
      <c r="J193" s="363">
        <f>SUM(J163:J192)</f>
        <v>16441420</v>
      </c>
      <c r="K193" s="376"/>
      <c r="L193" s="376"/>
      <c r="M193" s="240"/>
      <c r="N193" s="136"/>
      <c r="O193" s="136"/>
      <c r="P193" s="136"/>
      <c r="Q193" s="136"/>
    </row>
  </sheetData>
  <mergeCells count="2">
    <mergeCell ref="A35:B35"/>
    <mergeCell ref="A130:B130"/>
  </mergeCells>
  <phoneticPr fontId="3" type="noConversion"/>
  <printOptions horizontalCentered="1" verticalCentered="1" gridLinesSet="0"/>
  <pageMargins left="0.49" right="0.39370078740157483" top="0.78740157480314965" bottom="0.39370078740157483" header="0" footer="0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211228111111111119">
    <tabColor theme="8" tint="-0.249977111117893"/>
  </sheetPr>
  <dimension ref="A1:M112"/>
  <sheetViews>
    <sheetView view="pageBreakPreview" zoomScaleNormal="85" zoomScaleSheetLayoutView="100" workbookViewId="0">
      <selection activeCell="A88" sqref="A88"/>
    </sheetView>
  </sheetViews>
  <sheetFormatPr defaultColWidth="9" defaultRowHeight="18.899999999999999" customHeight="1"/>
  <cols>
    <col min="1" max="1" width="17.59765625" style="17" customWidth="1"/>
    <col min="2" max="2" width="20.59765625" style="17" customWidth="1"/>
    <col min="3" max="3" width="5.69921875" style="18" customWidth="1"/>
    <col min="4" max="4" width="5.8984375" style="17" customWidth="1"/>
    <col min="5" max="5" width="9.09765625" style="17" customWidth="1"/>
    <col min="6" max="6" width="9.59765625" style="17" customWidth="1"/>
    <col min="7" max="7" width="7.8984375" style="17" customWidth="1"/>
    <col min="8" max="8" width="8.69921875" style="17" customWidth="1"/>
    <col min="9" max="9" width="8.59765625" style="17" customWidth="1"/>
    <col min="10" max="10" width="9.09765625" style="17" customWidth="1"/>
    <col min="11" max="12" width="8.5" style="17" customWidth="1"/>
    <col min="13" max="13" width="10.8984375" style="18" customWidth="1"/>
    <col min="14" max="16384" width="9" style="17"/>
  </cols>
  <sheetData>
    <row r="1" spans="1:13" ht="18.899999999999999" customHeight="1">
      <c r="A1" s="244" t="s">
        <v>476</v>
      </c>
      <c r="B1" s="284"/>
      <c r="C1" s="284"/>
      <c r="D1" s="71"/>
      <c r="E1" s="71"/>
      <c r="F1" s="71"/>
      <c r="G1" s="71"/>
      <c r="H1" s="71"/>
      <c r="I1" s="71"/>
      <c r="J1" s="71"/>
      <c r="K1" s="71"/>
      <c r="L1" s="71"/>
      <c r="M1" s="316"/>
    </row>
    <row r="2" spans="1:13" ht="18.899999999999999" customHeight="1">
      <c r="A2" s="317"/>
      <c r="B2" s="59"/>
      <c r="C2" s="59"/>
      <c r="D2" s="32"/>
      <c r="E2" s="32"/>
      <c r="F2" s="32"/>
      <c r="G2" s="32"/>
      <c r="H2" s="32"/>
      <c r="I2" s="32"/>
      <c r="J2" s="32"/>
      <c r="K2" s="32"/>
      <c r="L2" s="32"/>
      <c r="M2" s="318"/>
    </row>
    <row r="3" spans="1:13" ht="18.899999999999999" customHeight="1">
      <c r="A3" s="62"/>
      <c r="B3" s="59"/>
      <c r="C3" s="59"/>
      <c r="D3" s="32"/>
      <c r="E3" s="32"/>
      <c r="F3" s="32"/>
      <c r="G3" s="32"/>
      <c r="H3" s="32"/>
      <c r="I3" s="32"/>
      <c r="J3" s="32"/>
      <c r="K3" s="32"/>
      <c r="L3" s="32"/>
      <c r="M3" s="319"/>
    </row>
    <row r="4" spans="1:13" ht="18.899999999999999" customHeight="1">
      <c r="A4" s="195" t="s">
        <v>6</v>
      </c>
      <c r="B4" s="196" t="s">
        <v>7</v>
      </c>
      <c r="C4" s="196" t="s">
        <v>3</v>
      </c>
      <c r="D4" s="196" t="s">
        <v>8</v>
      </c>
      <c r="E4" s="783" t="s">
        <v>229</v>
      </c>
      <c r="F4" s="784"/>
      <c r="G4" s="783" t="s">
        <v>327</v>
      </c>
      <c r="H4" s="784"/>
      <c r="I4" s="785"/>
      <c r="J4" s="784"/>
      <c r="K4" s="785"/>
      <c r="L4" s="784"/>
      <c r="M4" s="196" t="s">
        <v>2</v>
      </c>
    </row>
    <row r="5" spans="1:13" ht="18.899999999999999" customHeight="1">
      <c r="A5" s="197" t="s">
        <v>12</v>
      </c>
      <c r="B5" s="197" t="s">
        <v>13</v>
      </c>
      <c r="C5" s="197" t="s">
        <v>14</v>
      </c>
      <c r="D5" s="197" t="s">
        <v>15</v>
      </c>
      <c r="E5" s="197" t="s">
        <v>26</v>
      </c>
      <c r="F5" s="198" t="s">
        <v>1</v>
      </c>
      <c r="G5" s="197" t="s">
        <v>26</v>
      </c>
      <c r="H5" s="198" t="s">
        <v>1</v>
      </c>
      <c r="I5" s="197"/>
      <c r="J5" s="198"/>
      <c r="K5" s="197"/>
      <c r="L5" s="198"/>
      <c r="M5" s="197" t="s">
        <v>18</v>
      </c>
    </row>
    <row r="6" spans="1:13" s="135" customFormat="1" ht="18.899999999999999" customHeight="1">
      <c r="A6" s="320" t="s">
        <v>560</v>
      </c>
      <c r="B6" s="255"/>
      <c r="C6" s="321"/>
      <c r="D6" s="255"/>
      <c r="E6" s="339"/>
      <c r="F6" s="339"/>
      <c r="G6" s="339"/>
      <c r="H6" s="339"/>
      <c r="I6" s="339"/>
      <c r="J6" s="339"/>
      <c r="K6" s="339"/>
      <c r="L6" s="339"/>
      <c r="M6" s="322"/>
    </row>
    <row r="7" spans="1:13" s="135" customFormat="1" ht="18.899999999999999" customHeight="1">
      <c r="A7" s="323" t="str">
        <f>자동제어반!A37</f>
        <v>SELECTOR S/W</v>
      </c>
      <c r="B7" s="323" t="str">
        <f>자동제어반!B37</f>
        <v>자동복귀형</v>
      </c>
      <c r="C7" s="323">
        <f>자동제어반!C37</f>
        <v>1</v>
      </c>
      <c r="D7" s="323" t="str">
        <f>자동제어반!D37</f>
        <v>개</v>
      </c>
      <c r="E7" s="340">
        <v>0.2</v>
      </c>
      <c r="F7" s="193">
        <f>TRUNC($C7*E7,3)</f>
        <v>0.2</v>
      </c>
      <c r="G7" s="340"/>
      <c r="H7" s="341"/>
      <c r="I7" s="340"/>
      <c r="J7" s="259"/>
      <c r="K7" s="340"/>
      <c r="L7" s="341"/>
      <c r="M7" s="324" t="s">
        <v>325</v>
      </c>
    </row>
    <row r="8" spans="1:13" s="135" customFormat="1" ht="18.899999999999999" customHeight="1">
      <c r="A8" s="323" t="str">
        <f>자동제어반!A38</f>
        <v>PILOT LAMP(LED)</v>
      </c>
      <c r="B8" s="323" t="str">
        <f>자동제어반!B38</f>
        <v>25Φ,AC220V</v>
      </c>
      <c r="C8" s="323">
        <f>자동제어반!C38</f>
        <v>1</v>
      </c>
      <c r="D8" s="323" t="str">
        <f>자동제어반!D38</f>
        <v>개</v>
      </c>
      <c r="E8" s="340">
        <v>0.1</v>
      </c>
      <c r="F8" s="193">
        <f>TRUNC($C8*E8,3)</f>
        <v>0.1</v>
      </c>
      <c r="G8" s="340"/>
      <c r="H8" s="341"/>
      <c r="I8" s="340"/>
      <c r="J8" s="259"/>
      <c r="K8" s="340"/>
      <c r="L8" s="341"/>
      <c r="M8" s="324" t="s">
        <v>326</v>
      </c>
    </row>
    <row r="9" spans="1:13" s="135" customFormat="1" ht="18.899999999999999" customHeight="1">
      <c r="A9" s="323" t="str">
        <f>자동제어반!A39</f>
        <v>SQUARE LAMP</v>
      </c>
      <c r="B9" s="323" t="str">
        <f>자동제어반!B39</f>
        <v>LED TYPE</v>
      </c>
      <c r="C9" s="323">
        <f>자동제어반!C39</f>
        <v>2</v>
      </c>
      <c r="D9" s="323" t="str">
        <f>자동제어반!D39</f>
        <v>개</v>
      </c>
      <c r="E9" s="340">
        <v>0.1</v>
      </c>
      <c r="F9" s="193">
        <f>TRUNC($C9*E9,3)</f>
        <v>0.2</v>
      </c>
      <c r="G9" s="340"/>
      <c r="H9" s="341"/>
      <c r="I9" s="340"/>
      <c r="J9" s="259"/>
      <c r="K9" s="340"/>
      <c r="L9" s="341"/>
      <c r="M9" s="324" t="s">
        <v>326</v>
      </c>
    </row>
    <row r="10" spans="1:13" s="135" customFormat="1" ht="18.899999999999999" customHeight="1">
      <c r="A10" s="323" t="str">
        <f>자동제어반!A40</f>
        <v>M.C.C.B</v>
      </c>
      <c r="B10" s="323" t="str">
        <f>자동제어반!B40</f>
        <v>2P 50AF</v>
      </c>
      <c r="C10" s="323">
        <f>자동제어반!C40</f>
        <v>2</v>
      </c>
      <c r="D10" s="323" t="str">
        <f>자동제어반!D40</f>
        <v>개</v>
      </c>
      <c r="E10" s="340"/>
      <c r="F10" s="340"/>
      <c r="G10" s="340">
        <v>0.182</v>
      </c>
      <c r="H10" s="193">
        <f t="shared" ref="H10:H15" si="0">TRUNC($C10*G10,3)</f>
        <v>0.36399999999999999</v>
      </c>
      <c r="I10" s="340"/>
      <c r="J10" s="259"/>
      <c r="K10" s="340"/>
      <c r="L10" s="341"/>
      <c r="M10" s="324" t="s">
        <v>328</v>
      </c>
    </row>
    <row r="11" spans="1:13" s="135" customFormat="1" ht="18.899999999999999" customHeight="1">
      <c r="A11" s="323" t="str">
        <f>자동제어반!A41</f>
        <v>E.L.C.B</v>
      </c>
      <c r="B11" s="323" t="str">
        <f>자동제어반!B41</f>
        <v>2P 30AF</v>
      </c>
      <c r="C11" s="323">
        <f>자동제어반!C41</f>
        <v>9</v>
      </c>
      <c r="D11" s="323" t="str">
        <f>자동제어반!D41</f>
        <v>개</v>
      </c>
      <c r="E11" s="340"/>
      <c r="F11" s="340"/>
      <c r="G11" s="340">
        <v>0.13300000000000001</v>
      </c>
      <c r="H11" s="193">
        <f t="shared" si="0"/>
        <v>1.1970000000000001</v>
      </c>
      <c r="I11" s="340"/>
      <c r="J11" s="259"/>
      <c r="K11" s="340"/>
      <c r="L11" s="341"/>
      <c r="M11" s="324" t="s">
        <v>328</v>
      </c>
    </row>
    <row r="12" spans="1:13" s="135" customFormat="1" ht="18.899999999999999" customHeight="1">
      <c r="A12" s="323" t="str">
        <f>자동제어반!A42</f>
        <v>E.L.C.B(자동복귀형)</v>
      </c>
      <c r="B12" s="323" t="str">
        <f>자동제어반!B42</f>
        <v>2P 30AF</v>
      </c>
      <c r="C12" s="323">
        <f>자동제어반!C42</f>
        <v>1</v>
      </c>
      <c r="D12" s="323" t="str">
        <f>자동제어반!D42</f>
        <v>개</v>
      </c>
      <c r="E12" s="340"/>
      <c r="F12" s="342"/>
      <c r="G12" s="340">
        <v>0.13300000000000001</v>
      </c>
      <c r="H12" s="341">
        <f t="shared" si="0"/>
        <v>0.13300000000000001</v>
      </c>
      <c r="I12" s="340"/>
      <c r="J12" s="259"/>
      <c r="K12" s="340"/>
      <c r="L12" s="341"/>
      <c r="M12" s="324" t="s">
        <v>328</v>
      </c>
    </row>
    <row r="13" spans="1:13" s="135" customFormat="1" ht="18.899999999999999" customHeight="1">
      <c r="A13" s="323" t="str">
        <f>자동제어반!A45</f>
        <v>LED 램프</v>
      </c>
      <c r="B13" s="323" t="str">
        <f>자동제어반!B45</f>
        <v>220V, 20W(전구식)</v>
      </c>
      <c r="C13" s="323">
        <f>자동제어반!C45</f>
        <v>2</v>
      </c>
      <c r="D13" s="323" t="str">
        <f>자동제어반!D45</f>
        <v>개</v>
      </c>
      <c r="E13" s="340"/>
      <c r="F13" s="340"/>
      <c r="G13" s="340">
        <v>0.223</v>
      </c>
      <c r="H13" s="341">
        <f t="shared" si="0"/>
        <v>0.44600000000000001</v>
      </c>
      <c r="I13" s="340"/>
      <c r="J13" s="259"/>
      <c r="K13" s="340"/>
      <c r="L13" s="340"/>
      <c r="M13" s="326" t="s">
        <v>329</v>
      </c>
    </row>
    <row r="14" spans="1:13" s="135" customFormat="1" ht="18.899999999999999" customHeight="1">
      <c r="A14" s="323" t="str">
        <f>자동제어반!A46</f>
        <v>VENT FAN</v>
      </c>
      <c r="B14" s="323" t="str">
        <f>자동제어반!B46</f>
        <v>AC 220V</v>
      </c>
      <c r="C14" s="323">
        <f>자동제어반!C46</f>
        <v>1</v>
      </c>
      <c r="D14" s="323" t="str">
        <f>자동제어반!D46</f>
        <v>개</v>
      </c>
      <c r="E14" s="340"/>
      <c r="F14" s="342"/>
      <c r="G14" s="341">
        <v>0.48</v>
      </c>
      <c r="H14" s="341">
        <f t="shared" si="0"/>
        <v>0.48</v>
      </c>
      <c r="I14" s="341"/>
      <c r="J14" s="340"/>
      <c r="K14" s="341"/>
      <c r="L14" s="341"/>
      <c r="M14" s="326" t="s">
        <v>330</v>
      </c>
    </row>
    <row r="15" spans="1:13" s="135" customFormat="1" ht="18.899999999999999" customHeight="1">
      <c r="A15" s="323" t="str">
        <f>자동제어반!A47</f>
        <v>SPACE HEATER</v>
      </c>
      <c r="B15" s="323" t="str">
        <f>자동제어반!B47</f>
        <v>AC 220V 100W</v>
      </c>
      <c r="C15" s="323">
        <f>자동제어반!C47</f>
        <v>1</v>
      </c>
      <c r="D15" s="323" t="str">
        <f>자동제어반!D47</f>
        <v>개</v>
      </c>
      <c r="E15" s="340"/>
      <c r="F15" s="342"/>
      <c r="G15" s="341">
        <v>0.4</v>
      </c>
      <c r="H15" s="341">
        <f t="shared" si="0"/>
        <v>0.4</v>
      </c>
      <c r="I15" s="341"/>
      <c r="J15" s="340"/>
      <c r="K15" s="341"/>
      <c r="L15" s="341"/>
      <c r="M15" s="326" t="s">
        <v>330</v>
      </c>
    </row>
    <row r="16" spans="1:13" s="135" customFormat="1" ht="18.899999999999999" customHeight="1">
      <c r="A16" s="323" t="str">
        <f>자동제어반!A48</f>
        <v>THERMOSTAT</v>
      </c>
      <c r="B16" s="323" t="str">
        <f>자동제어반!B48</f>
        <v>AC 220V 0~250℃</v>
      </c>
      <c r="C16" s="323">
        <f>자동제어반!C48</f>
        <v>2</v>
      </c>
      <c r="D16" s="323" t="str">
        <f>자동제어반!D48</f>
        <v>개</v>
      </c>
      <c r="E16" s="340">
        <v>0.27</v>
      </c>
      <c r="F16" s="341">
        <f>TRUNC($C16*E16,3)</f>
        <v>0.54</v>
      </c>
      <c r="G16" s="341"/>
      <c r="H16" s="341"/>
      <c r="I16" s="341"/>
      <c r="J16" s="340"/>
      <c r="K16" s="341"/>
      <c r="L16" s="341"/>
      <c r="M16" s="326" t="s">
        <v>325</v>
      </c>
    </row>
    <row r="17" spans="1:13" s="135" customFormat="1" ht="18.899999999999999" customHeight="1">
      <c r="A17" s="323" t="str">
        <f>자동제어반!A50</f>
        <v>LIMIT SWITCH</v>
      </c>
      <c r="B17" s="323" t="str">
        <f>자동제어반!B50</f>
        <v>AC 1a1b</v>
      </c>
      <c r="C17" s="323">
        <f>자동제어반!C50</f>
        <v>2</v>
      </c>
      <c r="D17" s="323" t="str">
        <f>자동제어반!D50</f>
        <v>개</v>
      </c>
      <c r="E17" s="343">
        <v>0.2</v>
      </c>
      <c r="F17" s="341">
        <f>TRUNC($C17*E17,3)</f>
        <v>0.4</v>
      </c>
      <c r="G17" s="343"/>
      <c r="H17" s="343"/>
      <c r="I17" s="343"/>
      <c r="J17" s="259"/>
      <c r="K17" s="343"/>
      <c r="L17" s="343"/>
      <c r="M17" s="328" t="s">
        <v>325</v>
      </c>
    </row>
    <row r="18" spans="1:13" s="135" customFormat="1" ht="18.899999999999999" customHeight="1">
      <c r="A18" s="323" t="str">
        <f>자동제어반!A51</f>
        <v>DOOR STOPER</v>
      </c>
      <c r="B18" s="323" t="str">
        <f>자동제어반!B51</f>
        <v>WALL TYPE</v>
      </c>
      <c r="C18" s="323">
        <f>자동제어반!C51</f>
        <v>2</v>
      </c>
      <c r="D18" s="323" t="str">
        <f>자동제어반!D51</f>
        <v>개</v>
      </c>
      <c r="E18" s="343">
        <v>0.2</v>
      </c>
      <c r="F18" s="341">
        <f>TRUNC($C18*E18,3)</f>
        <v>0.4</v>
      </c>
      <c r="G18" s="343"/>
      <c r="H18" s="343"/>
      <c r="I18" s="343"/>
      <c r="J18" s="259"/>
      <c r="K18" s="343"/>
      <c r="L18" s="343"/>
      <c r="M18" s="328" t="s">
        <v>325</v>
      </c>
    </row>
    <row r="19" spans="1:13" s="135" customFormat="1" ht="18.899999999999999" customHeight="1">
      <c r="A19" s="323" t="str">
        <f>자동제어반!A53</f>
        <v>CONCENT</v>
      </c>
      <c r="B19" s="323" t="str">
        <f>자동제어반!B53</f>
        <v>AC220V, 2P15A</v>
      </c>
      <c r="C19" s="323">
        <f>자동제어반!C53</f>
        <v>2</v>
      </c>
      <c r="D19" s="323" t="str">
        <f>자동제어반!D53</f>
        <v>개</v>
      </c>
      <c r="E19" s="340"/>
      <c r="F19" s="342"/>
      <c r="G19" s="341">
        <v>0.1</v>
      </c>
      <c r="H19" s="341">
        <f>TRUNC($C19*G19,3)</f>
        <v>0.2</v>
      </c>
      <c r="I19" s="344"/>
      <c r="J19" s="344"/>
      <c r="K19" s="344"/>
      <c r="L19" s="344"/>
      <c r="M19" s="328" t="s">
        <v>331</v>
      </c>
    </row>
    <row r="20" spans="1:13" s="135" customFormat="1" ht="18.899999999999999" customHeight="1">
      <c r="A20" s="323" t="str">
        <f>자동제어반!A54</f>
        <v>전원용 ARRESTER</v>
      </c>
      <c r="B20" s="323" t="str">
        <f>자동제어반!B54</f>
        <v>1￠2W 전원용, 40KA(카운터)</v>
      </c>
      <c r="C20" s="323">
        <f>자동제어반!C54</f>
        <v>1</v>
      </c>
      <c r="D20" s="323" t="str">
        <f>자동제어반!D54</f>
        <v>개</v>
      </c>
      <c r="E20" s="340">
        <v>0.24</v>
      </c>
      <c r="F20" s="342">
        <f>E20*C20</f>
        <v>0.24</v>
      </c>
      <c r="G20" s="342"/>
      <c r="H20" s="342"/>
      <c r="I20" s="342"/>
      <c r="J20" s="342"/>
      <c r="K20" s="342"/>
      <c r="L20" s="342"/>
      <c r="M20" s="328" t="s">
        <v>332</v>
      </c>
    </row>
    <row r="21" spans="1:13" s="135" customFormat="1" ht="18.899999999999999" customHeight="1">
      <c r="A21" s="323" t="str">
        <f>자동제어반!A55</f>
        <v>POWER SUPPLY</v>
      </c>
      <c r="B21" s="323" t="str">
        <f>자동제어반!B55</f>
        <v>DC24V, 10A</v>
      </c>
      <c r="C21" s="323">
        <f>자동제어반!C55</f>
        <v>1</v>
      </c>
      <c r="D21" s="323" t="str">
        <f>자동제어반!D55</f>
        <v>개</v>
      </c>
      <c r="E21" s="343">
        <v>0.2</v>
      </c>
      <c r="F21" s="341">
        <f>TRUNC($C21*E21,3)</f>
        <v>0.2</v>
      </c>
      <c r="G21" s="342"/>
      <c r="H21" s="342"/>
      <c r="I21" s="342"/>
      <c r="J21" s="342"/>
      <c r="K21" s="342"/>
      <c r="L21" s="342"/>
      <c r="M21" s="328" t="s">
        <v>325</v>
      </c>
    </row>
    <row r="22" spans="1:13" s="135" customFormat="1" ht="18.899999999999999" customHeight="1">
      <c r="A22" s="323" t="str">
        <f>자동제어반!A56</f>
        <v>CABLE</v>
      </c>
      <c r="B22" s="323" t="str">
        <f>자동제어반!B56</f>
        <v>KIV 1.5㎟</v>
      </c>
      <c r="C22" s="323">
        <f>자동제어반!C56</f>
        <v>200</v>
      </c>
      <c r="D22" s="323" t="str">
        <f>자동제어반!D56</f>
        <v>M</v>
      </c>
      <c r="E22" s="342"/>
      <c r="F22" s="342"/>
      <c r="G22" s="580">
        <v>5.5E-2</v>
      </c>
      <c r="H22" s="341">
        <f>TRUNC($C22*G22,3)</f>
        <v>11</v>
      </c>
      <c r="I22" s="342"/>
      <c r="J22" s="342"/>
      <c r="K22" s="342"/>
      <c r="L22" s="342"/>
      <c r="M22" s="328" t="s">
        <v>325</v>
      </c>
    </row>
    <row r="23" spans="1:13" s="135" customFormat="1" ht="18.899999999999999" customHeight="1">
      <c r="A23" s="323"/>
      <c r="B23" s="323"/>
      <c r="C23" s="323"/>
      <c r="D23" s="323"/>
      <c r="E23" s="343"/>
      <c r="F23" s="341"/>
      <c r="G23" s="342"/>
      <c r="H23" s="342"/>
      <c r="I23" s="342"/>
      <c r="J23" s="342"/>
      <c r="K23" s="342"/>
      <c r="L23" s="342"/>
      <c r="M23" s="329"/>
    </row>
    <row r="24" spans="1:13" s="135" customFormat="1" ht="18.899999999999999" customHeight="1">
      <c r="A24" s="327"/>
      <c r="B24" s="327"/>
      <c r="C24" s="327"/>
      <c r="D24" s="327"/>
      <c r="E24" s="342"/>
      <c r="F24" s="341"/>
      <c r="G24" s="342"/>
      <c r="H24" s="342"/>
      <c r="I24" s="342"/>
      <c r="J24" s="342"/>
      <c r="K24" s="342"/>
      <c r="L24" s="342"/>
      <c r="M24" s="329"/>
    </row>
    <row r="25" spans="1:13" s="135" customFormat="1" ht="18.899999999999999" customHeight="1">
      <c r="A25" s="327"/>
      <c r="B25" s="327"/>
      <c r="C25" s="327"/>
      <c r="D25" s="327"/>
      <c r="E25" s="342"/>
      <c r="F25" s="341"/>
      <c r="G25" s="342"/>
      <c r="H25" s="342"/>
      <c r="I25" s="342"/>
      <c r="J25" s="342"/>
      <c r="K25" s="342"/>
      <c r="L25" s="342"/>
      <c r="M25" s="329"/>
    </row>
    <row r="26" spans="1:13" s="135" customFormat="1" ht="18.899999999999999" customHeight="1">
      <c r="A26" s="576"/>
      <c r="B26" s="577"/>
      <c r="C26" s="577"/>
      <c r="D26" s="577"/>
      <c r="E26" s="342"/>
      <c r="F26" s="341"/>
      <c r="G26" s="342"/>
      <c r="H26" s="342"/>
      <c r="I26" s="342"/>
      <c r="J26" s="342"/>
      <c r="K26" s="342"/>
      <c r="L26" s="342"/>
      <c r="M26" s="329"/>
    </row>
    <row r="27" spans="1:13" s="135" customFormat="1" ht="18.899999999999999" customHeight="1">
      <c r="A27" s="185"/>
      <c r="B27" s="139"/>
      <c r="C27" s="330"/>
      <c r="D27" s="139"/>
      <c r="E27" s="342"/>
      <c r="F27" s="342"/>
      <c r="G27" s="342"/>
      <c r="H27" s="342"/>
      <c r="I27" s="342"/>
      <c r="J27" s="342"/>
      <c r="K27" s="342"/>
      <c r="L27" s="342"/>
      <c r="M27" s="329"/>
    </row>
    <row r="28" spans="1:13" s="135" customFormat="1" ht="18.899999999999999" customHeight="1">
      <c r="A28" s="185" t="s">
        <v>1</v>
      </c>
      <c r="B28" s="139"/>
      <c r="C28" s="331"/>
      <c r="D28" s="139"/>
      <c r="E28" s="342"/>
      <c r="F28" s="342">
        <f>SUM(F7:F27)</f>
        <v>2.2800000000000002</v>
      </c>
      <c r="G28" s="342"/>
      <c r="H28" s="342">
        <f>SUM(H7:H27)</f>
        <v>14.22</v>
      </c>
      <c r="I28" s="342"/>
      <c r="J28" s="342"/>
      <c r="K28" s="342"/>
      <c r="L28" s="342"/>
      <c r="M28" s="139"/>
    </row>
    <row r="29" spans="1:13" ht="18.899999999999999" customHeight="1">
      <c r="A29" s="195" t="s">
        <v>6</v>
      </c>
      <c r="B29" s="196" t="s">
        <v>7</v>
      </c>
      <c r="C29" s="196" t="s">
        <v>3</v>
      </c>
      <c r="D29" s="196" t="s">
        <v>8</v>
      </c>
      <c r="E29" s="783" t="s">
        <v>229</v>
      </c>
      <c r="F29" s="784"/>
      <c r="G29" s="783" t="s">
        <v>327</v>
      </c>
      <c r="H29" s="784"/>
      <c r="I29" s="783" t="s">
        <v>231</v>
      </c>
      <c r="J29" s="784"/>
      <c r="K29" s="783"/>
      <c r="L29" s="784"/>
      <c r="M29" s="196" t="s">
        <v>2</v>
      </c>
    </row>
    <row r="30" spans="1:13" ht="18.899999999999999" customHeight="1">
      <c r="A30" s="197" t="s">
        <v>12</v>
      </c>
      <c r="B30" s="197" t="s">
        <v>13</v>
      </c>
      <c r="C30" s="197" t="s">
        <v>14</v>
      </c>
      <c r="D30" s="197" t="s">
        <v>15</v>
      </c>
      <c r="E30" s="197" t="s">
        <v>26</v>
      </c>
      <c r="F30" s="198" t="s">
        <v>1</v>
      </c>
      <c r="G30" s="197" t="s">
        <v>26</v>
      </c>
      <c r="H30" s="198" t="s">
        <v>1</v>
      </c>
      <c r="I30" s="197" t="s">
        <v>26</v>
      </c>
      <c r="J30" s="198" t="s">
        <v>1</v>
      </c>
      <c r="K30" s="197"/>
      <c r="L30" s="198"/>
      <c r="M30" s="197" t="s">
        <v>18</v>
      </c>
    </row>
    <row r="31" spans="1:13" s="135" customFormat="1" ht="18.899999999999999" customHeight="1">
      <c r="A31" s="332" t="s">
        <v>559</v>
      </c>
      <c r="B31" s="255"/>
      <c r="C31" s="321"/>
      <c r="D31" s="255"/>
      <c r="E31" s="339"/>
      <c r="F31" s="339"/>
      <c r="G31" s="339"/>
      <c r="H31" s="339"/>
      <c r="I31" s="339"/>
      <c r="J31" s="339"/>
      <c r="K31" s="339"/>
      <c r="L31" s="339"/>
      <c r="M31" s="333"/>
    </row>
    <row r="32" spans="1:13" s="135" customFormat="1" ht="18.899999999999999" customHeight="1">
      <c r="A32" s="334" t="str">
        <f>자동제어반!A68</f>
        <v>NOISE FILTER</v>
      </c>
      <c r="B32" s="334" t="str">
        <f>자동제어반!B68</f>
        <v>AC220V, 10A</v>
      </c>
      <c r="C32" s="334">
        <f>자동제어반!C68</f>
        <v>1</v>
      </c>
      <c r="D32" s="334" t="str">
        <f>자동제어반!D68</f>
        <v>개</v>
      </c>
      <c r="E32" s="343">
        <v>0.27</v>
      </c>
      <c r="F32" s="341">
        <f>TRUNC($C32*E32,3)</f>
        <v>0.27</v>
      </c>
      <c r="G32" s="340"/>
      <c r="H32" s="340"/>
      <c r="I32" s="340"/>
      <c r="J32" s="340"/>
      <c r="K32" s="340"/>
      <c r="L32" s="341"/>
      <c r="M32" s="325" t="s">
        <v>325</v>
      </c>
    </row>
    <row r="33" spans="1:13" s="135" customFormat="1" ht="18.899999999999999" customHeight="1">
      <c r="A33" s="334" t="str">
        <f>자동제어반!A69</f>
        <v>L/ARRESTER</v>
      </c>
      <c r="B33" s="334" t="str">
        <f>자동제어반!B69</f>
        <v>신호,통신용, 20KA이상</v>
      </c>
      <c r="C33" s="334">
        <f>자동제어반!C69</f>
        <v>2</v>
      </c>
      <c r="D33" s="334" t="str">
        <f>자동제어반!D69</f>
        <v>개</v>
      </c>
      <c r="E33" s="340">
        <v>0.14000000000000001</v>
      </c>
      <c r="F33" s="341">
        <f>TRUNC($C33*E33,3)</f>
        <v>0.28000000000000003</v>
      </c>
      <c r="G33" s="340"/>
      <c r="H33" s="259"/>
      <c r="I33" s="340"/>
      <c r="J33" s="340"/>
      <c r="K33" s="340"/>
      <c r="L33" s="341"/>
      <c r="M33" s="335" t="s">
        <v>332</v>
      </c>
    </row>
    <row r="34" spans="1:13" s="135" customFormat="1" ht="18.899999999999999" customHeight="1">
      <c r="A34" s="334" t="str">
        <f>자동제어반!A83</f>
        <v>CONTROL RELAY</v>
      </c>
      <c r="B34" s="334" t="str">
        <f>자동제어반!B83</f>
        <v>AC 4a4b</v>
      </c>
      <c r="C34" s="334">
        <f>자동제어반!C83</f>
        <v>54</v>
      </c>
      <c r="D34" s="334" t="str">
        <f>자동제어반!D83</f>
        <v>개</v>
      </c>
      <c r="E34" s="342"/>
      <c r="F34" s="342"/>
      <c r="G34" s="340">
        <v>0.09</v>
      </c>
      <c r="H34" s="341">
        <f>TRUNC($C34*G34,3)</f>
        <v>4.8600000000000003</v>
      </c>
      <c r="I34" s="342"/>
      <c r="J34" s="342"/>
      <c r="K34" s="342"/>
      <c r="L34" s="342"/>
      <c r="M34" s="325" t="s">
        <v>325</v>
      </c>
    </row>
    <row r="35" spans="1:13" s="135" customFormat="1" ht="18.899999999999999" customHeight="1">
      <c r="A35" s="334" t="str">
        <f>자동제어반!A84</f>
        <v>CONTROL RELAY</v>
      </c>
      <c r="B35" s="334" t="str">
        <f>자동제어반!B84</f>
        <v>DC 4a4b</v>
      </c>
      <c r="C35" s="334">
        <f>자동제어반!C84</f>
        <v>45</v>
      </c>
      <c r="D35" s="334" t="str">
        <f>자동제어반!D84</f>
        <v>개</v>
      </c>
      <c r="E35" s="342"/>
      <c r="F35" s="342"/>
      <c r="G35" s="340">
        <v>0.09</v>
      </c>
      <c r="H35" s="341">
        <f>TRUNC($C35*G35,3)</f>
        <v>4.05</v>
      </c>
      <c r="I35" s="342"/>
      <c r="J35" s="342"/>
      <c r="K35" s="342"/>
      <c r="L35" s="342"/>
      <c r="M35" s="325" t="s">
        <v>325</v>
      </c>
    </row>
    <row r="36" spans="1:13" s="135" customFormat="1" ht="18.899999999999999" customHeight="1">
      <c r="A36" s="334" t="str">
        <f>자동제어반!A85</f>
        <v>VPN</v>
      </c>
      <c r="B36" s="334" t="str">
        <f>자동제어반!B85</f>
        <v>원격소</v>
      </c>
      <c r="C36" s="334">
        <f>자동제어반!C85</f>
        <v>1</v>
      </c>
      <c r="D36" s="334" t="str">
        <f>자동제어반!D85</f>
        <v>개</v>
      </c>
      <c r="E36" s="342"/>
      <c r="F36" s="342"/>
      <c r="G36" s="342"/>
      <c r="H36" s="342"/>
      <c r="I36" s="340">
        <f>0.39*2</f>
        <v>0.78</v>
      </c>
      <c r="J36" s="341">
        <f>TRUNC($C36*I36,3)</f>
        <v>0.78</v>
      </c>
      <c r="K36" s="340"/>
      <c r="L36" s="341"/>
      <c r="M36" s="336" t="s">
        <v>333</v>
      </c>
    </row>
    <row r="37" spans="1:13" s="135" customFormat="1" ht="18.899999999999999" customHeight="1">
      <c r="A37" s="334"/>
      <c r="B37" s="139"/>
      <c r="C37" s="330"/>
      <c r="D37" s="139"/>
      <c r="E37" s="342"/>
      <c r="F37" s="342"/>
      <c r="G37" s="342"/>
      <c r="H37" s="342"/>
      <c r="I37" s="342"/>
      <c r="J37" s="342"/>
      <c r="K37" s="342"/>
      <c r="L37" s="342"/>
      <c r="M37" s="336"/>
    </row>
    <row r="38" spans="1:13" s="135" customFormat="1" ht="18.899999999999999" customHeight="1">
      <c r="A38" s="334"/>
      <c r="B38" s="139"/>
      <c r="C38" s="330"/>
      <c r="D38" s="139"/>
      <c r="E38" s="342"/>
      <c r="F38" s="342"/>
      <c r="G38" s="342"/>
      <c r="H38" s="342"/>
      <c r="I38" s="342"/>
      <c r="J38" s="342"/>
      <c r="K38" s="342"/>
      <c r="L38" s="342"/>
      <c r="M38" s="336"/>
    </row>
    <row r="39" spans="1:13" s="135" customFormat="1" ht="18.899999999999999" customHeight="1">
      <c r="A39" s="334"/>
      <c r="B39" s="139"/>
      <c r="C39" s="330"/>
      <c r="D39" s="139"/>
      <c r="E39" s="342"/>
      <c r="F39" s="342"/>
      <c r="G39" s="342"/>
      <c r="H39" s="342"/>
      <c r="I39" s="342"/>
      <c r="J39" s="342"/>
      <c r="K39" s="342"/>
      <c r="L39" s="342"/>
      <c r="M39" s="336"/>
    </row>
    <row r="40" spans="1:13" s="135" customFormat="1" ht="18.899999999999999" customHeight="1">
      <c r="A40" s="185"/>
      <c r="B40" s="139"/>
      <c r="C40" s="330"/>
      <c r="D40" s="139"/>
      <c r="E40" s="342"/>
      <c r="F40" s="342"/>
      <c r="G40" s="342"/>
      <c r="H40" s="342"/>
      <c r="I40" s="342"/>
      <c r="J40" s="342"/>
      <c r="K40" s="342"/>
      <c r="L40" s="342"/>
      <c r="M40" s="336"/>
    </row>
    <row r="41" spans="1:13" s="135" customFormat="1" ht="18.899999999999999" customHeight="1">
      <c r="A41" s="185" t="s">
        <v>1</v>
      </c>
      <c r="B41" s="255"/>
      <c r="C41" s="321"/>
      <c r="D41" s="337"/>
      <c r="E41" s="340"/>
      <c r="F41" s="342">
        <f>SUM(F32:F40)</f>
        <v>0.55000000000000004</v>
      </c>
      <c r="G41" s="340"/>
      <c r="H41" s="342">
        <f>SUM(H32:H40)</f>
        <v>8.91</v>
      </c>
      <c r="I41" s="342"/>
      <c r="J41" s="342">
        <f>SUM(J32:J40)</f>
        <v>0.78</v>
      </c>
      <c r="K41" s="342"/>
      <c r="L41" s="342"/>
      <c r="M41" s="335"/>
    </row>
    <row r="42" spans="1:13" s="135" customFormat="1" ht="18.899999999999999" customHeight="1">
      <c r="A42" s="185"/>
      <c r="B42" s="255"/>
      <c r="C42" s="321"/>
      <c r="D42" s="337"/>
      <c r="E42" s="340"/>
      <c r="F42" s="342"/>
      <c r="G42" s="340"/>
      <c r="H42" s="342"/>
      <c r="I42" s="342"/>
      <c r="J42" s="342"/>
      <c r="K42" s="342"/>
      <c r="L42" s="342"/>
      <c r="M42" s="335"/>
    </row>
    <row r="43" spans="1:13" s="135" customFormat="1" ht="18.899999999999999" customHeight="1">
      <c r="A43" s="185"/>
      <c r="B43" s="255"/>
      <c r="C43" s="321"/>
      <c r="D43" s="337"/>
      <c r="E43" s="340"/>
      <c r="F43" s="342"/>
      <c r="G43" s="340"/>
      <c r="H43" s="342"/>
      <c r="I43" s="342"/>
      <c r="J43" s="342"/>
      <c r="K43" s="342"/>
      <c r="L43" s="342"/>
      <c r="M43" s="335"/>
    </row>
    <row r="44" spans="1:13" s="135" customFormat="1" ht="18.899999999999999" customHeight="1">
      <c r="A44" s="185"/>
      <c r="B44" s="255"/>
      <c r="C44" s="321"/>
      <c r="D44" s="337"/>
      <c r="E44" s="340"/>
      <c r="F44" s="342"/>
      <c r="G44" s="340"/>
      <c r="H44" s="342"/>
      <c r="I44" s="342"/>
      <c r="J44" s="342"/>
      <c r="K44" s="342"/>
      <c r="L44" s="342"/>
      <c r="M44" s="335"/>
    </row>
    <row r="45" spans="1:13" s="135" customFormat="1" ht="18.899999999999999" customHeight="1">
      <c r="A45" s="185"/>
      <c r="B45" s="255"/>
      <c r="C45" s="321"/>
      <c r="D45" s="337"/>
      <c r="E45" s="340"/>
      <c r="F45" s="342"/>
      <c r="G45" s="340"/>
      <c r="H45" s="342"/>
      <c r="I45" s="342"/>
      <c r="J45" s="342"/>
      <c r="K45" s="342"/>
      <c r="L45" s="342"/>
      <c r="M45" s="335"/>
    </row>
    <row r="46" spans="1:13" s="135" customFormat="1" ht="18.899999999999999" customHeight="1">
      <c r="A46" s="185"/>
      <c r="B46" s="255"/>
      <c r="C46" s="321"/>
      <c r="D46" s="337"/>
      <c r="E46" s="340"/>
      <c r="F46" s="342"/>
      <c r="G46" s="340"/>
      <c r="H46" s="342"/>
      <c r="I46" s="342"/>
      <c r="J46" s="342"/>
      <c r="K46" s="342"/>
      <c r="L46" s="342"/>
      <c r="M46" s="335"/>
    </row>
    <row r="47" spans="1:13" s="135" customFormat="1" ht="18.899999999999999" customHeight="1">
      <c r="A47" s="185"/>
      <c r="B47" s="255"/>
      <c r="C47" s="321"/>
      <c r="D47" s="337"/>
      <c r="E47" s="340"/>
      <c r="F47" s="342"/>
      <c r="G47" s="340"/>
      <c r="H47" s="342"/>
      <c r="I47" s="342"/>
      <c r="J47" s="342"/>
      <c r="K47" s="342"/>
      <c r="L47" s="342"/>
      <c r="M47" s="335"/>
    </row>
    <row r="48" spans="1:13" s="135" customFormat="1" ht="18.899999999999999" customHeight="1">
      <c r="A48" s="185"/>
      <c r="B48" s="255"/>
      <c r="C48" s="321"/>
      <c r="D48" s="337"/>
      <c r="E48" s="340"/>
      <c r="F48" s="342"/>
      <c r="G48" s="340"/>
      <c r="H48" s="342"/>
      <c r="I48" s="342"/>
      <c r="J48" s="342"/>
      <c r="K48" s="342"/>
      <c r="L48" s="342"/>
      <c r="M48" s="335"/>
    </row>
    <row r="49" spans="1:13" s="135" customFormat="1" ht="18.899999999999999" customHeight="1">
      <c r="A49" s="185"/>
      <c r="B49" s="255"/>
      <c r="C49" s="321"/>
      <c r="D49" s="337"/>
      <c r="E49" s="340"/>
      <c r="F49" s="342"/>
      <c r="G49" s="340"/>
      <c r="H49" s="342"/>
      <c r="I49" s="342"/>
      <c r="J49" s="342"/>
      <c r="K49" s="342"/>
      <c r="L49" s="342"/>
      <c r="M49" s="335"/>
    </row>
    <row r="50" spans="1:13" s="135" customFormat="1" ht="18.899999999999999" customHeight="1">
      <c r="A50" s="185"/>
      <c r="B50" s="255"/>
      <c r="C50" s="321"/>
      <c r="D50" s="337"/>
      <c r="E50" s="340"/>
      <c r="F50" s="342"/>
      <c r="G50" s="340"/>
      <c r="H50" s="342"/>
      <c r="I50" s="342"/>
      <c r="J50" s="342"/>
      <c r="K50" s="342"/>
      <c r="L50" s="342"/>
      <c r="M50" s="335"/>
    </row>
    <row r="51" spans="1:13" s="135" customFormat="1" ht="18.899999999999999" customHeight="1">
      <c r="A51" s="185"/>
      <c r="B51" s="255"/>
      <c r="C51" s="321"/>
      <c r="D51" s="337"/>
      <c r="E51" s="340"/>
      <c r="F51" s="342"/>
      <c r="G51" s="340"/>
      <c r="H51" s="342"/>
      <c r="I51" s="342"/>
      <c r="J51" s="342"/>
      <c r="K51" s="342"/>
      <c r="L51" s="342"/>
      <c r="M51" s="335"/>
    </row>
    <row r="52" spans="1:13" s="135" customFormat="1" ht="18.899999999999999" customHeight="1">
      <c r="A52" s="185"/>
      <c r="B52" s="255"/>
      <c r="C52" s="321"/>
      <c r="D52" s="337"/>
      <c r="E52" s="340"/>
      <c r="F52" s="342"/>
      <c r="G52" s="340"/>
      <c r="H52" s="342"/>
      <c r="I52" s="342"/>
      <c r="J52" s="342"/>
      <c r="K52" s="342"/>
      <c r="L52" s="342"/>
      <c r="M52" s="335"/>
    </row>
    <row r="53" spans="1:13" s="135" customFormat="1" ht="18.899999999999999" customHeight="1">
      <c r="A53" s="185"/>
      <c r="B53" s="255"/>
      <c r="C53" s="321"/>
      <c r="D53" s="337"/>
      <c r="E53" s="340"/>
      <c r="F53" s="342"/>
      <c r="G53" s="340"/>
      <c r="H53" s="342"/>
      <c r="I53" s="342"/>
      <c r="J53" s="342"/>
      <c r="K53" s="342"/>
      <c r="L53" s="342"/>
      <c r="M53" s="335"/>
    </row>
    <row r="54" spans="1:13" s="135" customFormat="1" ht="18.899999999999999" customHeight="1">
      <c r="A54" s="185"/>
      <c r="B54" s="255"/>
      <c r="C54" s="321"/>
      <c r="D54" s="337"/>
      <c r="E54" s="340"/>
      <c r="F54" s="342"/>
      <c r="G54" s="340"/>
      <c r="H54" s="342"/>
      <c r="I54" s="342"/>
      <c r="J54" s="342"/>
      <c r="K54" s="342"/>
      <c r="L54" s="342"/>
      <c r="M54" s="335"/>
    </row>
    <row r="55" spans="1:13" s="135" customFormat="1" ht="18.899999999999999" customHeight="1">
      <c r="A55" s="185"/>
      <c r="B55" s="255"/>
      <c r="C55" s="321"/>
      <c r="D55" s="337"/>
      <c r="E55" s="340"/>
      <c r="F55" s="342"/>
      <c r="G55" s="340"/>
      <c r="H55" s="342"/>
      <c r="I55" s="342"/>
      <c r="J55" s="342"/>
      <c r="K55" s="342"/>
      <c r="L55" s="342"/>
      <c r="M55" s="335"/>
    </row>
    <row r="56" spans="1:13" s="135" customFormat="1" ht="18.899999999999999" customHeight="1">
      <c r="A56" s="185"/>
      <c r="B56" s="255"/>
      <c r="C56" s="321"/>
      <c r="D56" s="337"/>
      <c r="E56" s="340"/>
      <c r="F56" s="342"/>
      <c r="G56" s="340"/>
      <c r="H56" s="342"/>
      <c r="I56" s="342"/>
      <c r="J56" s="342"/>
      <c r="K56" s="342"/>
      <c r="L56" s="342"/>
      <c r="M56" s="335"/>
    </row>
    <row r="57" spans="1:13" ht="18.899999999999999" customHeight="1">
      <c r="A57" s="244" t="s">
        <v>477</v>
      </c>
      <c r="B57" s="284"/>
      <c r="C57" s="284"/>
      <c r="D57" s="71"/>
      <c r="E57" s="71"/>
      <c r="F57" s="71"/>
      <c r="G57" s="71"/>
      <c r="H57" s="71"/>
      <c r="I57" s="71"/>
      <c r="J57" s="71"/>
      <c r="K57" s="71"/>
      <c r="L57" s="71"/>
      <c r="M57" s="316"/>
    </row>
    <row r="58" spans="1:13" ht="18.899999999999999" customHeight="1">
      <c r="A58" s="317"/>
      <c r="B58" s="59"/>
      <c r="C58" s="59"/>
      <c r="D58" s="32"/>
      <c r="E58" s="32"/>
      <c r="F58" s="32"/>
      <c r="G58" s="32"/>
      <c r="H58" s="32"/>
      <c r="I58" s="32"/>
      <c r="J58" s="32"/>
      <c r="K58" s="32"/>
      <c r="L58" s="32"/>
      <c r="M58" s="318"/>
    </row>
    <row r="59" spans="1:13" ht="18.899999999999999" customHeight="1">
      <c r="A59" s="62"/>
      <c r="B59" s="59"/>
      <c r="C59" s="59"/>
      <c r="D59" s="32"/>
      <c r="E59" s="32"/>
      <c r="F59" s="32"/>
      <c r="G59" s="32"/>
      <c r="H59" s="32"/>
      <c r="I59" s="32"/>
      <c r="J59" s="32"/>
      <c r="K59" s="32"/>
      <c r="L59" s="32"/>
      <c r="M59" s="319"/>
    </row>
    <row r="60" spans="1:13" ht="18.899999999999999" customHeight="1">
      <c r="A60" s="195" t="s">
        <v>6</v>
      </c>
      <c r="B60" s="196" t="s">
        <v>7</v>
      </c>
      <c r="C60" s="196" t="s">
        <v>3</v>
      </c>
      <c r="D60" s="196" t="s">
        <v>8</v>
      </c>
      <c r="E60" s="783" t="s">
        <v>229</v>
      </c>
      <c r="F60" s="784"/>
      <c r="G60" s="783" t="s">
        <v>327</v>
      </c>
      <c r="H60" s="784"/>
      <c r="I60" s="785"/>
      <c r="J60" s="784"/>
      <c r="K60" s="785"/>
      <c r="L60" s="784"/>
      <c r="M60" s="196" t="s">
        <v>2</v>
      </c>
    </row>
    <row r="61" spans="1:13" ht="18.899999999999999" customHeight="1">
      <c r="A61" s="197" t="s">
        <v>12</v>
      </c>
      <c r="B61" s="197" t="s">
        <v>13</v>
      </c>
      <c r="C61" s="197" t="s">
        <v>14</v>
      </c>
      <c r="D61" s="197" t="s">
        <v>15</v>
      </c>
      <c r="E61" s="197" t="s">
        <v>26</v>
      </c>
      <c r="F61" s="198" t="s">
        <v>1</v>
      </c>
      <c r="G61" s="197" t="s">
        <v>26</v>
      </c>
      <c r="H61" s="198" t="s">
        <v>1</v>
      </c>
      <c r="I61" s="197"/>
      <c r="J61" s="198"/>
      <c r="K61" s="197"/>
      <c r="L61" s="198"/>
      <c r="M61" s="197" t="s">
        <v>18</v>
      </c>
    </row>
    <row r="62" spans="1:13" s="135" customFormat="1" ht="18.899999999999999" customHeight="1">
      <c r="A62" s="320" t="s">
        <v>560</v>
      </c>
      <c r="B62" s="255"/>
      <c r="C62" s="321"/>
      <c r="D62" s="255"/>
      <c r="E62" s="339"/>
      <c r="F62" s="339"/>
      <c r="G62" s="339"/>
      <c r="H62" s="339"/>
      <c r="I62" s="339"/>
      <c r="J62" s="339"/>
      <c r="K62" s="339"/>
      <c r="L62" s="339"/>
      <c r="M62" s="322"/>
    </row>
    <row r="63" spans="1:13" s="135" customFormat="1" ht="18.899999999999999" customHeight="1">
      <c r="A63" s="323" t="str">
        <f>자동제어반!A132</f>
        <v>SELECTOR S/W</v>
      </c>
      <c r="B63" s="323" t="str">
        <f>자동제어반!B132</f>
        <v>자동복귀형</v>
      </c>
      <c r="C63" s="745">
        <f>자동제어반!C132</f>
        <v>1</v>
      </c>
      <c r="D63" s="745" t="str">
        <f>자동제어반!D132</f>
        <v>개</v>
      </c>
      <c r="E63" s="340">
        <v>0.2</v>
      </c>
      <c r="F63" s="193">
        <f>TRUNC($C63*E63,3)</f>
        <v>0.2</v>
      </c>
      <c r="G63" s="340"/>
      <c r="H63" s="341"/>
      <c r="I63" s="340"/>
      <c r="J63" s="259"/>
      <c r="K63" s="340"/>
      <c r="L63" s="341"/>
      <c r="M63" s="324" t="s">
        <v>325</v>
      </c>
    </row>
    <row r="64" spans="1:13" s="135" customFormat="1" ht="18.899999999999999" customHeight="1">
      <c r="A64" s="323" t="str">
        <f>자동제어반!A133</f>
        <v>PILOT LAMP(LED)</v>
      </c>
      <c r="B64" s="323" t="str">
        <f>자동제어반!B133</f>
        <v>25Φ,AC220V</v>
      </c>
      <c r="C64" s="745">
        <f>자동제어반!C133</f>
        <v>1</v>
      </c>
      <c r="D64" s="745" t="str">
        <f>자동제어반!D133</f>
        <v>개</v>
      </c>
      <c r="E64" s="340">
        <v>0.1</v>
      </c>
      <c r="F64" s="193">
        <f>TRUNC($C64*E64,3)</f>
        <v>0.1</v>
      </c>
      <c r="G64" s="340"/>
      <c r="H64" s="341"/>
      <c r="I64" s="340"/>
      <c r="J64" s="259"/>
      <c r="K64" s="340"/>
      <c r="L64" s="341"/>
      <c r="M64" s="324" t="s">
        <v>326</v>
      </c>
    </row>
    <row r="65" spans="1:13" s="135" customFormat="1" ht="18.899999999999999" customHeight="1">
      <c r="A65" s="323" t="str">
        <f>자동제어반!A134</f>
        <v>SQUARE LAMP</v>
      </c>
      <c r="B65" s="323" t="str">
        <f>자동제어반!B134</f>
        <v>LED TYPE</v>
      </c>
      <c r="C65" s="745">
        <f>자동제어반!C134</f>
        <v>2</v>
      </c>
      <c r="D65" s="745" t="str">
        <f>자동제어반!D134</f>
        <v>개</v>
      </c>
      <c r="E65" s="340">
        <v>0.1</v>
      </c>
      <c r="F65" s="193">
        <f>TRUNC($C65*E65,3)</f>
        <v>0.2</v>
      </c>
      <c r="G65" s="340"/>
      <c r="H65" s="341"/>
      <c r="I65" s="340"/>
      <c r="J65" s="259"/>
      <c r="K65" s="340"/>
      <c r="L65" s="341"/>
      <c r="M65" s="324" t="s">
        <v>326</v>
      </c>
    </row>
    <row r="66" spans="1:13" s="135" customFormat="1" ht="18.899999999999999" customHeight="1">
      <c r="A66" s="323" t="str">
        <f>자동제어반!A135</f>
        <v>M.C.C.B</v>
      </c>
      <c r="B66" s="323" t="str">
        <f>자동제어반!B135</f>
        <v>2P 50AF</v>
      </c>
      <c r="C66" s="745">
        <f>자동제어반!C135</f>
        <v>2</v>
      </c>
      <c r="D66" s="745" t="str">
        <f>자동제어반!D135</f>
        <v>개</v>
      </c>
      <c r="E66" s="340"/>
      <c r="F66" s="340"/>
      <c r="G66" s="340">
        <v>0.182</v>
      </c>
      <c r="H66" s="193">
        <f t="shared" ref="H66:H71" si="1">TRUNC($C66*G66,3)</f>
        <v>0.36399999999999999</v>
      </c>
      <c r="I66" s="340"/>
      <c r="J66" s="259"/>
      <c r="K66" s="340"/>
      <c r="L66" s="341"/>
      <c r="M66" s="324" t="s">
        <v>328</v>
      </c>
    </row>
    <row r="67" spans="1:13" s="135" customFormat="1" ht="18.899999999999999" customHeight="1">
      <c r="A67" s="323" t="str">
        <f>자동제어반!A136</f>
        <v>E.L.C.B</v>
      </c>
      <c r="B67" s="323" t="str">
        <f>자동제어반!B136</f>
        <v>2P 30AF</v>
      </c>
      <c r="C67" s="745">
        <f>자동제어반!C136</f>
        <v>9</v>
      </c>
      <c r="D67" s="745" t="str">
        <f>자동제어반!D136</f>
        <v>개</v>
      </c>
      <c r="E67" s="340"/>
      <c r="F67" s="340"/>
      <c r="G67" s="340">
        <v>0.13300000000000001</v>
      </c>
      <c r="H67" s="193">
        <f t="shared" si="1"/>
        <v>1.1970000000000001</v>
      </c>
      <c r="I67" s="340"/>
      <c r="J67" s="259"/>
      <c r="K67" s="340"/>
      <c r="L67" s="341"/>
      <c r="M67" s="324" t="s">
        <v>328</v>
      </c>
    </row>
    <row r="68" spans="1:13" s="135" customFormat="1" ht="18.899999999999999" customHeight="1">
      <c r="A68" s="323" t="str">
        <f>자동제어반!A137</f>
        <v>E.L.C.B(자동복귀형)</v>
      </c>
      <c r="B68" s="323" t="str">
        <f>자동제어반!B137</f>
        <v>2P 30AF</v>
      </c>
      <c r="C68" s="745">
        <f>자동제어반!C137</f>
        <v>1</v>
      </c>
      <c r="D68" s="745" t="str">
        <f>자동제어반!D137</f>
        <v>개</v>
      </c>
      <c r="E68" s="340"/>
      <c r="F68" s="342"/>
      <c r="G68" s="340">
        <v>0.13300000000000001</v>
      </c>
      <c r="H68" s="341">
        <f t="shared" si="1"/>
        <v>0.13300000000000001</v>
      </c>
      <c r="I68" s="340"/>
      <c r="J68" s="259"/>
      <c r="K68" s="340"/>
      <c r="L68" s="341"/>
      <c r="M68" s="324" t="s">
        <v>328</v>
      </c>
    </row>
    <row r="69" spans="1:13" s="135" customFormat="1" ht="18.899999999999999" customHeight="1">
      <c r="A69" s="323" t="str">
        <f>자동제어반!A140</f>
        <v>LED 램프</v>
      </c>
      <c r="B69" s="323" t="str">
        <f>자동제어반!B140</f>
        <v>220V, 20W(전구식)</v>
      </c>
      <c r="C69" s="745">
        <f>자동제어반!C140</f>
        <v>2</v>
      </c>
      <c r="D69" s="745" t="str">
        <f>자동제어반!D140</f>
        <v>개</v>
      </c>
      <c r="E69" s="340"/>
      <c r="F69" s="340"/>
      <c r="G69" s="340">
        <v>0.223</v>
      </c>
      <c r="H69" s="341">
        <f t="shared" si="1"/>
        <v>0.44600000000000001</v>
      </c>
      <c r="I69" s="340"/>
      <c r="J69" s="259"/>
      <c r="K69" s="340"/>
      <c r="L69" s="340"/>
      <c r="M69" s="326" t="s">
        <v>329</v>
      </c>
    </row>
    <row r="70" spans="1:13" s="135" customFormat="1" ht="18.899999999999999" customHeight="1">
      <c r="A70" s="323" t="str">
        <f>자동제어반!A141</f>
        <v>VENT FAN</v>
      </c>
      <c r="B70" s="323" t="str">
        <f>자동제어반!B141</f>
        <v>AC 220V</v>
      </c>
      <c r="C70" s="745">
        <f>자동제어반!C141</f>
        <v>1</v>
      </c>
      <c r="D70" s="745" t="str">
        <f>자동제어반!D141</f>
        <v>개</v>
      </c>
      <c r="E70" s="340"/>
      <c r="F70" s="342"/>
      <c r="G70" s="341">
        <v>0.48</v>
      </c>
      <c r="H70" s="341">
        <f t="shared" si="1"/>
        <v>0.48</v>
      </c>
      <c r="I70" s="341"/>
      <c r="J70" s="340"/>
      <c r="K70" s="341"/>
      <c r="L70" s="341"/>
      <c r="M70" s="326" t="s">
        <v>330</v>
      </c>
    </row>
    <row r="71" spans="1:13" s="135" customFormat="1" ht="18.899999999999999" customHeight="1">
      <c r="A71" s="323" t="str">
        <f>자동제어반!A142</f>
        <v>SPACE HEATER</v>
      </c>
      <c r="B71" s="323" t="str">
        <f>자동제어반!B142</f>
        <v>AC 220V 100W</v>
      </c>
      <c r="C71" s="745">
        <f>자동제어반!C142</f>
        <v>1</v>
      </c>
      <c r="D71" s="745" t="str">
        <f>자동제어반!D142</f>
        <v>개</v>
      </c>
      <c r="E71" s="340"/>
      <c r="F71" s="342"/>
      <c r="G71" s="341">
        <v>0.4</v>
      </c>
      <c r="H71" s="341">
        <f t="shared" si="1"/>
        <v>0.4</v>
      </c>
      <c r="I71" s="341"/>
      <c r="J71" s="340"/>
      <c r="K71" s="341"/>
      <c r="L71" s="341"/>
      <c r="M71" s="326" t="s">
        <v>330</v>
      </c>
    </row>
    <row r="72" spans="1:13" s="135" customFormat="1" ht="18.899999999999999" customHeight="1">
      <c r="A72" s="323" t="str">
        <f>자동제어반!A143</f>
        <v>THERMOSTAT</v>
      </c>
      <c r="B72" s="323" t="str">
        <f>자동제어반!B143</f>
        <v>AC 220V 0~250℃</v>
      </c>
      <c r="C72" s="745">
        <f>자동제어반!C143</f>
        <v>2</v>
      </c>
      <c r="D72" s="745" t="str">
        <f>자동제어반!D143</f>
        <v>개</v>
      </c>
      <c r="E72" s="340">
        <v>0.27</v>
      </c>
      <c r="F72" s="341">
        <f>TRUNC($C72*E72,3)</f>
        <v>0.54</v>
      </c>
      <c r="G72" s="341"/>
      <c r="H72" s="341"/>
      <c r="I72" s="341"/>
      <c r="J72" s="340"/>
      <c r="K72" s="341"/>
      <c r="L72" s="341"/>
      <c r="M72" s="326" t="s">
        <v>325</v>
      </c>
    </row>
    <row r="73" spans="1:13" s="135" customFormat="1" ht="18.899999999999999" customHeight="1">
      <c r="A73" s="323" t="str">
        <f>자동제어반!A145</f>
        <v>LIMIT SWITCH</v>
      </c>
      <c r="B73" s="323" t="str">
        <f>자동제어반!B145</f>
        <v>AC 1a1b</v>
      </c>
      <c r="C73" s="745">
        <f>자동제어반!C145</f>
        <v>2</v>
      </c>
      <c r="D73" s="745" t="str">
        <f>자동제어반!D145</f>
        <v>개</v>
      </c>
      <c r="E73" s="343">
        <v>0.2</v>
      </c>
      <c r="F73" s="341">
        <f>TRUNC($C73*E73,3)</f>
        <v>0.4</v>
      </c>
      <c r="G73" s="343"/>
      <c r="H73" s="343"/>
      <c r="I73" s="343"/>
      <c r="J73" s="259"/>
      <c r="K73" s="343"/>
      <c r="L73" s="343"/>
      <c r="M73" s="328" t="s">
        <v>325</v>
      </c>
    </row>
    <row r="74" spans="1:13" s="135" customFormat="1" ht="18.899999999999999" customHeight="1">
      <c r="A74" s="323" t="str">
        <f>자동제어반!A146</f>
        <v>DOOR STOPER</v>
      </c>
      <c r="B74" s="323" t="str">
        <f>자동제어반!B146</f>
        <v>WALL TYPE</v>
      </c>
      <c r="C74" s="745">
        <f>자동제어반!C146</f>
        <v>2</v>
      </c>
      <c r="D74" s="745" t="str">
        <f>자동제어반!D146</f>
        <v>개</v>
      </c>
      <c r="E74" s="343">
        <v>0.2</v>
      </c>
      <c r="F74" s="341">
        <f>TRUNC($C74*E74,3)</f>
        <v>0.4</v>
      </c>
      <c r="G74" s="343"/>
      <c r="H74" s="343"/>
      <c r="I74" s="343"/>
      <c r="J74" s="259"/>
      <c r="K74" s="343"/>
      <c r="L74" s="343"/>
      <c r="M74" s="328" t="s">
        <v>325</v>
      </c>
    </row>
    <row r="75" spans="1:13" s="135" customFormat="1" ht="18.899999999999999" customHeight="1">
      <c r="A75" s="323" t="str">
        <f>자동제어반!A148</f>
        <v>CONCENT</v>
      </c>
      <c r="B75" s="323" t="str">
        <f>자동제어반!B148</f>
        <v>AC220V, 2P15A</v>
      </c>
      <c r="C75" s="745">
        <f>자동제어반!C148</f>
        <v>2</v>
      </c>
      <c r="D75" s="745" t="str">
        <f>자동제어반!D148</f>
        <v>개</v>
      </c>
      <c r="E75" s="340"/>
      <c r="F75" s="342"/>
      <c r="G75" s="341">
        <v>0.1</v>
      </c>
      <c r="H75" s="341">
        <f>TRUNC($C75*G75,3)</f>
        <v>0.2</v>
      </c>
      <c r="I75" s="344"/>
      <c r="J75" s="344"/>
      <c r="K75" s="344"/>
      <c r="L75" s="344"/>
      <c r="M75" s="328" t="s">
        <v>331</v>
      </c>
    </row>
    <row r="76" spans="1:13" s="135" customFormat="1" ht="18.899999999999999" customHeight="1">
      <c r="A76" s="323" t="str">
        <f>자동제어반!A149</f>
        <v>전원용 ARRESTER</v>
      </c>
      <c r="B76" s="323" t="str">
        <f>자동제어반!B149</f>
        <v>1￠2W 전원용, 40KA(카운터)</v>
      </c>
      <c r="C76" s="745">
        <f>자동제어반!C149</f>
        <v>1</v>
      </c>
      <c r="D76" s="745" t="str">
        <f>자동제어반!D149</f>
        <v>개</v>
      </c>
      <c r="E76" s="340">
        <v>0.24</v>
      </c>
      <c r="F76" s="342">
        <f>E76*C76</f>
        <v>0.24</v>
      </c>
      <c r="G76" s="342"/>
      <c r="H76" s="342"/>
      <c r="I76" s="342"/>
      <c r="J76" s="342"/>
      <c r="K76" s="342"/>
      <c r="L76" s="342"/>
      <c r="M76" s="328" t="s">
        <v>332</v>
      </c>
    </row>
    <row r="77" spans="1:13" s="135" customFormat="1" ht="18.899999999999999" customHeight="1">
      <c r="A77" s="323" t="str">
        <f>자동제어반!A150</f>
        <v>POWER SUPPLY</v>
      </c>
      <c r="B77" s="323" t="str">
        <f>자동제어반!B150</f>
        <v>DC24V, 10A</v>
      </c>
      <c r="C77" s="745">
        <f>자동제어반!C150</f>
        <v>1</v>
      </c>
      <c r="D77" s="745" t="str">
        <f>자동제어반!D150</f>
        <v>개</v>
      </c>
      <c r="E77" s="343">
        <v>0.2</v>
      </c>
      <c r="F77" s="341">
        <f>TRUNC($C77*E77,3)</f>
        <v>0.2</v>
      </c>
      <c r="G77" s="342"/>
      <c r="H77" s="342"/>
      <c r="I77" s="342"/>
      <c r="J77" s="342"/>
      <c r="K77" s="342"/>
      <c r="L77" s="342"/>
      <c r="M77" s="328" t="s">
        <v>325</v>
      </c>
    </row>
    <row r="78" spans="1:13" s="135" customFormat="1" ht="18.899999999999999" customHeight="1">
      <c r="A78" s="323" t="str">
        <f>자동제어반!A151</f>
        <v>CABLE</v>
      </c>
      <c r="B78" s="323" t="str">
        <f>자동제어반!B151</f>
        <v>KIV 1.5㎟</v>
      </c>
      <c r="C78" s="745">
        <f>자동제어반!C151</f>
        <v>100</v>
      </c>
      <c r="D78" s="745" t="str">
        <f>자동제어반!D151</f>
        <v>M</v>
      </c>
      <c r="E78" s="342"/>
      <c r="F78" s="342"/>
      <c r="G78" s="580">
        <v>5.5E-2</v>
      </c>
      <c r="H78" s="341">
        <f>TRUNC($C78*G78,3)</f>
        <v>5.5</v>
      </c>
      <c r="I78" s="342"/>
      <c r="J78" s="342"/>
      <c r="K78" s="342"/>
      <c r="L78" s="342"/>
      <c r="M78" s="328" t="s">
        <v>325</v>
      </c>
    </row>
    <row r="79" spans="1:13" s="135" customFormat="1" ht="18.899999999999999" customHeight="1">
      <c r="A79" s="323"/>
      <c r="B79" s="323"/>
      <c r="C79" s="323"/>
      <c r="D79" s="323"/>
      <c r="E79" s="343"/>
      <c r="F79" s="341"/>
      <c r="G79" s="342"/>
      <c r="H79" s="342"/>
      <c r="I79" s="342"/>
      <c r="J79" s="342"/>
      <c r="K79" s="342"/>
      <c r="L79" s="342"/>
      <c r="M79" s="329"/>
    </row>
    <row r="80" spans="1:13" s="135" customFormat="1" ht="18.899999999999999" customHeight="1">
      <c r="A80" s="327"/>
      <c r="B80" s="327"/>
      <c r="C80" s="327"/>
      <c r="D80" s="327"/>
      <c r="E80" s="342"/>
      <c r="F80" s="341"/>
      <c r="G80" s="342"/>
      <c r="H80" s="342"/>
      <c r="I80" s="342"/>
      <c r="J80" s="342"/>
      <c r="K80" s="342"/>
      <c r="L80" s="342"/>
      <c r="M80" s="329"/>
    </row>
    <row r="81" spans="1:13" s="135" customFormat="1" ht="18.899999999999999" customHeight="1">
      <c r="A81" s="327"/>
      <c r="B81" s="327"/>
      <c r="C81" s="327"/>
      <c r="D81" s="327"/>
      <c r="E81" s="342"/>
      <c r="F81" s="341"/>
      <c r="G81" s="342"/>
      <c r="H81" s="342"/>
      <c r="I81" s="342"/>
      <c r="J81" s="342"/>
      <c r="K81" s="342"/>
      <c r="L81" s="342"/>
      <c r="M81" s="329"/>
    </row>
    <row r="82" spans="1:13" s="135" customFormat="1" ht="18.899999999999999" customHeight="1">
      <c r="A82" s="576"/>
      <c r="B82" s="577"/>
      <c r="C82" s="577"/>
      <c r="D82" s="577"/>
      <c r="E82" s="342"/>
      <c r="F82" s="341"/>
      <c r="G82" s="342"/>
      <c r="H82" s="342"/>
      <c r="I82" s="342"/>
      <c r="J82" s="342"/>
      <c r="K82" s="342"/>
      <c r="L82" s="342"/>
      <c r="M82" s="329"/>
    </row>
    <row r="83" spans="1:13" s="135" customFormat="1" ht="18.899999999999999" customHeight="1">
      <c r="A83" s="185"/>
      <c r="B83" s="139"/>
      <c r="C83" s="330"/>
      <c r="D83" s="139"/>
      <c r="E83" s="342"/>
      <c r="F83" s="342"/>
      <c r="G83" s="342"/>
      <c r="H83" s="342"/>
      <c r="I83" s="342"/>
      <c r="J83" s="342"/>
      <c r="K83" s="342"/>
      <c r="L83" s="342"/>
      <c r="M83" s="329"/>
    </row>
    <row r="84" spans="1:13" s="135" customFormat="1" ht="18.899999999999999" customHeight="1">
      <c r="A84" s="185" t="s">
        <v>1</v>
      </c>
      <c r="B84" s="139"/>
      <c r="C84" s="331"/>
      <c r="D84" s="139"/>
      <c r="E84" s="342"/>
      <c r="F84" s="342">
        <f>SUM(F63:F83)</f>
        <v>2.2800000000000002</v>
      </c>
      <c r="G84" s="342"/>
      <c r="H84" s="342">
        <f>SUM(H63:H83)</f>
        <v>8.7200000000000006</v>
      </c>
      <c r="I84" s="342"/>
      <c r="J84" s="342"/>
      <c r="K84" s="342"/>
      <c r="L84" s="342"/>
      <c r="M84" s="139"/>
    </row>
    <row r="85" spans="1:13" ht="18.899999999999999" customHeight="1">
      <c r="A85" s="195" t="s">
        <v>6</v>
      </c>
      <c r="B85" s="196" t="s">
        <v>7</v>
      </c>
      <c r="C85" s="196" t="s">
        <v>3</v>
      </c>
      <c r="D85" s="196" t="s">
        <v>8</v>
      </c>
      <c r="E85" s="783" t="s">
        <v>229</v>
      </c>
      <c r="F85" s="784"/>
      <c r="G85" s="783" t="s">
        <v>327</v>
      </c>
      <c r="H85" s="784"/>
      <c r="I85" s="783" t="s">
        <v>231</v>
      </c>
      <c r="J85" s="784"/>
      <c r="K85" s="783"/>
      <c r="L85" s="784"/>
      <c r="M85" s="196" t="s">
        <v>2</v>
      </c>
    </row>
    <row r="86" spans="1:13" ht="18.899999999999999" customHeight="1">
      <c r="A86" s="197" t="s">
        <v>12</v>
      </c>
      <c r="B86" s="197" t="s">
        <v>13</v>
      </c>
      <c r="C86" s="197" t="s">
        <v>14</v>
      </c>
      <c r="D86" s="197" t="s">
        <v>15</v>
      </c>
      <c r="E86" s="197" t="s">
        <v>26</v>
      </c>
      <c r="F86" s="198" t="s">
        <v>1</v>
      </c>
      <c r="G86" s="197" t="s">
        <v>26</v>
      </c>
      <c r="H86" s="198" t="s">
        <v>1</v>
      </c>
      <c r="I86" s="197" t="s">
        <v>26</v>
      </c>
      <c r="J86" s="198" t="s">
        <v>1</v>
      </c>
      <c r="K86" s="197"/>
      <c r="L86" s="198"/>
      <c r="M86" s="197" t="s">
        <v>18</v>
      </c>
    </row>
    <row r="87" spans="1:13" s="135" customFormat="1" ht="18.899999999999999" customHeight="1">
      <c r="A87" s="332" t="s">
        <v>559</v>
      </c>
      <c r="B87" s="255"/>
      <c r="C87" s="321"/>
      <c r="D87" s="255"/>
      <c r="E87" s="339"/>
      <c r="F87" s="339"/>
      <c r="G87" s="339"/>
      <c r="H87" s="339"/>
      <c r="I87" s="339"/>
      <c r="J87" s="339"/>
      <c r="K87" s="339"/>
      <c r="L87" s="339"/>
      <c r="M87" s="333"/>
    </row>
    <row r="88" spans="1:13" s="135" customFormat="1" ht="18.899999999999999" customHeight="1">
      <c r="A88" s="334" t="str">
        <f>자동제어반!A163</f>
        <v>NOISE FILTER</v>
      </c>
      <c r="B88" s="334" t="str">
        <f>자동제어반!B163</f>
        <v>AC220V, 10A</v>
      </c>
      <c r="C88" s="746">
        <f>자동제어반!C163</f>
        <v>1</v>
      </c>
      <c r="D88" s="746" t="str">
        <f>자동제어반!D163</f>
        <v>개</v>
      </c>
      <c r="E88" s="343">
        <v>0.27</v>
      </c>
      <c r="F88" s="341">
        <f>TRUNC($C88*E88,3)</f>
        <v>0.27</v>
      </c>
      <c r="G88" s="340"/>
      <c r="H88" s="340"/>
      <c r="I88" s="340"/>
      <c r="J88" s="340"/>
      <c r="K88" s="340"/>
      <c r="L88" s="341"/>
      <c r="M88" s="325" t="s">
        <v>325</v>
      </c>
    </row>
    <row r="89" spans="1:13" s="135" customFormat="1" ht="18.899999999999999" customHeight="1">
      <c r="A89" s="334" t="str">
        <f>자동제어반!A164</f>
        <v>L/ARRESTER</v>
      </c>
      <c r="B89" s="334" t="str">
        <f>자동제어반!B164</f>
        <v>신호,통신용, 20KA이상</v>
      </c>
      <c r="C89" s="746">
        <f>자동제어반!C164</f>
        <v>2</v>
      </c>
      <c r="D89" s="746" t="str">
        <f>자동제어반!D164</f>
        <v>개</v>
      </c>
      <c r="E89" s="340">
        <v>0.14000000000000001</v>
      </c>
      <c r="F89" s="341">
        <f>TRUNC($C89*E89,3)</f>
        <v>0.28000000000000003</v>
      </c>
      <c r="G89" s="340"/>
      <c r="H89" s="259"/>
      <c r="I89" s="340"/>
      <c r="J89" s="340"/>
      <c r="K89" s="340"/>
      <c r="L89" s="341"/>
      <c r="M89" s="335" t="s">
        <v>332</v>
      </c>
    </row>
    <row r="90" spans="1:13" s="135" customFormat="1" ht="18.899999999999999" customHeight="1">
      <c r="A90" s="334" t="str">
        <f>자동제어반!A180</f>
        <v>CONTROL RELAY</v>
      </c>
      <c r="B90" s="334" t="str">
        <f>자동제어반!B180</f>
        <v>AC 4a4b</v>
      </c>
      <c r="C90" s="746">
        <f>자동제어반!C180</f>
        <v>39</v>
      </c>
      <c r="D90" s="746" t="str">
        <f>자동제어반!D180</f>
        <v>개</v>
      </c>
      <c r="E90" s="342"/>
      <c r="F90" s="342"/>
      <c r="G90" s="340">
        <v>0.09</v>
      </c>
      <c r="H90" s="341">
        <f>TRUNC($C90*G90,3)</f>
        <v>3.51</v>
      </c>
      <c r="I90" s="342"/>
      <c r="J90" s="342"/>
      <c r="K90" s="342"/>
      <c r="L90" s="342"/>
      <c r="M90" s="325" t="s">
        <v>325</v>
      </c>
    </row>
    <row r="91" spans="1:13" s="135" customFormat="1" ht="18.899999999999999" customHeight="1">
      <c r="A91" s="334" t="str">
        <f>자동제어반!A181</f>
        <v>CONTROL RELAY</v>
      </c>
      <c r="B91" s="334" t="str">
        <f>자동제어반!B181</f>
        <v>DC 4a4b</v>
      </c>
      <c r="C91" s="746">
        <f>자동제어반!C181</f>
        <v>28</v>
      </c>
      <c r="D91" s="746" t="str">
        <f>자동제어반!D181</f>
        <v>개</v>
      </c>
      <c r="E91" s="342"/>
      <c r="F91" s="342"/>
      <c r="G91" s="340">
        <v>0.09</v>
      </c>
      <c r="H91" s="341">
        <f>TRUNC($C91*G91,3)</f>
        <v>2.52</v>
      </c>
      <c r="I91" s="342"/>
      <c r="J91" s="342"/>
      <c r="K91" s="342"/>
      <c r="L91" s="342"/>
      <c r="M91" s="325" t="s">
        <v>325</v>
      </c>
    </row>
    <row r="92" spans="1:13" s="135" customFormat="1" ht="18.899999999999999" customHeight="1">
      <c r="A92" s="334" t="str">
        <f>자동제어반!A182</f>
        <v>VPN</v>
      </c>
      <c r="B92" s="334" t="str">
        <f>자동제어반!B182</f>
        <v>원격소</v>
      </c>
      <c r="C92" s="746">
        <f>자동제어반!C182</f>
        <v>1</v>
      </c>
      <c r="D92" s="746" t="str">
        <f>자동제어반!D182</f>
        <v>개</v>
      </c>
      <c r="E92" s="342"/>
      <c r="F92" s="342"/>
      <c r="G92" s="342"/>
      <c r="H92" s="342"/>
      <c r="I92" s="340">
        <f>0.39*2</f>
        <v>0.78</v>
      </c>
      <c r="J92" s="341">
        <f>TRUNC($C92*I92,3)</f>
        <v>0.78</v>
      </c>
      <c r="K92" s="340"/>
      <c r="L92" s="341"/>
      <c r="M92" s="336" t="s">
        <v>333</v>
      </c>
    </row>
    <row r="93" spans="1:13" s="135" customFormat="1" ht="18.899999999999999" customHeight="1">
      <c r="A93" s="334"/>
      <c r="B93" s="139"/>
      <c r="C93" s="330"/>
      <c r="D93" s="139"/>
      <c r="E93" s="342"/>
      <c r="F93" s="342"/>
      <c r="G93" s="342"/>
      <c r="H93" s="342"/>
      <c r="I93" s="342"/>
      <c r="J93" s="342"/>
      <c r="K93" s="342"/>
      <c r="L93" s="342"/>
      <c r="M93" s="336"/>
    </row>
    <row r="94" spans="1:13" s="135" customFormat="1" ht="18.899999999999999" customHeight="1">
      <c r="A94" s="334"/>
      <c r="B94" s="139"/>
      <c r="C94" s="330"/>
      <c r="D94" s="139"/>
      <c r="E94" s="342"/>
      <c r="F94" s="342"/>
      <c r="G94" s="342"/>
      <c r="H94" s="342"/>
      <c r="I94" s="342"/>
      <c r="J94" s="342"/>
      <c r="K94" s="342"/>
      <c r="L94" s="342"/>
      <c r="M94" s="336"/>
    </row>
    <row r="95" spans="1:13" s="135" customFormat="1" ht="18.899999999999999" customHeight="1">
      <c r="A95" s="334"/>
      <c r="B95" s="139"/>
      <c r="C95" s="330"/>
      <c r="D95" s="139"/>
      <c r="E95" s="342"/>
      <c r="F95" s="342"/>
      <c r="G95" s="342"/>
      <c r="H95" s="342"/>
      <c r="I95" s="342"/>
      <c r="J95" s="342"/>
      <c r="K95" s="342"/>
      <c r="L95" s="342"/>
      <c r="M95" s="336"/>
    </row>
    <row r="96" spans="1:13" s="135" customFormat="1" ht="18.899999999999999" customHeight="1">
      <c r="A96" s="185"/>
      <c r="B96" s="139"/>
      <c r="C96" s="330"/>
      <c r="D96" s="139"/>
      <c r="E96" s="342"/>
      <c r="F96" s="342"/>
      <c r="G96" s="342"/>
      <c r="H96" s="342"/>
      <c r="I96" s="342"/>
      <c r="J96" s="342"/>
      <c r="K96" s="342"/>
      <c r="L96" s="342"/>
      <c r="M96" s="336"/>
    </row>
    <row r="97" spans="1:13" s="135" customFormat="1" ht="18.899999999999999" customHeight="1">
      <c r="A97" s="185" t="s">
        <v>1</v>
      </c>
      <c r="B97" s="255"/>
      <c r="C97" s="321"/>
      <c r="D97" s="337"/>
      <c r="E97" s="340"/>
      <c r="F97" s="342">
        <f>SUM(F88:F96)</f>
        <v>0.55000000000000004</v>
      </c>
      <c r="G97" s="340"/>
      <c r="H97" s="342">
        <f>SUM(H88:H96)</f>
        <v>6.0299999999999994</v>
      </c>
      <c r="I97" s="342"/>
      <c r="J97" s="342">
        <f>SUM(J88:J96)</f>
        <v>0.78</v>
      </c>
      <c r="K97" s="342"/>
      <c r="L97" s="342"/>
      <c r="M97" s="335"/>
    </row>
    <row r="98" spans="1:13" s="135" customFormat="1" ht="18.899999999999999" customHeight="1">
      <c r="A98" s="185"/>
      <c r="B98" s="255"/>
      <c r="C98" s="321"/>
      <c r="D98" s="337"/>
      <c r="E98" s="340"/>
      <c r="F98" s="342"/>
      <c r="G98" s="340"/>
      <c r="H98" s="342"/>
      <c r="I98" s="342"/>
      <c r="J98" s="342"/>
      <c r="K98" s="342"/>
      <c r="L98" s="342"/>
      <c r="M98" s="335"/>
    </row>
    <row r="99" spans="1:13" s="135" customFormat="1" ht="18.899999999999999" customHeight="1">
      <c r="A99" s="185"/>
      <c r="B99" s="255"/>
      <c r="C99" s="321"/>
      <c r="D99" s="337"/>
      <c r="E99" s="340"/>
      <c r="F99" s="342"/>
      <c r="G99" s="340"/>
      <c r="H99" s="342"/>
      <c r="I99" s="342"/>
      <c r="J99" s="342"/>
      <c r="K99" s="342"/>
      <c r="L99" s="342"/>
      <c r="M99" s="335"/>
    </row>
    <row r="100" spans="1:13" s="135" customFormat="1" ht="18.899999999999999" customHeight="1">
      <c r="A100" s="185"/>
      <c r="B100" s="255"/>
      <c r="C100" s="321"/>
      <c r="D100" s="337"/>
      <c r="E100" s="340"/>
      <c r="F100" s="342"/>
      <c r="G100" s="340"/>
      <c r="H100" s="342"/>
      <c r="I100" s="342"/>
      <c r="J100" s="342"/>
      <c r="K100" s="342"/>
      <c r="L100" s="342"/>
      <c r="M100" s="335"/>
    </row>
    <row r="101" spans="1:13" s="135" customFormat="1" ht="18.899999999999999" customHeight="1">
      <c r="A101" s="185"/>
      <c r="B101" s="255"/>
      <c r="C101" s="321"/>
      <c r="D101" s="337"/>
      <c r="E101" s="340"/>
      <c r="F101" s="342"/>
      <c r="G101" s="340"/>
      <c r="H101" s="342"/>
      <c r="I101" s="342"/>
      <c r="J101" s="342"/>
      <c r="K101" s="342"/>
      <c r="L101" s="342"/>
      <c r="M101" s="335"/>
    </row>
    <row r="102" spans="1:13" s="135" customFormat="1" ht="18.899999999999999" customHeight="1">
      <c r="A102" s="185"/>
      <c r="B102" s="255"/>
      <c r="C102" s="321"/>
      <c r="D102" s="337"/>
      <c r="E102" s="340"/>
      <c r="F102" s="342"/>
      <c r="G102" s="340"/>
      <c r="H102" s="342"/>
      <c r="I102" s="342"/>
      <c r="J102" s="342"/>
      <c r="K102" s="342"/>
      <c r="L102" s="342"/>
      <c r="M102" s="335"/>
    </row>
    <row r="103" spans="1:13" s="135" customFormat="1" ht="18.899999999999999" customHeight="1">
      <c r="A103" s="185"/>
      <c r="B103" s="255"/>
      <c r="C103" s="321"/>
      <c r="D103" s="337"/>
      <c r="E103" s="340"/>
      <c r="F103" s="342"/>
      <c r="G103" s="340"/>
      <c r="H103" s="342"/>
      <c r="I103" s="342"/>
      <c r="J103" s="342"/>
      <c r="K103" s="342"/>
      <c r="L103" s="342"/>
      <c r="M103" s="335"/>
    </row>
    <row r="104" spans="1:13" s="135" customFormat="1" ht="18.899999999999999" customHeight="1">
      <c r="A104" s="185"/>
      <c r="B104" s="255"/>
      <c r="C104" s="321"/>
      <c r="D104" s="337"/>
      <c r="E104" s="340"/>
      <c r="F104" s="342"/>
      <c r="G104" s="340"/>
      <c r="H104" s="342"/>
      <c r="I104" s="342"/>
      <c r="J104" s="342"/>
      <c r="K104" s="342"/>
      <c r="L104" s="342"/>
      <c r="M104" s="335"/>
    </row>
    <row r="105" spans="1:13" s="135" customFormat="1" ht="18.899999999999999" customHeight="1">
      <c r="A105" s="185"/>
      <c r="B105" s="255"/>
      <c r="C105" s="321"/>
      <c r="D105" s="337"/>
      <c r="E105" s="340"/>
      <c r="F105" s="342"/>
      <c r="G105" s="340"/>
      <c r="H105" s="342"/>
      <c r="I105" s="342"/>
      <c r="J105" s="342"/>
      <c r="K105" s="342"/>
      <c r="L105" s="342"/>
      <c r="M105" s="335"/>
    </row>
    <row r="106" spans="1:13" s="135" customFormat="1" ht="18.899999999999999" customHeight="1">
      <c r="A106" s="185"/>
      <c r="B106" s="255"/>
      <c r="C106" s="321"/>
      <c r="D106" s="337"/>
      <c r="E106" s="340"/>
      <c r="F106" s="342"/>
      <c r="G106" s="340"/>
      <c r="H106" s="342"/>
      <c r="I106" s="342"/>
      <c r="J106" s="342"/>
      <c r="K106" s="342"/>
      <c r="L106" s="342"/>
      <c r="M106" s="335"/>
    </row>
    <row r="107" spans="1:13" s="135" customFormat="1" ht="18.899999999999999" customHeight="1">
      <c r="A107" s="185"/>
      <c r="B107" s="255"/>
      <c r="C107" s="321"/>
      <c r="D107" s="337"/>
      <c r="E107" s="340"/>
      <c r="F107" s="342"/>
      <c r="G107" s="340"/>
      <c r="H107" s="342"/>
      <c r="I107" s="342"/>
      <c r="J107" s="342"/>
      <c r="K107" s="342"/>
      <c r="L107" s="342"/>
      <c r="M107" s="335"/>
    </row>
    <row r="108" spans="1:13" s="135" customFormat="1" ht="18.899999999999999" customHeight="1">
      <c r="A108" s="185"/>
      <c r="B108" s="255"/>
      <c r="C108" s="321"/>
      <c r="D108" s="337"/>
      <c r="E108" s="340"/>
      <c r="F108" s="342"/>
      <c r="G108" s="340"/>
      <c r="H108" s="342"/>
      <c r="I108" s="342"/>
      <c r="J108" s="342"/>
      <c r="K108" s="342"/>
      <c r="L108" s="342"/>
      <c r="M108" s="335"/>
    </row>
    <row r="109" spans="1:13" s="135" customFormat="1" ht="18.899999999999999" customHeight="1">
      <c r="A109" s="185"/>
      <c r="B109" s="255"/>
      <c r="C109" s="321"/>
      <c r="D109" s="337"/>
      <c r="E109" s="340"/>
      <c r="F109" s="342"/>
      <c r="G109" s="340"/>
      <c r="H109" s="342"/>
      <c r="I109" s="342"/>
      <c r="J109" s="342"/>
      <c r="K109" s="342"/>
      <c r="L109" s="342"/>
      <c r="M109" s="335"/>
    </row>
    <row r="110" spans="1:13" s="135" customFormat="1" ht="18.899999999999999" customHeight="1">
      <c r="A110" s="185"/>
      <c r="B110" s="255"/>
      <c r="C110" s="321"/>
      <c r="D110" s="337"/>
      <c r="E110" s="340"/>
      <c r="F110" s="342"/>
      <c r="G110" s="340"/>
      <c r="H110" s="342"/>
      <c r="I110" s="342"/>
      <c r="J110" s="342"/>
      <c r="K110" s="342"/>
      <c r="L110" s="342"/>
      <c r="M110" s="335"/>
    </row>
    <row r="111" spans="1:13" s="135" customFormat="1" ht="18.899999999999999" customHeight="1">
      <c r="A111" s="185"/>
      <c r="B111" s="255"/>
      <c r="C111" s="321"/>
      <c r="D111" s="337"/>
      <c r="E111" s="340"/>
      <c r="F111" s="342"/>
      <c r="G111" s="340"/>
      <c r="H111" s="342"/>
      <c r="I111" s="342"/>
      <c r="J111" s="342"/>
      <c r="K111" s="342"/>
      <c r="L111" s="342"/>
      <c r="M111" s="335"/>
    </row>
    <row r="112" spans="1:13" s="135" customFormat="1" ht="18.899999999999999" customHeight="1">
      <c r="A112" s="185"/>
      <c r="B112" s="255"/>
      <c r="C112" s="321"/>
      <c r="D112" s="337"/>
      <c r="E112" s="340"/>
      <c r="F112" s="342"/>
      <c r="G112" s="340"/>
      <c r="H112" s="342"/>
      <c r="I112" s="342"/>
      <c r="J112" s="342"/>
      <c r="K112" s="342"/>
      <c r="L112" s="342"/>
      <c r="M112" s="335"/>
    </row>
  </sheetData>
  <mergeCells count="16">
    <mergeCell ref="E29:F29"/>
    <mergeCell ref="G29:H29"/>
    <mergeCell ref="I29:J29"/>
    <mergeCell ref="K29:L29"/>
    <mergeCell ref="E4:F4"/>
    <mergeCell ref="G4:H4"/>
    <mergeCell ref="I4:J4"/>
    <mergeCell ref="K4:L4"/>
    <mergeCell ref="E60:F60"/>
    <mergeCell ref="G60:H60"/>
    <mergeCell ref="I60:J60"/>
    <mergeCell ref="K60:L60"/>
    <mergeCell ref="E85:F85"/>
    <mergeCell ref="G85:H85"/>
    <mergeCell ref="I85:J85"/>
    <mergeCell ref="K85:L85"/>
  </mergeCells>
  <phoneticPr fontId="3" type="noConversion"/>
  <printOptions horizontalCentered="1" verticalCentered="1" gridLinesSet="0"/>
  <pageMargins left="0.78740157480314965" right="0.39370078740157483" top="0.78740157480314965" bottom="0.19685039370078741" header="0" footer="0"/>
  <pageSetup paperSize="9" scale="9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tabColor indexed="10"/>
  </sheetPr>
  <dimension ref="A1:N27"/>
  <sheetViews>
    <sheetView view="pageBreakPreview" zoomScaleSheetLayoutView="100" workbookViewId="0">
      <selection activeCell="A10" sqref="A10"/>
    </sheetView>
  </sheetViews>
  <sheetFormatPr defaultColWidth="9" defaultRowHeight="20.100000000000001" customHeight="1"/>
  <cols>
    <col min="1" max="1" width="4.5" style="32" customWidth="1"/>
    <col min="2" max="2" width="17.69921875" style="32" customWidth="1"/>
    <col min="3" max="3" width="13.19921875" style="32" customWidth="1"/>
    <col min="4" max="4" width="5.69921875" style="60" customWidth="1"/>
    <col min="5" max="5" width="4.59765625" style="32" customWidth="1"/>
    <col min="6" max="6" width="5.8984375" style="32" customWidth="1"/>
    <col min="7" max="7" width="16.3984375" style="32" customWidth="1"/>
    <col min="8" max="8" width="7.69921875" style="32" customWidth="1"/>
    <col min="9" max="9" width="12.69921875" style="32" customWidth="1"/>
    <col min="10" max="10" width="11.69921875" style="32" customWidth="1"/>
    <col min="11" max="11" width="13" style="32" customWidth="1"/>
    <col min="12" max="12" width="8.5" style="32" customWidth="1"/>
    <col min="13" max="13" width="10.59765625" style="32" customWidth="1"/>
    <col min="14" max="14" width="10.3984375" style="58" customWidth="1"/>
    <col min="15" max="16384" width="9" style="32"/>
  </cols>
  <sheetData>
    <row r="1" spans="1:14" s="27" customFormat="1" ht="20.100000000000001" customHeight="1">
      <c r="A1" s="6" t="s">
        <v>302</v>
      </c>
      <c r="B1" s="13"/>
      <c r="C1" s="13"/>
      <c r="D1" s="306"/>
      <c r="E1" s="13"/>
      <c r="F1" s="13"/>
      <c r="G1" s="13"/>
      <c r="H1" s="13"/>
      <c r="I1" s="13"/>
      <c r="J1" s="13"/>
      <c r="K1" s="13"/>
      <c r="L1" s="13"/>
      <c r="M1" s="13"/>
      <c r="N1" s="315"/>
    </row>
    <row r="2" spans="1:14" s="61" customFormat="1" ht="27" customHeight="1">
      <c r="A2" s="778" t="s">
        <v>104</v>
      </c>
      <c r="B2" s="779"/>
      <c r="C2" s="779"/>
      <c r="D2" s="779"/>
      <c r="E2" s="779"/>
      <c r="F2" s="779"/>
      <c r="G2" s="779"/>
      <c r="H2" s="779"/>
      <c r="I2" s="779"/>
      <c r="J2" s="779"/>
      <c r="K2" s="779"/>
      <c r="L2" s="779"/>
      <c r="M2" s="779"/>
      <c r="N2" s="780"/>
    </row>
    <row r="3" spans="1:14" s="61" customFormat="1" ht="20.100000000000001" customHeight="1">
      <c r="A3" s="311"/>
      <c r="B3" s="312"/>
      <c r="C3" s="32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</row>
    <row r="4" spans="1:14" ht="20.100000000000001" customHeight="1">
      <c r="A4" s="62" t="s">
        <v>43</v>
      </c>
      <c r="B4" s="211">
        <f>G26</f>
        <v>21097603</v>
      </c>
      <c r="C4" s="63" t="s">
        <v>3</v>
      </c>
      <c r="D4" s="64"/>
      <c r="E4" s="63"/>
      <c r="F4" s="63"/>
      <c r="G4" s="63"/>
      <c r="H4" s="63"/>
      <c r="I4" s="63"/>
      <c r="J4" s="63"/>
      <c r="K4" s="63"/>
      <c r="L4" s="63"/>
      <c r="M4" s="63"/>
      <c r="N4" s="65"/>
    </row>
    <row r="5" spans="1:14" ht="20.100000000000001" customHeight="1">
      <c r="A5" s="788" t="s">
        <v>87</v>
      </c>
      <c r="B5" s="789"/>
      <c r="C5" s="786" t="s">
        <v>88</v>
      </c>
      <c r="D5" s="792" t="s">
        <v>89</v>
      </c>
      <c r="E5" s="786" t="s">
        <v>90</v>
      </c>
      <c r="F5" s="102" t="s">
        <v>122</v>
      </c>
      <c r="G5" s="102"/>
      <c r="H5" s="102" t="s">
        <v>123</v>
      </c>
      <c r="I5" s="102"/>
      <c r="J5" s="102" t="s">
        <v>91</v>
      </c>
      <c r="K5" s="102"/>
      <c r="L5" s="102" t="s">
        <v>119</v>
      </c>
      <c r="M5" s="102"/>
      <c r="N5" s="786" t="s">
        <v>267</v>
      </c>
    </row>
    <row r="6" spans="1:14" ht="20.100000000000001" customHeight="1">
      <c r="A6" s="790"/>
      <c r="B6" s="791"/>
      <c r="C6" s="787"/>
      <c r="D6" s="793"/>
      <c r="E6" s="787"/>
      <c r="F6" s="103" t="s">
        <v>222</v>
      </c>
      <c r="G6" s="103" t="s">
        <v>92</v>
      </c>
      <c r="H6" s="103" t="s">
        <v>120</v>
      </c>
      <c r="I6" s="103" t="s">
        <v>92</v>
      </c>
      <c r="J6" s="103" t="s">
        <v>120</v>
      </c>
      <c r="K6" s="103" t="s">
        <v>92</v>
      </c>
      <c r="L6" s="103" t="s">
        <v>120</v>
      </c>
      <c r="M6" s="103" t="s">
        <v>121</v>
      </c>
      <c r="N6" s="787"/>
    </row>
    <row r="7" spans="1:14" s="27" customFormat="1" ht="20.100000000000001" customHeight="1">
      <c r="A7" s="62" t="s">
        <v>561</v>
      </c>
      <c r="B7" s="138"/>
      <c r="C7" s="139"/>
      <c r="D7" s="215">
        <v>1</v>
      </c>
      <c r="E7" s="139" t="s">
        <v>105</v>
      </c>
      <c r="F7" s="140"/>
      <c r="G7" s="313">
        <f>SUM(I7,K7,M7)</f>
        <v>1851066</v>
      </c>
      <c r="H7" s="313"/>
      <c r="I7" s="313">
        <f>원격소설치!I21</f>
        <v>1797152</v>
      </c>
      <c r="J7" s="313"/>
      <c r="K7" s="313"/>
      <c r="L7" s="313"/>
      <c r="M7" s="313">
        <f>원격소설치!M21</f>
        <v>53914</v>
      </c>
      <c r="N7" s="176"/>
    </row>
    <row r="8" spans="1:14" s="27" customFormat="1" ht="20.100000000000001" customHeight="1">
      <c r="A8" s="62" t="s">
        <v>518</v>
      </c>
      <c r="B8" s="138"/>
      <c r="C8" s="139"/>
      <c r="D8" s="215">
        <v>1</v>
      </c>
      <c r="E8" s="139" t="s">
        <v>105</v>
      </c>
      <c r="F8" s="140"/>
      <c r="G8" s="313">
        <f>SUM(I8,K8,M8)</f>
        <v>10498996</v>
      </c>
      <c r="H8" s="313"/>
      <c r="I8" s="313">
        <f>수위계!G25</f>
        <v>931066</v>
      </c>
      <c r="J8" s="313"/>
      <c r="K8" s="313">
        <f>수위계!I25</f>
        <v>9540000</v>
      </c>
      <c r="L8" s="313"/>
      <c r="M8" s="313">
        <f>수위계!K25</f>
        <v>27930</v>
      </c>
      <c r="N8" s="175"/>
    </row>
    <row r="9" spans="1:14" s="27" customFormat="1" ht="20.100000000000001" customHeight="1">
      <c r="A9" s="62" t="s">
        <v>562</v>
      </c>
      <c r="B9" s="138"/>
      <c r="C9" s="139"/>
      <c r="D9" s="215">
        <v>1</v>
      </c>
      <c r="E9" s="139" t="s">
        <v>105</v>
      </c>
      <c r="F9" s="140"/>
      <c r="G9" s="313">
        <f>SUM(I9,K9,M9)</f>
        <v>8747541</v>
      </c>
      <c r="H9" s="313"/>
      <c r="I9" s="313">
        <f>'자동제어반 일반'!G25</f>
        <v>6717848</v>
      </c>
      <c r="J9" s="313"/>
      <c r="K9" s="313">
        <f>'자동제어반 일반'!I25</f>
        <v>1828159</v>
      </c>
      <c r="L9" s="313"/>
      <c r="M9" s="313">
        <f>'자동제어반 일반'!K25</f>
        <v>201534</v>
      </c>
      <c r="N9" s="175"/>
    </row>
    <row r="10" spans="1:14" s="27" customFormat="1" ht="20.100000000000001" customHeight="1">
      <c r="A10" s="62"/>
      <c r="B10" s="138"/>
      <c r="C10" s="139"/>
      <c r="D10" s="215"/>
      <c r="E10" s="139"/>
      <c r="F10" s="140"/>
      <c r="G10" s="313"/>
      <c r="H10" s="313"/>
      <c r="I10" s="313"/>
      <c r="J10" s="313"/>
      <c r="K10" s="313"/>
      <c r="L10" s="313"/>
      <c r="M10" s="313"/>
      <c r="N10" s="176"/>
    </row>
    <row r="11" spans="1:14" s="27" customFormat="1" ht="20.100000000000001" customHeight="1">
      <c r="A11" s="62"/>
      <c r="B11" s="138"/>
      <c r="C11" s="139"/>
      <c r="D11" s="215"/>
      <c r="E11" s="139"/>
      <c r="F11" s="140"/>
      <c r="G11" s="313"/>
      <c r="H11" s="313"/>
      <c r="I11" s="313"/>
      <c r="J11" s="313"/>
      <c r="K11" s="313"/>
      <c r="L11" s="313"/>
      <c r="M11" s="313"/>
      <c r="N11" s="176"/>
    </row>
    <row r="12" spans="1:14" s="27" customFormat="1" ht="20.100000000000001" customHeight="1">
      <c r="A12" s="62"/>
      <c r="B12" s="138"/>
      <c r="C12" s="139"/>
      <c r="D12" s="215"/>
      <c r="E12" s="139"/>
      <c r="F12" s="140"/>
      <c r="G12" s="313"/>
      <c r="H12" s="313"/>
      <c r="I12" s="313"/>
      <c r="J12" s="313"/>
      <c r="K12" s="313"/>
      <c r="L12" s="313"/>
      <c r="M12" s="313"/>
      <c r="N12" s="176"/>
    </row>
    <row r="13" spans="1:14" s="27" customFormat="1" ht="20.100000000000001" customHeight="1">
      <c r="A13" s="62"/>
      <c r="B13" s="138"/>
      <c r="C13" s="139"/>
      <c r="D13" s="215"/>
      <c r="E13" s="139"/>
      <c r="F13" s="140"/>
      <c r="G13" s="313"/>
      <c r="H13" s="313"/>
      <c r="I13" s="313"/>
      <c r="J13" s="313"/>
      <c r="K13" s="313"/>
      <c r="L13" s="313"/>
      <c r="M13" s="313"/>
      <c r="N13" s="176"/>
    </row>
    <row r="14" spans="1:14" s="27" customFormat="1" ht="20.100000000000001" customHeight="1">
      <c r="A14" s="62"/>
      <c r="B14" s="138"/>
      <c r="C14" s="139"/>
      <c r="D14" s="215"/>
      <c r="E14" s="139"/>
      <c r="F14" s="140"/>
      <c r="G14" s="313"/>
      <c r="H14" s="313"/>
      <c r="I14" s="313"/>
      <c r="J14" s="313"/>
      <c r="K14" s="313"/>
      <c r="L14" s="313"/>
      <c r="M14" s="313"/>
      <c r="N14" s="176"/>
    </row>
    <row r="15" spans="1:14" s="27" customFormat="1" ht="20.100000000000001" customHeight="1">
      <c r="A15" s="62"/>
      <c r="B15" s="138"/>
      <c r="C15" s="139"/>
      <c r="D15" s="215"/>
      <c r="E15" s="139"/>
      <c r="F15" s="140"/>
      <c r="G15" s="313"/>
      <c r="H15" s="313"/>
      <c r="I15" s="313"/>
      <c r="J15" s="313"/>
      <c r="K15" s="313"/>
      <c r="L15" s="313"/>
      <c r="M15" s="313"/>
      <c r="N15" s="176"/>
    </row>
    <row r="16" spans="1:14" s="27" customFormat="1" ht="20.100000000000001" customHeight="1">
      <c r="A16" s="62"/>
      <c r="B16" s="138"/>
      <c r="C16" s="139"/>
      <c r="D16" s="215"/>
      <c r="E16" s="139"/>
      <c r="F16" s="140"/>
      <c r="G16" s="313"/>
      <c r="H16" s="313"/>
      <c r="I16" s="313"/>
      <c r="J16" s="313"/>
      <c r="K16" s="313"/>
      <c r="L16" s="313"/>
      <c r="M16" s="313"/>
      <c r="N16" s="176"/>
    </row>
    <row r="17" spans="1:14" s="27" customFormat="1" ht="20.100000000000001" customHeight="1">
      <c r="A17" s="62"/>
      <c r="B17" s="138"/>
      <c r="C17" s="139"/>
      <c r="D17" s="215"/>
      <c r="E17" s="139"/>
      <c r="F17" s="140"/>
      <c r="G17" s="313"/>
      <c r="H17" s="313"/>
      <c r="I17" s="313"/>
      <c r="J17" s="313"/>
      <c r="K17" s="313"/>
      <c r="L17" s="313"/>
      <c r="M17" s="313"/>
      <c r="N17" s="176"/>
    </row>
    <row r="18" spans="1:14" s="27" customFormat="1" ht="20.100000000000001" customHeight="1">
      <c r="A18" s="62"/>
      <c r="B18" s="138"/>
      <c r="C18" s="139"/>
      <c r="D18" s="215"/>
      <c r="E18" s="139"/>
      <c r="F18" s="140"/>
      <c r="G18" s="313"/>
      <c r="H18" s="313"/>
      <c r="I18" s="313"/>
      <c r="J18" s="313"/>
      <c r="K18" s="313"/>
      <c r="L18" s="313"/>
      <c r="M18" s="313"/>
      <c r="N18" s="176"/>
    </row>
    <row r="19" spans="1:14" s="27" customFormat="1" ht="20.100000000000001" customHeight="1">
      <c r="A19" s="62"/>
      <c r="B19" s="138"/>
      <c r="C19" s="139"/>
      <c r="D19" s="215"/>
      <c r="E19" s="139"/>
      <c r="F19" s="140"/>
      <c r="G19" s="313"/>
      <c r="H19" s="313"/>
      <c r="I19" s="313"/>
      <c r="J19" s="313"/>
      <c r="K19" s="313"/>
      <c r="L19" s="313"/>
      <c r="M19" s="313"/>
      <c r="N19" s="176"/>
    </row>
    <row r="20" spans="1:14" s="27" customFormat="1" ht="20.100000000000001" customHeight="1">
      <c r="A20" s="62"/>
      <c r="B20" s="138"/>
      <c r="C20" s="139"/>
      <c r="D20" s="215"/>
      <c r="E20" s="139"/>
      <c r="F20" s="140"/>
      <c r="G20" s="313"/>
      <c r="H20" s="313"/>
      <c r="I20" s="313"/>
      <c r="J20" s="313"/>
      <c r="K20" s="313"/>
      <c r="L20" s="313"/>
      <c r="M20" s="313"/>
      <c r="N20" s="176"/>
    </row>
    <row r="21" spans="1:14" s="27" customFormat="1" ht="20.100000000000001" customHeight="1">
      <c r="A21" s="62"/>
      <c r="B21" s="138"/>
      <c r="C21" s="139"/>
      <c r="D21" s="215"/>
      <c r="E21" s="139"/>
      <c r="F21" s="140"/>
      <c r="G21" s="313"/>
      <c r="H21" s="313"/>
      <c r="I21" s="313"/>
      <c r="J21" s="313"/>
      <c r="K21" s="313"/>
      <c r="L21" s="313"/>
      <c r="M21" s="313"/>
      <c r="N21" s="176"/>
    </row>
    <row r="22" spans="1:14" s="27" customFormat="1" ht="20.100000000000001" customHeight="1">
      <c r="A22" s="62"/>
      <c r="B22" s="138"/>
      <c r="C22" s="139"/>
      <c r="D22" s="215"/>
      <c r="E22" s="139"/>
      <c r="F22" s="140"/>
      <c r="G22" s="313"/>
      <c r="H22" s="313"/>
      <c r="I22" s="313"/>
      <c r="J22" s="313"/>
      <c r="K22" s="313"/>
      <c r="L22" s="313"/>
      <c r="M22" s="313"/>
      <c r="N22" s="176"/>
    </row>
    <row r="23" spans="1:14" s="27" customFormat="1" ht="20.100000000000001" customHeight="1">
      <c r="A23" s="62"/>
      <c r="B23" s="138"/>
      <c r="C23" s="139"/>
      <c r="D23" s="215"/>
      <c r="E23" s="139"/>
      <c r="F23" s="140"/>
      <c r="G23" s="313"/>
      <c r="H23" s="313"/>
      <c r="I23" s="313"/>
      <c r="J23" s="313"/>
      <c r="K23" s="313"/>
      <c r="L23" s="313"/>
      <c r="M23" s="313"/>
      <c r="N23" s="176"/>
    </row>
    <row r="24" spans="1:14" s="27" customFormat="1" ht="20.100000000000001" customHeight="1">
      <c r="A24" s="314"/>
      <c r="B24" s="66"/>
      <c r="C24" s="67"/>
      <c r="D24" s="68"/>
      <c r="E24" s="67"/>
      <c r="F24" s="69"/>
      <c r="G24" s="243"/>
      <c r="H24" s="243"/>
      <c r="I24" s="243"/>
      <c r="J24" s="243"/>
      <c r="K24" s="243"/>
      <c r="L24" s="243"/>
      <c r="M24" s="243"/>
      <c r="N24" s="177"/>
    </row>
    <row r="25" spans="1:14" s="27" customFormat="1" ht="20.100000000000001" customHeight="1">
      <c r="A25" s="314"/>
      <c r="B25" s="66"/>
      <c r="C25" s="67"/>
      <c r="D25" s="68"/>
      <c r="E25" s="67"/>
      <c r="F25" s="69"/>
      <c r="G25" s="243"/>
      <c r="H25" s="243"/>
      <c r="I25" s="243"/>
      <c r="J25" s="243"/>
      <c r="K25" s="243"/>
      <c r="L25" s="243"/>
      <c r="M25" s="243"/>
      <c r="N25" s="177"/>
    </row>
    <row r="26" spans="1:14" s="27" customFormat="1" ht="20.100000000000001" customHeight="1">
      <c r="A26" s="70" t="s">
        <v>93</v>
      </c>
      <c r="B26" s="66"/>
      <c r="C26" s="67"/>
      <c r="D26" s="68"/>
      <c r="E26" s="33"/>
      <c r="F26" s="69"/>
      <c r="G26" s="243">
        <f>SUM(I26:M26)</f>
        <v>21097603</v>
      </c>
      <c r="H26" s="243"/>
      <c r="I26" s="243">
        <f>INT(SUM(I7:I25))</f>
        <v>9446066</v>
      </c>
      <c r="J26" s="243"/>
      <c r="K26" s="243">
        <f>INT(SUM(K7:K25))</f>
        <v>11368159</v>
      </c>
      <c r="L26" s="243"/>
      <c r="M26" s="243">
        <f>INT(SUM(M7:M25))</f>
        <v>283378</v>
      </c>
      <c r="N26" s="177"/>
    </row>
    <row r="27" spans="1:14" ht="20.100000000000001" customHeight="1">
      <c r="A27" s="70"/>
      <c r="B27" s="66"/>
      <c r="C27" s="67"/>
      <c r="D27" s="68"/>
      <c r="E27" s="33"/>
      <c r="F27" s="69"/>
      <c r="G27" s="243"/>
      <c r="H27" s="243"/>
      <c r="I27" s="243"/>
      <c r="J27" s="243"/>
      <c r="K27" s="243"/>
      <c r="L27" s="243"/>
      <c r="M27" s="243"/>
      <c r="N27" s="177"/>
    </row>
  </sheetData>
  <mergeCells count="6">
    <mergeCell ref="A2:N2"/>
    <mergeCell ref="E5:E6"/>
    <mergeCell ref="N5:N6"/>
    <mergeCell ref="A5:B6"/>
    <mergeCell ref="C5:C6"/>
    <mergeCell ref="D5:D6"/>
  </mergeCells>
  <phoneticPr fontId="2" type="noConversion"/>
  <printOptions horizontalCentered="1" verticalCentered="1" gridLinesSet="0"/>
  <pageMargins left="0.78740157480314965" right="0.19685039370078741" top="0.78740157480314965" bottom="0.59055118110236227" header="0.39370078740157483" footer="0"/>
  <pageSetup paperSize="9" scale="8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623111"/>
  <dimension ref="A1:Q72"/>
  <sheetViews>
    <sheetView view="pageBreakPreview" zoomScaleNormal="85" zoomScaleSheetLayoutView="100" workbookViewId="0">
      <selection activeCell="C10" sqref="C10"/>
    </sheetView>
  </sheetViews>
  <sheetFormatPr defaultColWidth="9" defaultRowHeight="20.100000000000001" customHeight="1"/>
  <cols>
    <col min="1" max="1" width="4.5" style="32" customWidth="1"/>
    <col min="2" max="2" width="13.5" style="32" customWidth="1"/>
    <col min="3" max="3" width="20.5" style="32" bestFit="1" customWidth="1"/>
    <col min="4" max="4" width="7" style="75" customWidth="1"/>
    <col min="5" max="5" width="4.59765625" style="32" customWidth="1"/>
    <col min="6" max="6" width="9" style="32"/>
    <col min="7" max="7" width="10.8984375" style="32" customWidth="1"/>
    <col min="8" max="8" width="11.59765625" style="32" customWidth="1"/>
    <col min="9" max="9" width="11.19921875" style="32" customWidth="1"/>
    <col min="10" max="10" width="7.69921875" style="32" customWidth="1"/>
    <col min="11" max="11" width="9.3984375" style="32" customWidth="1"/>
    <col min="12" max="12" width="8.09765625" style="32" customWidth="1"/>
    <col min="13" max="13" width="9.5" style="32" customWidth="1"/>
    <col min="14" max="14" width="6.19921875" style="58" customWidth="1"/>
    <col min="15" max="15" width="4.8984375" style="32" customWidth="1"/>
    <col min="16" max="16" width="11.5" style="32" customWidth="1"/>
    <col min="17" max="16384" width="9" style="32"/>
  </cols>
  <sheetData>
    <row r="1" spans="1:17" ht="20.100000000000001" customHeight="1">
      <c r="A1" s="6" t="str">
        <f>' 시스템설치총'!A7</f>
        <v xml:space="preserve"> 1. 계장제어장치 설치공사</v>
      </c>
      <c r="B1" s="13"/>
      <c r="C1" s="13"/>
      <c r="D1" s="306"/>
      <c r="E1" s="13"/>
      <c r="F1" s="13"/>
      <c r="G1" s="13"/>
      <c r="H1" s="13"/>
      <c r="I1" s="13"/>
      <c r="J1" s="13"/>
      <c r="K1" s="13"/>
      <c r="L1" s="13"/>
      <c r="M1" s="13"/>
      <c r="N1" s="307"/>
    </row>
    <row r="2" spans="1:17" ht="20.100000000000001" customHeight="1">
      <c r="A2" s="308" t="s">
        <v>27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10"/>
      <c r="P2" s="78"/>
      <c r="Q2" s="78"/>
    </row>
    <row r="3" spans="1:17" s="74" customFormat="1" ht="20.100000000000001" customHeight="1">
      <c r="A3" s="276" t="s">
        <v>43</v>
      </c>
      <c r="B3" s="211">
        <f>G21</f>
        <v>1851066</v>
      </c>
      <c r="C3" s="212" t="s">
        <v>3</v>
      </c>
      <c r="D3" s="64"/>
      <c r="E3" s="63"/>
      <c r="F3" s="63"/>
      <c r="G3" s="63"/>
      <c r="H3" s="63"/>
      <c r="I3" s="63"/>
      <c r="J3" s="63"/>
      <c r="K3" s="63"/>
      <c r="L3" s="63"/>
      <c r="M3" s="63"/>
      <c r="N3" s="65"/>
    </row>
    <row r="4" spans="1:17" ht="20.100000000000001" customHeight="1">
      <c r="A4" s="788" t="s">
        <v>107</v>
      </c>
      <c r="B4" s="794"/>
      <c r="C4" s="786" t="s">
        <v>88</v>
      </c>
      <c r="D4" s="792" t="s">
        <v>89</v>
      </c>
      <c r="E4" s="786" t="s">
        <v>90</v>
      </c>
      <c r="F4" s="102" t="s">
        <v>108</v>
      </c>
      <c r="G4" s="102"/>
      <c r="H4" s="102" t="s">
        <v>109</v>
      </c>
      <c r="I4" s="102"/>
      <c r="J4" s="102" t="s">
        <v>110</v>
      </c>
      <c r="K4" s="102"/>
      <c r="L4" s="102" t="s">
        <v>111</v>
      </c>
      <c r="M4" s="102"/>
      <c r="N4" s="786" t="s">
        <v>268</v>
      </c>
    </row>
    <row r="5" spans="1:17" ht="20.100000000000001" customHeight="1">
      <c r="A5" s="795"/>
      <c r="B5" s="796"/>
      <c r="C5" s="787"/>
      <c r="D5" s="793"/>
      <c r="E5" s="787"/>
      <c r="F5" s="103" t="s">
        <v>113</v>
      </c>
      <c r="G5" s="103" t="s">
        <v>347</v>
      </c>
      <c r="H5" s="103" t="s">
        <v>113</v>
      </c>
      <c r="I5" s="103" t="s">
        <v>346</v>
      </c>
      <c r="J5" s="103" t="s">
        <v>114</v>
      </c>
      <c r="K5" s="103" t="s">
        <v>346</v>
      </c>
      <c r="L5" s="103" t="s">
        <v>114</v>
      </c>
      <c r="M5" s="103" t="s">
        <v>115</v>
      </c>
      <c r="N5" s="787"/>
    </row>
    <row r="6" spans="1:17" s="27" customFormat="1" ht="20.100000000000001" customHeight="1">
      <c r="A6" s="277" t="str">
        <f>A25</f>
        <v>1.1 덕곡배수장 자동제어반 설치노무비</v>
      </c>
      <c r="B6" s="138"/>
      <c r="C6" s="139"/>
      <c r="D6" s="215">
        <v>1</v>
      </c>
      <c r="E6" s="139" t="s">
        <v>86</v>
      </c>
      <c r="F6" s="238"/>
      <c r="G6" s="237">
        <f>SUM(I6,K6,M6)</f>
        <v>988438</v>
      </c>
      <c r="H6" s="237"/>
      <c r="I6" s="237">
        <f>I41</f>
        <v>959649</v>
      </c>
      <c r="J6" s="237"/>
      <c r="K6" s="237"/>
      <c r="L6" s="237"/>
      <c r="M6" s="237">
        <f>M41</f>
        <v>28789</v>
      </c>
      <c r="N6" s="278"/>
    </row>
    <row r="7" spans="1:17" s="27" customFormat="1" ht="20.100000000000001" customHeight="1">
      <c r="A7" s="277" t="str">
        <f>A49</f>
        <v>1.2 포두배수장 자동제어반 설치노무비</v>
      </c>
      <c r="B7" s="138"/>
      <c r="C7" s="139"/>
      <c r="D7" s="215">
        <v>1</v>
      </c>
      <c r="E7" s="139" t="s">
        <v>86</v>
      </c>
      <c r="F7" s="238"/>
      <c r="G7" s="237">
        <f>SUM(I7,K7,M7)</f>
        <v>862628</v>
      </c>
      <c r="H7" s="237"/>
      <c r="I7" s="237">
        <f>I65</f>
        <v>837503</v>
      </c>
      <c r="J7" s="237"/>
      <c r="K7" s="237"/>
      <c r="L7" s="237"/>
      <c r="M7" s="237">
        <f>M65</f>
        <v>25125</v>
      </c>
      <c r="N7" s="278"/>
    </row>
    <row r="8" spans="1:17" s="27" customFormat="1" ht="20.100000000000001" customHeight="1">
      <c r="A8" s="277"/>
      <c r="B8" s="138"/>
      <c r="C8" s="139"/>
      <c r="D8" s="215"/>
      <c r="E8" s="139"/>
      <c r="F8" s="238"/>
      <c r="G8" s="237"/>
      <c r="H8" s="237"/>
      <c r="I8" s="237"/>
      <c r="J8" s="237"/>
      <c r="K8" s="237"/>
      <c r="L8" s="237"/>
      <c r="M8" s="237"/>
      <c r="N8" s="279"/>
    </row>
    <row r="9" spans="1:17" s="27" customFormat="1" ht="20.25" customHeight="1">
      <c r="A9" s="277"/>
      <c r="B9" s="65"/>
      <c r="C9" s="139"/>
      <c r="D9" s="215"/>
      <c r="E9" s="139"/>
      <c r="F9" s="238"/>
      <c r="G9" s="237"/>
      <c r="H9" s="237"/>
      <c r="I9" s="237"/>
      <c r="J9" s="237"/>
      <c r="K9" s="237"/>
      <c r="L9" s="237"/>
      <c r="M9" s="237"/>
      <c r="N9" s="279"/>
    </row>
    <row r="10" spans="1:17" s="27" customFormat="1" ht="20.100000000000001" customHeight="1">
      <c r="A10" s="277"/>
      <c r="B10" s="65"/>
      <c r="C10" s="139"/>
      <c r="D10" s="215"/>
      <c r="E10" s="139"/>
      <c r="F10" s="238"/>
      <c r="G10" s="237"/>
      <c r="H10" s="237"/>
      <c r="I10" s="237"/>
      <c r="J10" s="237"/>
      <c r="K10" s="237"/>
      <c r="L10" s="237"/>
      <c r="M10" s="237"/>
      <c r="N10" s="279"/>
    </row>
    <row r="11" spans="1:17" s="27" customFormat="1" ht="20.100000000000001" customHeight="1">
      <c r="A11" s="277"/>
      <c r="B11" s="65"/>
      <c r="C11" s="139"/>
      <c r="D11" s="215"/>
      <c r="E11" s="139"/>
      <c r="F11" s="238"/>
      <c r="G11" s="237"/>
      <c r="H11" s="237"/>
      <c r="I11" s="237"/>
      <c r="J11" s="237"/>
      <c r="K11" s="237"/>
      <c r="L11" s="237"/>
      <c r="M11" s="237"/>
      <c r="N11" s="279"/>
    </row>
    <row r="12" spans="1:17" s="27" customFormat="1" ht="20.100000000000001" customHeight="1">
      <c r="A12" s="277"/>
      <c r="B12" s="65"/>
      <c r="C12" s="139"/>
      <c r="D12" s="215"/>
      <c r="E12" s="139"/>
      <c r="F12" s="238"/>
      <c r="G12" s="237"/>
      <c r="H12" s="237"/>
      <c r="I12" s="237"/>
      <c r="J12" s="237"/>
      <c r="K12" s="237"/>
      <c r="L12" s="237"/>
      <c r="M12" s="237"/>
      <c r="N12" s="279"/>
    </row>
    <row r="13" spans="1:17" s="27" customFormat="1" ht="20.100000000000001" customHeight="1">
      <c r="A13" s="277"/>
      <c r="B13" s="65"/>
      <c r="C13" s="139"/>
      <c r="D13" s="215"/>
      <c r="E13" s="139"/>
      <c r="F13" s="238"/>
      <c r="G13" s="237"/>
      <c r="H13" s="237"/>
      <c r="I13" s="237"/>
      <c r="J13" s="237"/>
      <c r="K13" s="237"/>
      <c r="L13" s="237"/>
      <c r="M13" s="237"/>
      <c r="N13" s="279"/>
    </row>
    <row r="14" spans="1:17" s="27" customFormat="1" ht="20.100000000000001" customHeight="1">
      <c r="A14" s="277"/>
      <c r="B14" s="65"/>
      <c r="C14" s="139"/>
      <c r="D14" s="215"/>
      <c r="E14" s="139"/>
      <c r="F14" s="238"/>
      <c r="G14" s="237"/>
      <c r="H14" s="237"/>
      <c r="I14" s="237"/>
      <c r="J14" s="237"/>
      <c r="K14" s="237"/>
      <c r="L14" s="237"/>
      <c r="M14" s="237"/>
      <c r="N14" s="279"/>
    </row>
    <row r="15" spans="1:17" s="27" customFormat="1" ht="20.100000000000001" customHeight="1">
      <c r="A15" s="280"/>
      <c r="B15" s="65"/>
      <c r="C15" s="139"/>
      <c r="D15" s="215"/>
      <c r="E15" s="139"/>
      <c r="F15" s="238"/>
      <c r="G15" s="237"/>
      <c r="H15" s="237"/>
      <c r="I15" s="237"/>
      <c r="J15" s="237"/>
      <c r="K15" s="237"/>
      <c r="L15" s="237"/>
      <c r="M15" s="237"/>
      <c r="N15" s="279"/>
    </row>
    <row r="16" spans="1:17" s="27" customFormat="1" ht="20.100000000000001" customHeight="1">
      <c r="A16" s="280"/>
      <c r="B16" s="65"/>
      <c r="C16" s="139"/>
      <c r="D16" s="215"/>
      <c r="E16" s="139"/>
      <c r="F16" s="238"/>
      <c r="G16" s="237"/>
      <c r="H16" s="237"/>
      <c r="I16" s="237"/>
      <c r="J16" s="237"/>
      <c r="K16" s="237"/>
      <c r="L16" s="237"/>
      <c r="M16" s="237"/>
      <c r="N16" s="279"/>
    </row>
    <row r="17" spans="1:17" s="27" customFormat="1" ht="20.100000000000001" customHeight="1">
      <c r="A17" s="280"/>
      <c r="B17" s="65"/>
      <c r="C17" s="139"/>
      <c r="D17" s="215"/>
      <c r="E17" s="139"/>
      <c r="F17" s="238"/>
      <c r="G17" s="237"/>
      <c r="H17" s="237"/>
      <c r="I17" s="237"/>
      <c r="J17" s="237"/>
      <c r="K17" s="237"/>
      <c r="L17" s="237"/>
      <c r="M17" s="237"/>
      <c r="N17" s="279"/>
    </row>
    <row r="18" spans="1:17" s="27" customFormat="1" ht="20.100000000000001" customHeight="1">
      <c r="A18" s="280"/>
      <c r="B18" s="65"/>
      <c r="C18" s="139"/>
      <c r="D18" s="215"/>
      <c r="E18" s="139"/>
      <c r="F18" s="238"/>
      <c r="G18" s="237"/>
      <c r="H18" s="237"/>
      <c r="I18" s="237"/>
      <c r="J18" s="237"/>
      <c r="K18" s="237"/>
      <c r="L18" s="237"/>
      <c r="M18" s="237"/>
      <c r="N18" s="279"/>
    </row>
    <row r="19" spans="1:17" s="27" customFormat="1" ht="20.100000000000001" customHeight="1">
      <c r="A19" s="62"/>
      <c r="B19" s="138"/>
      <c r="C19" s="139"/>
      <c r="D19" s="215"/>
      <c r="E19" s="139"/>
      <c r="F19" s="238"/>
      <c r="G19" s="237"/>
      <c r="H19" s="237"/>
      <c r="I19" s="237"/>
      <c r="J19" s="237"/>
      <c r="K19" s="237"/>
      <c r="L19" s="237"/>
      <c r="M19" s="237"/>
      <c r="N19" s="281"/>
    </row>
    <row r="20" spans="1:17" s="27" customFormat="1" ht="20.100000000000001" customHeight="1">
      <c r="A20" s="280"/>
      <c r="B20" s="65"/>
      <c r="C20" s="139"/>
      <c r="D20" s="215"/>
      <c r="E20" s="139"/>
      <c r="F20" s="238"/>
      <c r="G20" s="237"/>
      <c r="H20" s="237"/>
      <c r="I20" s="237"/>
      <c r="J20" s="237"/>
      <c r="K20" s="237"/>
      <c r="L20" s="237"/>
      <c r="M20" s="237"/>
      <c r="N20" s="279"/>
    </row>
    <row r="21" spans="1:17" s="27" customFormat="1" ht="20.100000000000001" customHeight="1">
      <c r="A21" s="280" t="s">
        <v>93</v>
      </c>
      <c r="B21" s="65"/>
      <c r="C21" s="139"/>
      <c r="D21" s="215"/>
      <c r="E21" s="139"/>
      <c r="F21" s="238"/>
      <c r="G21" s="237">
        <f>SUM(G6:G19)</f>
        <v>1851066</v>
      </c>
      <c r="H21" s="237"/>
      <c r="I21" s="237">
        <f>SUM(I6:I19)</f>
        <v>1797152</v>
      </c>
      <c r="J21" s="237"/>
      <c r="K21" s="237"/>
      <c r="L21" s="237"/>
      <c r="M21" s="237">
        <f>SUM(M6:M19)</f>
        <v>53914</v>
      </c>
      <c r="N21" s="281"/>
    </row>
    <row r="22" spans="1:17" s="27" customFormat="1" ht="20.100000000000001" customHeight="1">
      <c r="A22" s="280"/>
      <c r="B22" s="65"/>
      <c r="C22" s="139"/>
      <c r="D22" s="215"/>
      <c r="E22" s="139"/>
      <c r="F22" s="238"/>
      <c r="G22" s="237"/>
      <c r="H22" s="237"/>
      <c r="I22" s="237"/>
      <c r="J22" s="237"/>
      <c r="K22" s="237"/>
      <c r="L22" s="237"/>
      <c r="M22" s="237"/>
      <c r="N22" s="281"/>
    </row>
    <row r="23" spans="1:17" s="27" customFormat="1" ht="20.100000000000001" customHeight="1">
      <c r="A23" s="280"/>
      <c r="B23" s="65"/>
      <c r="C23" s="139"/>
      <c r="D23" s="215"/>
      <c r="E23" s="139"/>
      <c r="F23" s="238"/>
      <c r="G23" s="237"/>
      <c r="H23" s="237"/>
      <c r="I23" s="237"/>
      <c r="J23" s="237"/>
      <c r="K23" s="237"/>
      <c r="L23" s="237"/>
      <c r="M23" s="237"/>
      <c r="N23" s="281"/>
    </row>
    <row r="24" spans="1:17" s="27" customFormat="1" ht="20.100000000000001" customHeight="1">
      <c r="A24" s="280"/>
      <c r="B24" s="65"/>
      <c r="C24" s="139"/>
      <c r="D24" s="215"/>
      <c r="E24" s="139"/>
      <c r="F24" s="238"/>
      <c r="G24" s="237"/>
      <c r="H24" s="237"/>
      <c r="I24" s="237"/>
      <c r="J24" s="237"/>
      <c r="K24" s="237"/>
      <c r="L24" s="237"/>
      <c r="M24" s="237"/>
      <c r="N24" s="281"/>
    </row>
    <row r="25" spans="1:17" ht="20.100000000000001" customHeight="1">
      <c r="A25" s="282" t="s">
        <v>563</v>
      </c>
      <c r="B25" s="283"/>
      <c r="C25" s="284"/>
      <c r="D25" s="77"/>
      <c r="E25" s="284"/>
      <c r="F25" s="284"/>
      <c r="G25" s="285"/>
      <c r="H25" s="285"/>
      <c r="I25" s="285"/>
      <c r="J25" s="285"/>
      <c r="K25" s="285"/>
      <c r="L25" s="285"/>
      <c r="M25" s="285"/>
      <c r="N25" s="286"/>
    </row>
    <row r="26" spans="1:17" ht="20.100000000000001" customHeight="1">
      <c r="A26" s="280"/>
      <c r="B26" s="57"/>
      <c r="C26" s="287"/>
      <c r="D26" s="64"/>
      <c r="E26" s="287"/>
      <c r="F26" s="287"/>
      <c r="G26" s="288"/>
      <c r="H26" s="288"/>
      <c r="I26" s="288"/>
      <c r="J26" s="288"/>
      <c r="K26" s="288"/>
      <c r="L26" s="288"/>
      <c r="M26" s="288"/>
      <c r="N26" s="289"/>
    </row>
    <row r="27" spans="1:17" ht="20.100000000000001" customHeight="1">
      <c r="A27" s="788" t="s">
        <v>107</v>
      </c>
      <c r="B27" s="794"/>
      <c r="C27" s="786" t="s">
        <v>88</v>
      </c>
      <c r="D27" s="792" t="s">
        <v>89</v>
      </c>
      <c r="E27" s="786" t="s">
        <v>90</v>
      </c>
      <c r="F27" s="102" t="s">
        <v>108</v>
      </c>
      <c r="G27" s="102"/>
      <c r="H27" s="102" t="s">
        <v>109</v>
      </c>
      <c r="I27" s="102"/>
      <c r="J27" s="102" t="s">
        <v>110</v>
      </c>
      <c r="K27" s="102"/>
      <c r="L27" s="102" t="s">
        <v>111</v>
      </c>
      <c r="M27" s="102"/>
      <c r="N27" s="786" t="s">
        <v>112</v>
      </c>
    </row>
    <row r="28" spans="1:17" ht="20.100000000000001" customHeight="1">
      <c r="A28" s="795"/>
      <c r="B28" s="796"/>
      <c r="C28" s="787"/>
      <c r="D28" s="793"/>
      <c r="E28" s="787"/>
      <c r="F28" s="103" t="s">
        <v>113</v>
      </c>
      <c r="G28" s="103" t="s">
        <v>92</v>
      </c>
      <c r="H28" s="103" t="s">
        <v>114</v>
      </c>
      <c r="I28" s="103" t="s">
        <v>92</v>
      </c>
      <c r="J28" s="103" t="s">
        <v>114</v>
      </c>
      <c r="K28" s="103" t="s">
        <v>92</v>
      </c>
      <c r="L28" s="103" t="s">
        <v>114</v>
      </c>
      <c r="M28" s="103" t="s">
        <v>115</v>
      </c>
      <c r="N28" s="787"/>
    </row>
    <row r="29" spans="1:17" s="123" customFormat="1" ht="20.100000000000001" customHeight="1">
      <c r="A29" s="252" t="s">
        <v>565</v>
      </c>
      <c r="B29" s="252"/>
      <c r="C29" s="139"/>
      <c r="D29" s="290"/>
      <c r="E29" s="139"/>
      <c r="F29" s="238"/>
      <c r="G29" s="291"/>
      <c r="H29" s="291"/>
      <c r="I29" s="291"/>
      <c r="J29" s="292"/>
      <c r="K29" s="291"/>
      <c r="L29" s="237"/>
      <c r="M29" s="237"/>
      <c r="N29" s="293"/>
    </row>
    <row r="30" spans="1:17" s="27" customFormat="1" ht="20.100000000000001" customHeight="1">
      <c r="A30" s="294" t="s">
        <v>225</v>
      </c>
      <c r="B30" s="295"/>
      <c r="C30" s="578" t="s">
        <v>535</v>
      </c>
      <c r="D30" s="297">
        <f>원격소설치근!F13</f>
        <v>0.71</v>
      </c>
      <c r="E30" s="296" t="s">
        <v>23</v>
      </c>
      <c r="F30" s="298"/>
      <c r="G30" s="237">
        <f>I30</f>
        <v>216201</v>
      </c>
      <c r="H30" s="237">
        <v>304509</v>
      </c>
      <c r="I30" s="237">
        <f>TRUNC(H30*D30)</f>
        <v>216201</v>
      </c>
      <c r="J30" s="299"/>
      <c r="K30" s="299"/>
      <c r="L30" s="299"/>
      <c r="M30" s="299"/>
      <c r="N30" s="300" t="s">
        <v>94</v>
      </c>
    </row>
    <row r="31" spans="1:17" s="123" customFormat="1" ht="20.100000000000001" customHeight="1">
      <c r="A31" s="294" t="s">
        <v>99</v>
      </c>
      <c r="B31" s="295"/>
      <c r="C31" s="578" t="s">
        <v>535</v>
      </c>
      <c r="D31" s="297">
        <f>원격소설치근!H13</f>
        <v>0.85</v>
      </c>
      <c r="E31" s="296" t="s">
        <v>23</v>
      </c>
      <c r="F31" s="298"/>
      <c r="G31" s="237">
        <f>I31</f>
        <v>268198</v>
      </c>
      <c r="H31" s="234">
        <v>315528</v>
      </c>
      <c r="I31" s="237">
        <f>TRUNC(H31*D31)</f>
        <v>268198</v>
      </c>
      <c r="J31" s="299"/>
      <c r="K31" s="299"/>
      <c r="L31" s="299"/>
      <c r="M31" s="299"/>
      <c r="N31" s="300" t="s">
        <v>94</v>
      </c>
      <c r="O31" s="79"/>
      <c r="P31" s="27"/>
      <c r="Q31" s="126"/>
    </row>
    <row r="32" spans="1:17" s="123" customFormat="1" ht="20.100000000000001" customHeight="1">
      <c r="A32" s="294" t="s">
        <v>100</v>
      </c>
      <c r="B32" s="295"/>
      <c r="C32" s="578" t="s">
        <v>535</v>
      </c>
      <c r="D32" s="297">
        <f>원격소설치근!J13</f>
        <v>1.1400000000000001</v>
      </c>
      <c r="E32" s="296" t="s">
        <v>23</v>
      </c>
      <c r="F32" s="298"/>
      <c r="G32" s="237">
        <f>I32</f>
        <v>196157</v>
      </c>
      <c r="H32" s="234">
        <v>172068</v>
      </c>
      <c r="I32" s="237">
        <f>TRUNC(H32*D32)</f>
        <v>196157</v>
      </c>
      <c r="J32" s="299"/>
      <c r="K32" s="299"/>
      <c r="L32" s="299"/>
      <c r="M32" s="299"/>
      <c r="N32" s="300" t="s">
        <v>94</v>
      </c>
      <c r="O32" s="79"/>
      <c r="P32" s="27"/>
      <c r="Q32" s="126"/>
    </row>
    <row r="33" spans="1:17" s="123" customFormat="1" ht="20.100000000000001" customHeight="1">
      <c r="A33" s="294" t="s">
        <v>226</v>
      </c>
      <c r="B33" s="295"/>
      <c r="C33" s="578" t="s">
        <v>535</v>
      </c>
      <c r="D33" s="297">
        <f>원격소설치근!L13</f>
        <v>0.71</v>
      </c>
      <c r="E33" s="296" t="s">
        <v>23</v>
      </c>
      <c r="F33" s="298"/>
      <c r="G33" s="237">
        <f>I33</f>
        <v>279093</v>
      </c>
      <c r="H33" s="234">
        <v>393090</v>
      </c>
      <c r="I33" s="237">
        <f>TRUNC(H33*D33)</f>
        <v>279093</v>
      </c>
      <c r="J33" s="299"/>
      <c r="K33" s="299"/>
      <c r="L33" s="299"/>
      <c r="M33" s="299"/>
      <c r="N33" s="300" t="s">
        <v>94</v>
      </c>
      <c r="O33" s="79"/>
      <c r="P33" s="27"/>
      <c r="Q33" s="126"/>
    </row>
    <row r="34" spans="1:17" s="27" customFormat="1" ht="20.100000000000001" customHeight="1">
      <c r="A34" s="294"/>
      <c r="B34" s="295"/>
      <c r="C34" s="296"/>
      <c r="D34" s="297"/>
      <c r="E34" s="296"/>
      <c r="F34" s="298"/>
      <c r="G34" s="237"/>
      <c r="H34" s="299"/>
      <c r="I34" s="237"/>
      <c r="J34" s="299"/>
      <c r="K34" s="299"/>
      <c r="L34" s="299"/>
      <c r="M34" s="299"/>
      <c r="N34" s="300"/>
    </row>
    <row r="35" spans="1:17" s="123" customFormat="1" ht="20.100000000000001" customHeight="1">
      <c r="A35" s="252" t="s">
        <v>116</v>
      </c>
      <c r="B35" s="301"/>
      <c r="C35" s="296"/>
      <c r="D35" s="297"/>
      <c r="E35" s="296"/>
      <c r="F35" s="298"/>
      <c r="G35" s="237"/>
      <c r="H35" s="299"/>
      <c r="I35" s="237"/>
      <c r="J35" s="299"/>
      <c r="K35" s="299"/>
      <c r="L35" s="299"/>
      <c r="M35" s="299"/>
      <c r="N35" s="300"/>
      <c r="O35" s="79"/>
      <c r="P35" s="126"/>
      <c r="Q35" s="126"/>
    </row>
    <row r="36" spans="1:17" s="27" customFormat="1" ht="20.100000000000001" customHeight="1">
      <c r="A36" s="294" t="s">
        <v>117</v>
      </c>
      <c r="B36" s="252"/>
      <c r="C36" s="302" t="s">
        <v>95</v>
      </c>
      <c r="D36" s="303">
        <v>1</v>
      </c>
      <c r="E36" s="67" t="s">
        <v>86</v>
      </c>
      <c r="F36" s="237"/>
      <c r="G36" s="237"/>
      <c r="H36" s="237"/>
      <c r="I36" s="237"/>
      <c r="J36" s="237"/>
      <c r="K36" s="237"/>
      <c r="L36" s="299"/>
      <c r="M36" s="237">
        <f>TRUNC(SUM(I30:I33)*3%)</f>
        <v>28789</v>
      </c>
      <c r="N36" s="300"/>
      <c r="O36" s="79"/>
      <c r="P36" s="126"/>
      <c r="Q36" s="126"/>
    </row>
    <row r="37" spans="1:17" s="27" customFormat="1" ht="20.100000000000001" customHeight="1">
      <c r="A37" s="304"/>
      <c r="B37" s="138"/>
      <c r="C37" s="296"/>
      <c r="D37" s="305"/>
      <c r="E37" s="139"/>
      <c r="F37" s="237"/>
      <c r="G37" s="237"/>
      <c r="H37" s="237"/>
      <c r="I37" s="237"/>
      <c r="J37" s="237"/>
      <c r="K37" s="237"/>
      <c r="L37" s="299"/>
      <c r="M37" s="237"/>
      <c r="N37" s="300"/>
      <c r="O37" s="79"/>
      <c r="P37" s="126"/>
      <c r="Q37" s="126"/>
    </row>
    <row r="38" spans="1:17" s="27" customFormat="1" ht="20.100000000000001" customHeight="1">
      <c r="A38" s="304"/>
      <c r="B38" s="138"/>
      <c r="C38" s="296"/>
      <c r="D38" s="305"/>
      <c r="E38" s="139"/>
      <c r="F38" s="237"/>
      <c r="G38" s="237"/>
      <c r="H38" s="237"/>
      <c r="I38" s="237"/>
      <c r="J38" s="237"/>
      <c r="K38" s="237"/>
      <c r="L38" s="299"/>
      <c r="M38" s="237"/>
      <c r="N38" s="300"/>
      <c r="O38" s="79"/>
      <c r="P38" s="126"/>
      <c r="Q38" s="126"/>
    </row>
    <row r="39" spans="1:17" s="27" customFormat="1" ht="20.100000000000001" customHeight="1">
      <c r="A39" s="304"/>
      <c r="B39" s="138"/>
      <c r="C39" s="296"/>
      <c r="D39" s="305"/>
      <c r="E39" s="139"/>
      <c r="F39" s="237"/>
      <c r="G39" s="237"/>
      <c r="H39" s="237"/>
      <c r="I39" s="237"/>
      <c r="J39" s="237"/>
      <c r="K39" s="237"/>
      <c r="L39" s="299"/>
      <c r="M39" s="237"/>
      <c r="N39" s="300"/>
      <c r="O39" s="79"/>
      <c r="P39" s="126"/>
      <c r="Q39" s="126"/>
    </row>
    <row r="40" spans="1:17" s="27" customFormat="1" ht="20.100000000000001" customHeight="1">
      <c r="A40" s="304"/>
      <c r="B40" s="138"/>
      <c r="C40" s="296"/>
      <c r="D40" s="305"/>
      <c r="E40" s="139"/>
      <c r="F40" s="237"/>
      <c r="G40" s="237"/>
      <c r="H40" s="237"/>
      <c r="I40" s="237"/>
      <c r="J40" s="237"/>
      <c r="K40" s="237"/>
      <c r="L40" s="299"/>
      <c r="M40" s="237"/>
      <c r="N40" s="300"/>
      <c r="O40" s="79"/>
      <c r="P40" s="126"/>
      <c r="Q40" s="126"/>
    </row>
    <row r="41" spans="1:17" s="27" customFormat="1" ht="20.100000000000001" customHeight="1">
      <c r="A41" s="280" t="s">
        <v>1</v>
      </c>
      <c r="B41" s="65"/>
      <c r="C41" s="139"/>
      <c r="D41" s="290"/>
      <c r="E41" s="139"/>
      <c r="F41" s="238"/>
      <c r="G41" s="237">
        <f>SUM(I41,K41,M41)</f>
        <v>988438</v>
      </c>
      <c r="H41" s="237"/>
      <c r="I41" s="237">
        <f>SUM(I30:I36)</f>
        <v>959649</v>
      </c>
      <c r="J41" s="237"/>
      <c r="K41" s="237"/>
      <c r="L41" s="237"/>
      <c r="M41" s="237">
        <f>M36</f>
        <v>28789</v>
      </c>
      <c r="N41" s="281"/>
      <c r="O41" s="79"/>
      <c r="P41" s="126"/>
      <c r="Q41" s="126"/>
    </row>
    <row r="42" spans="1:17" s="27" customFormat="1" ht="20.100000000000001" customHeight="1">
      <c r="A42" s="280"/>
      <c r="B42" s="65"/>
      <c r="C42" s="139"/>
      <c r="D42" s="290"/>
      <c r="E42" s="139"/>
      <c r="F42" s="238"/>
      <c r="G42" s="237"/>
      <c r="H42" s="237"/>
      <c r="I42" s="237"/>
      <c r="J42" s="237"/>
      <c r="K42" s="237"/>
      <c r="L42" s="237"/>
      <c r="M42" s="237"/>
      <c r="N42" s="281"/>
      <c r="O42" s="79"/>
      <c r="P42" s="126"/>
      <c r="Q42" s="126"/>
    </row>
    <row r="43" spans="1:17" s="27" customFormat="1" ht="20.100000000000001" customHeight="1">
      <c r="A43" s="280"/>
      <c r="B43" s="65"/>
      <c r="C43" s="139"/>
      <c r="D43" s="290"/>
      <c r="E43" s="139"/>
      <c r="F43" s="238"/>
      <c r="G43" s="237"/>
      <c r="H43" s="237"/>
      <c r="I43" s="237"/>
      <c r="J43" s="237"/>
      <c r="K43" s="237"/>
      <c r="L43" s="237"/>
      <c r="M43" s="237"/>
      <c r="N43" s="281"/>
      <c r="O43" s="79"/>
      <c r="P43" s="126"/>
      <c r="Q43" s="126"/>
    </row>
    <row r="44" spans="1:17" s="27" customFormat="1" ht="20.100000000000001" customHeight="1">
      <c r="A44" s="280"/>
      <c r="B44" s="65"/>
      <c r="C44" s="139"/>
      <c r="D44" s="290"/>
      <c r="E44" s="139"/>
      <c r="F44" s="238"/>
      <c r="G44" s="237"/>
      <c r="H44" s="237"/>
      <c r="I44" s="237"/>
      <c r="J44" s="237"/>
      <c r="K44" s="237"/>
      <c r="L44" s="237"/>
      <c r="M44" s="237"/>
      <c r="N44" s="281"/>
      <c r="O44" s="79"/>
      <c r="P44" s="126"/>
      <c r="Q44" s="126"/>
    </row>
    <row r="45" spans="1:17" s="27" customFormat="1" ht="20.100000000000001" customHeight="1">
      <c r="A45" s="280"/>
      <c r="B45" s="65"/>
      <c r="C45" s="139"/>
      <c r="D45" s="290"/>
      <c r="E45" s="139"/>
      <c r="F45" s="238"/>
      <c r="G45" s="237"/>
      <c r="H45" s="237"/>
      <c r="I45" s="237"/>
      <c r="J45" s="237"/>
      <c r="K45" s="237"/>
      <c r="L45" s="237"/>
      <c r="M45" s="237"/>
      <c r="N45" s="281"/>
      <c r="O45" s="79"/>
      <c r="P45" s="126"/>
      <c r="Q45" s="126"/>
    </row>
    <row r="46" spans="1:17" s="27" customFormat="1" ht="20.100000000000001" customHeight="1">
      <c r="A46" s="280"/>
      <c r="B46" s="65"/>
      <c r="C46" s="139"/>
      <c r="D46" s="290"/>
      <c r="E46" s="139"/>
      <c r="F46" s="238"/>
      <c r="G46" s="237"/>
      <c r="H46" s="237"/>
      <c r="I46" s="237"/>
      <c r="J46" s="237"/>
      <c r="K46" s="237"/>
      <c r="L46" s="237"/>
      <c r="M46" s="237"/>
      <c r="N46" s="281"/>
      <c r="O46" s="79"/>
      <c r="P46" s="126"/>
      <c r="Q46" s="126"/>
    </row>
    <row r="47" spans="1:17" s="27" customFormat="1" ht="20.100000000000001" customHeight="1">
      <c r="A47" s="280"/>
      <c r="B47" s="65"/>
      <c r="C47" s="139"/>
      <c r="D47" s="290"/>
      <c r="E47" s="139"/>
      <c r="F47" s="238"/>
      <c r="G47" s="237"/>
      <c r="H47" s="237"/>
      <c r="I47" s="237"/>
      <c r="J47" s="237"/>
      <c r="K47" s="237"/>
      <c r="L47" s="237"/>
      <c r="M47" s="237"/>
      <c r="N47" s="281"/>
      <c r="O47" s="79"/>
      <c r="P47" s="126"/>
      <c r="Q47" s="126"/>
    </row>
    <row r="48" spans="1:17" s="27" customFormat="1" ht="20.100000000000001" customHeight="1">
      <c r="A48" s="280"/>
      <c r="B48" s="65"/>
      <c r="C48" s="139"/>
      <c r="D48" s="290"/>
      <c r="E48" s="139"/>
      <c r="F48" s="238"/>
      <c r="G48" s="237"/>
      <c r="H48" s="237"/>
      <c r="I48" s="237"/>
      <c r="J48" s="237"/>
      <c r="K48" s="237"/>
      <c r="L48" s="237"/>
      <c r="M48" s="237"/>
      <c r="N48" s="281"/>
      <c r="O48" s="79"/>
      <c r="P48" s="126"/>
      <c r="Q48" s="126"/>
    </row>
    <row r="49" spans="1:17" ht="20.100000000000001" customHeight="1">
      <c r="A49" s="282" t="s">
        <v>564</v>
      </c>
      <c r="B49" s="283"/>
      <c r="C49" s="284"/>
      <c r="D49" s="77"/>
      <c r="E49" s="284"/>
      <c r="F49" s="284"/>
      <c r="G49" s="285"/>
      <c r="H49" s="285"/>
      <c r="I49" s="285"/>
      <c r="J49" s="285"/>
      <c r="K49" s="285"/>
      <c r="L49" s="285"/>
      <c r="M49" s="285"/>
      <c r="N49" s="286"/>
    </row>
    <row r="50" spans="1:17" ht="20.100000000000001" customHeight="1">
      <c r="A50" s="280"/>
      <c r="B50" s="57"/>
      <c r="C50" s="287"/>
      <c r="D50" s="64"/>
      <c r="E50" s="287"/>
      <c r="F50" s="287"/>
      <c r="G50" s="288"/>
      <c r="H50" s="288"/>
      <c r="I50" s="288"/>
      <c r="J50" s="288"/>
      <c r="K50" s="288"/>
      <c r="L50" s="288"/>
      <c r="M50" s="288"/>
      <c r="N50" s="289"/>
    </row>
    <row r="51" spans="1:17" ht="20.100000000000001" customHeight="1">
      <c r="A51" s="788" t="s">
        <v>107</v>
      </c>
      <c r="B51" s="794"/>
      <c r="C51" s="786" t="s">
        <v>88</v>
      </c>
      <c r="D51" s="792" t="s">
        <v>89</v>
      </c>
      <c r="E51" s="786" t="s">
        <v>90</v>
      </c>
      <c r="F51" s="102" t="s">
        <v>108</v>
      </c>
      <c r="G51" s="102"/>
      <c r="H51" s="102" t="s">
        <v>109</v>
      </c>
      <c r="I51" s="102"/>
      <c r="J51" s="102" t="s">
        <v>110</v>
      </c>
      <c r="K51" s="102"/>
      <c r="L51" s="102" t="s">
        <v>111</v>
      </c>
      <c r="M51" s="102"/>
      <c r="N51" s="786" t="s">
        <v>112</v>
      </c>
    </row>
    <row r="52" spans="1:17" ht="20.100000000000001" customHeight="1">
      <c r="A52" s="795"/>
      <c r="B52" s="796"/>
      <c r="C52" s="787"/>
      <c r="D52" s="793"/>
      <c r="E52" s="787"/>
      <c r="F52" s="103" t="s">
        <v>113</v>
      </c>
      <c r="G52" s="103" t="s">
        <v>92</v>
      </c>
      <c r="H52" s="103" t="s">
        <v>114</v>
      </c>
      <c r="I52" s="103" t="s">
        <v>92</v>
      </c>
      <c r="J52" s="103" t="s">
        <v>114</v>
      </c>
      <c r="K52" s="103" t="s">
        <v>92</v>
      </c>
      <c r="L52" s="103" t="s">
        <v>114</v>
      </c>
      <c r="M52" s="103" t="s">
        <v>115</v>
      </c>
      <c r="N52" s="787"/>
    </row>
    <row r="53" spans="1:17" s="123" customFormat="1" ht="20.100000000000001" customHeight="1">
      <c r="A53" s="252" t="s">
        <v>565</v>
      </c>
      <c r="B53" s="252"/>
      <c r="C53" s="139"/>
      <c r="D53" s="290"/>
      <c r="E53" s="139"/>
      <c r="F53" s="238"/>
      <c r="G53" s="291"/>
      <c r="H53" s="291"/>
      <c r="I53" s="291"/>
      <c r="J53" s="292"/>
      <c r="K53" s="291"/>
      <c r="L53" s="237"/>
      <c r="M53" s="237"/>
      <c r="N53" s="293"/>
    </row>
    <row r="54" spans="1:17" s="27" customFormat="1" ht="20.100000000000001" customHeight="1">
      <c r="A54" s="294" t="s">
        <v>225</v>
      </c>
      <c r="B54" s="295"/>
      <c r="C54" s="578" t="s">
        <v>535</v>
      </c>
      <c r="D54" s="297">
        <f>원격소설치근!F36</f>
        <v>0.59</v>
      </c>
      <c r="E54" s="296" t="s">
        <v>23</v>
      </c>
      <c r="F54" s="298"/>
      <c r="G54" s="237">
        <f>I54</f>
        <v>179660</v>
      </c>
      <c r="H54" s="237">
        <v>304509</v>
      </c>
      <c r="I54" s="237">
        <f>TRUNC(H54*D54)</f>
        <v>179660</v>
      </c>
      <c r="J54" s="299"/>
      <c r="K54" s="299"/>
      <c r="L54" s="299"/>
      <c r="M54" s="299"/>
      <c r="N54" s="300" t="s">
        <v>94</v>
      </c>
    </row>
    <row r="55" spans="1:17" s="123" customFormat="1" ht="20.100000000000001" customHeight="1">
      <c r="A55" s="294" t="s">
        <v>99</v>
      </c>
      <c r="B55" s="295"/>
      <c r="C55" s="578" t="s">
        <v>535</v>
      </c>
      <c r="D55" s="297">
        <f>원격소설치근!H36</f>
        <v>0.75</v>
      </c>
      <c r="E55" s="296" t="s">
        <v>23</v>
      </c>
      <c r="F55" s="298"/>
      <c r="G55" s="237">
        <f>I55</f>
        <v>236646</v>
      </c>
      <c r="H55" s="234">
        <v>315528</v>
      </c>
      <c r="I55" s="237">
        <f>TRUNC(H55*D55)</f>
        <v>236646</v>
      </c>
      <c r="J55" s="299"/>
      <c r="K55" s="299"/>
      <c r="L55" s="299"/>
      <c r="M55" s="299"/>
      <c r="N55" s="300" t="s">
        <v>94</v>
      </c>
      <c r="O55" s="79"/>
      <c r="P55" s="27"/>
      <c r="Q55" s="126"/>
    </row>
    <row r="56" spans="1:17" s="123" customFormat="1" ht="20.100000000000001" customHeight="1">
      <c r="A56" s="294" t="s">
        <v>100</v>
      </c>
      <c r="B56" s="295"/>
      <c r="C56" s="578" t="s">
        <v>535</v>
      </c>
      <c r="D56" s="297">
        <f>원격소설치근!J36</f>
        <v>1.1000000000000001</v>
      </c>
      <c r="E56" s="296" t="s">
        <v>23</v>
      </c>
      <c r="F56" s="298"/>
      <c r="G56" s="237">
        <f>I56</f>
        <v>189274</v>
      </c>
      <c r="H56" s="234">
        <v>172068</v>
      </c>
      <c r="I56" s="237">
        <f>TRUNC(H56*D56)</f>
        <v>189274</v>
      </c>
      <c r="J56" s="299"/>
      <c r="K56" s="299"/>
      <c r="L56" s="299"/>
      <c r="M56" s="299"/>
      <c r="N56" s="300" t="s">
        <v>94</v>
      </c>
      <c r="O56" s="79"/>
      <c r="P56" s="27"/>
      <c r="Q56" s="126"/>
    </row>
    <row r="57" spans="1:17" s="123" customFormat="1" ht="20.100000000000001" customHeight="1">
      <c r="A57" s="294" t="s">
        <v>226</v>
      </c>
      <c r="B57" s="295"/>
      <c r="C57" s="578" t="s">
        <v>535</v>
      </c>
      <c r="D57" s="297">
        <f>원격소설치근!L36</f>
        <v>0.59</v>
      </c>
      <c r="E57" s="296" t="s">
        <v>23</v>
      </c>
      <c r="F57" s="298"/>
      <c r="G57" s="237">
        <f>I57</f>
        <v>231923</v>
      </c>
      <c r="H57" s="234">
        <v>393090</v>
      </c>
      <c r="I57" s="237">
        <f>TRUNC(H57*D57)</f>
        <v>231923</v>
      </c>
      <c r="J57" s="299"/>
      <c r="K57" s="299"/>
      <c r="L57" s="299"/>
      <c r="M57" s="299"/>
      <c r="N57" s="300" t="s">
        <v>94</v>
      </c>
      <c r="O57" s="79"/>
      <c r="P57" s="27"/>
      <c r="Q57" s="126"/>
    </row>
    <row r="58" spans="1:17" s="27" customFormat="1" ht="20.100000000000001" customHeight="1">
      <c r="A58" s="294"/>
      <c r="B58" s="295"/>
      <c r="C58" s="296"/>
      <c r="D58" s="297"/>
      <c r="E58" s="296"/>
      <c r="F58" s="298"/>
      <c r="G58" s="237"/>
      <c r="H58" s="299"/>
      <c r="I58" s="237"/>
      <c r="J58" s="299"/>
      <c r="K58" s="299"/>
      <c r="L58" s="299"/>
      <c r="M58" s="299"/>
      <c r="N58" s="300"/>
    </row>
    <row r="59" spans="1:17" s="123" customFormat="1" ht="20.100000000000001" customHeight="1">
      <c r="A59" s="252" t="s">
        <v>116</v>
      </c>
      <c r="B59" s="301"/>
      <c r="C59" s="296"/>
      <c r="D59" s="297"/>
      <c r="E59" s="296"/>
      <c r="F59" s="298"/>
      <c r="G59" s="237"/>
      <c r="H59" s="299"/>
      <c r="I59" s="237"/>
      <c r="J59" s="299"/>
      <c r="K59" s="299"/>
      <c r="L59" s="299"/>
      <c r="M59" s="299"/>
      <c r="N59" s="300"/>
      <c r="O59" s="79"/>
      <c r="P59" s="126"/>
      <c r="Q59" s="126"/>
    </row>
    <row r="60" spans="1:17" s="27" customFormat="1" ht="20.100000000000001" customHeight="1">
      <c r="A60" s="294" t="s">
        <v>117</v>
      </c>
      <c r="B60" s="252"/>
      <c r="C60" s="302" t="s">
        <v>95</v>
      </c>
      <c r="D60" s="303">
        <v>1</v>
      </c>
      <c r="E60" s="67" t="s">
        <v>86</v>
      </c>
      <c r="F60" s="237"/>
      <c r="G60" s="237"/>
      <c r="H60" s="237"/>
      <c r="I60" s="237"/>
      <c r="J60" s="237"/>
      <c r="K60" s="237"/>
      <c r="L60" s="299"/>
      <c r="M60" s="237">
        <f>TRUNC(SUM(I54:I57)*3%)</f>
        <v>25125</v>
      </c>
      <c r="N60" s="300"/>
      <c r="O60" s="79"/>
      <c r="P60" s="126"/>
      <c r="Q60" s="126"/>
    </row>
    <row r="61" spans="1:17" s="27" customFormat="1" ht="20.100000000000001" customHeight="1">
      <c r="A61" s="304"/>
      <c r="B61" s="138"/>
      <c r="C61" s="296"/>
      <c r="D61" s="305"/>
      <c r="E61" s="139"/>
      <c r="F61" s="237"/>
      <c r="G61" s="237"/>
      <c r="H61" s="237"/>
      <c r="I61" s="237"/>
      <c r="J61" s="237"/>
      <c r="K61" s="237"/>
      <c r="L61" s="299"/>
      <c r="M61" s="237"/>
      <c r="N61" s="300"/>
      <c r="O61" s="79"/>
      <c r="P61" s="126"/>
      <c r="Q61" s="126"/>
    </row>
    <row r="62" spans="1:17" s="27" customFormat="1" ht="20.100000000000001" customHeight="1">
      <c r="A62" s="304"/>
      <c r="B62" s="138"/>
      <c r="C62" s="296"/>
      <c r="D62" s="305"/>
      <c r="E62" s="139"/>
      <c r="F62" s="237"/>
      <c r="G62" s="237"/>
      <c r="H62" s="237"/>
      <c r="I62" s="237"/>
      <c r="J62" s="237"/>
      <c r="K62" s="237"/>
      <c r="L62" s="299"/>
      <c r="M62" s="237"/>
      <c r="N62" s="300"/>
      <c r="O62" s="79"/>
      <c r="P62" s="126"/>
      <c r="Q62" s="126"/>
    </row>
    <row r="63" spans="1:17" s="27" customFormat="1" ht="20.100000000000001" customHeight="1">
      <c r="A63" s="304"/>
      <c r="B63" s="138"/>
      <c r="C63" s="296"/>
      <c r="D63" s="305"/>
      <c r="E63" s="139"/>
      <c r="F63" s="237"/>
      <c r="G63" s="237"/>
      <c r="H63" s="237"/>
      <c r="I63" s="237"/>
      <c r="J63" s="237"/>
      <c r="K63" s="237"/>
      <c r="L63" s="299"/>
      <c r="M63" s="237"/>
      <c r="N63" s="300"/>
      <c r="O63" s="79"/>
      <c r="P63" s="126"/>
      <c r="Q63" s="126"/>
    </row>
    <row r="64" spans="1:17" s="27" customFormat="1" ht="20.100000000000001" customHeight="1">
      <c r="A64" s="304"/>
      <c r="B64" s="138"/>
      <c r="C64" s="296"/>
      <c r="D64" s="305"/>
      <c r="E64" s="139"/>
      <c r="F64" s="237"/>
      <c r="G64" s="237"/>
      <c r="H64" s="237"/>
      <c r="I64" s="237"/>
      <c r="J64" s="237"/>
      <c r="K64" s="237"/>
      <c r="L64" s="299"/>
      <c r="M64" s="237"/>
      <c r="N64" s="300"/>
      <c r="O64" s="79"/>
      <c r="P64" s="126"/>
      <c r="Q64" s="126"/>
    </row>
    <row r="65" spans="1:17" s="27" customFormat="1" ht="20.100000000000001" customHeight="1">
      <c r="A65" s="280" t="s">
        <v>1</v>
      </c>
      <c r="B65" s="65"/>
      <c r="C65" s="139"/>
      <c r="D65" s="290"/>
      <c r="E65" s="139"/>
      <c r="F65" s="238"/>
      <c r="G65" s="237">
        <f>SUM(I65,K65,M65)</f>
        <v>862628</v>
      </c>
      <c r="H65" s="237"/>
      <c r="I65" s="237">
        <f>SUM(I54:I60)</f>
        <v>837503</v>
      </c>
      <c r="J65" s="237"/>
      <c r="K65" s="237"/>
      <c r="L65" s="237"/>
      <c r="M65" s="237">
        <f>M60</f>
        <v>25125</v>
      </c>
      <c r="N65" s="281"/>
      <c r="O65" s="79"/>
      <c r="P65" s="126"/>
      <c r="Q65" s="126"/>
    </row>
    <row r="66" spans="1:17" s="27" customFormat="1" ht="20.100000000000001" customHeight="1">
      <c r="A66" s="280"/>
      <c r="B66" s="65"/>
      <c r="C66" s="139"/>
      <c r="D66" s="290"/>
      <c r="E66" s="139"/>
      <c r="F66" s="238"/>
      <c r="G66" s="237"/>
      <c r="H66" s="237"/>
      <c r="I66" s="237"/>
      <c r="J66" s="237"/>
      <c r="K66" s="237"/>
      <c r="L66" s="237"/>
      <c r="M66" s="237"/>
      <c r="N66" s="281"/>
      <c r="O66" s="79"/>
      <c r="P66" s="126"/>
      <c r="Q66" s="126"/>
    </row>
    <row r="67" spans="1:17" s="27" customFormat="1" ht="20.100000000000001" customHeight="1">
      <c r="A67" s="280"/>
      <c r="B67" s="65"/>
      <c r="C67" s="139"/>
      <c r="D67" s="290"/>
      <c r="E67" s="139"/>
      <c r="F67" s="238"/>
      <c r="G67" s="237"/>
      <c r="H67" s="237"/>
      <c r="I67" s="237"/>
      <c r="J67" s="237"/>
      <c r="K67" s="237"/>
      <c r="L67" s="237"/>
      <c r="M67" s="237"/>
      <c r="N67" s="281"/>
      <c r="O67" s="79"/>
      <c r="P67" s="126"/>
      <c r="Q67" s="126"/>
    </row>
    <row r="68" spans="1:17" s="27" customFormat="1" ht="20.100000000000001" customHeight="1">
      <c r="A68" s="280"/>
      <c r="B68" s="65"/>
      <c r="C68" s="139"/>
      <c r="D68" s="290"/>
      <c r="E68" s="139"/>
      <c r="F68" s="238"/>
      <c r="G68" s="237"/>
      <c r="H68" s="237"/>
      <c r="I68" s="237"/>
      <c r="J68" s="237"/>
      <c r="K68" s="237"/>
      <c r="L68" s="237"/>
      <c r="M68" s="237"/>
      <c r="N68" s="281"/>
      <c r="O68" s="79"/>
      <c r="P68" s="126"/>
      <c r="Q68" s="126"/>
    </row>
    <row r="69" spans="1:17" s="27" customFormat="1" ht="20.100000000000001" customHeight="1">
      <c r="A69" s="280"/>
      <c r="B69" s="65"/>
      <c r="C69" s="139"/>
      <c r="D69" s="290"/>
      <c r="E69" s="139"/>
      <c r="F69" s="238"/>
      <c r="G69" s="237"/>
      <c r="H69" s="237"/>
      <c r="I69" s="237"/>
      <c r="J69" s="237"/>
      <c r="K69" s="237"/>
      <c r="L69" s="237"/>
      <c r="M69" s="237"/>
      <c r="N69" s="281"/>
      <c r="O69" s="79"/>
      <c r="P69" s="126"/>
      <c r="Q69" s="126"/>
    </row>
    <row r="70" spans="1:17" s="27" customFormat="1" ht="20.100000000000001" customHeight="1">
      <c r="A70" s="280"/>
      <c r="B70" s="65"/>
      <c r="C70" s="139"/>
      <c r="D70" s="290"/>
      <c r="E70" s="139"/>
      <c r="F70" s="238"/>
      <c r="G70" s="237"/>
      <c r="H70" s="237"/>
      <c r="I70" s="237"/>
      <c r="J70" s="237"/>
      <c r="K70" s="237"/>
      <c r="L70" s="237"/>
      <c r="M70" s="237"/>
      <c r="N70" s="281"/>
      <c r="O70" s="79"/>
      <c r="P70" s="126"/>
      <c r="Q70" s="126"/>
    </row>
    <row r="71" spans="1:17" s="27" customFormat="1" ht="20.100000000000001" customHeight="1">
      <c r="A71" s="280"/>
      <c r="B71" s="65"/>
      <c r="C71" s="139"/>
      <c r="D71" s="290"/>
      <c r="E71" s="139"/>
      <c r="F71" s="238"/>
      <c r="G71" s="237"/>
      <c r="H71" s="237"/>
      <c r="I71" s="237"/>
      <c r="J71" s="237"/>
      <c r="K71" s="237"/>
      <c r="L71" s="237"/>
      <c r="M71" s="237"/>
      <c r="N71" s="281"/>
      <c r="O71" s="79"/>
      <c r="P71" s="126"/>
      <c r="Q71" s="126"/>
    </row>
    <row r="72" spans="1:17" s="27" customFormat="1" ht="20.100000000000001" customHeight="1">
      <c r="A72" s="280"/>
      <c r="B72" s="65"/>
      <c r="C72" s="139"/>
      <c r="D72" s="290"/>
      <c r="E72" s="139"/>
      <c r="F72" s="238"/>
      <c r="G72" s="237"/>
      <c r="H72" s="237"/>
      <c r="I72" s="237"/>
      <c r="J72" s="237"/>
      <c r="K72" s="237"/>
      <c r="L72" s="237"/>
      <c r="M72" s="237"/>
      <c r="N72" s="281"/>
      <c r="O72" s="79"/>
      <c r="P72" s="126"/>
      <c r="Q72" s="126"/>
    </row>
  </sheetData>
  <mergeCells count="15">
    <mergeCell ref="A4:B5"/>
    <mergeCell ref="C4:C5"/>
    <mergeCell ref="D4:D5"/>
    <mergeCell ref="E4:E5"/>
    <mergeCell ref="N4:N5"/>
    <mergeCell ref="A27:B28"/>
    <mergeCell ref="C27:C28"/>
    <mergeCell ref="D27:D28"/>
    <mergeCell ref="E27:E28"/>
    <mergeCell ref="N27:N28"/>
    <mergeCell ref="A51:B52"/>
    <mergeCell ref="C51:C52"/>
    <mergeCell ref="D51:D52"/>
    <mergeCell ref="E51:E52"/>
    <mergeCell ref="N51:N52"/>
  </mergeCells>
  <phoneticPr fontId="51" type="noConversion"/>
  <printOptions horizontalCentered="1" verticalCentered="1" gridLinesSet="0"/>
  <pageMargins left="0.78740157480314965" right="0.39370078740157483" top="0.94488188976377963" bottom="0.62992125984251968" header="0" footer="0"/>
  <pageSetup paperSize="9" scale="9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2112423111"/>
  <dimension ref="A1:O46"/>
  <sheetViews>
    <sheetView view="pageBreakPreview" zoomScaleSheetLayoutView="100" workbookViewId="0">
      <selection activeCell="A29" sqref="A29"/>
    </sheetView>
  </sheetViews>
  <sheetFormatPr defaultColWidth="8.8984375" defaultRowHeight="20.100000000000001" customHeight="1"/>
  <cols>
    <col min="1" max="1" width="18.8984375" style="76" customWidth="1"/>
    <col min="2" max="2" width="18.69921875" style="76" customWidth="1"/>
    <col min="3" max="3" width="5.19921875" style="80" customWidth="1"/>
    <col min="4" max="4" width="5.09765625" style="76" customWidth="1"/>
    <col min="5" max="14" width="7.09765625" style="76" customWidth="1"/>
    <col min="15" max="15" width="8" style="80" customWidth="1"/>
    <col min="16" max="16384" width="8.8984375" style="76"/>
  </cols>
  <sheetData>
    <row r="1" spans="1:15" ht="20.100000000000001" customHeight="1">
      <c r="A1" s="244" t="s">
        <v>567</v>
      </c>
      <c r="B1" s="245"/>
      <c r="C1" s="246"/>
      <c r="D1" s="245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8"/>
    </row>
    <row r="2" spans="1:15" ht="20.100000000000001" customHeight="1">
      <c r="A2" s="62"/>
      <c r="B2" s="212"/>
      <c r="C2" s="249"/>
      <c r="D2" s="212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1"/>
    </row>
    <row r="3" spans="1:15" ht="20.100000000000001" customHeight="1">
      <c r="A3" s="799" t="s">
        <v>106</v>
      </c>
      <c r="B3" s="3" t="s">
        <v>7</v>
      </c>
      <c r="C3" s="799" t="s">
        <v>101</v>
      </c>
      <c r="D3" s="799" t="s">
        <v>96</v>
      </c>
      <c r="E3" s="801" t="s">
        <v>223</v>
      </c>
      <c r="F3" s="802"/>
      <c r="G3" s="803" t="s">
        <v>97</v>
      </c>
      <c r="H3" s="804"/>
      <c r="I3" s="797" t="s">
        <v>98</v>
      </c>
      <c r="J3" s="798"/>
      <c r="K3" s="797" t="s">
        <v>224</v>
      </c>
      <c r="L3" s="798"/>
      <c r="M3" s="104"/>
      <c r="N3" s="105"/>
      <c r="O3" s="799" t="s">
        <v>152</v>
      </c>
    </row>
    <row r="4" spans="1:15" ht="20.100000000000001" customHeight="1">
      <c r="A4" s="800"/>
      <c r="B4" s="1" t="s">
        <v>13</v>
      </c>
      <c r="C4" s="800"/>
      <c r="D4" s="800"/>
      <c r="E4" s="106" t="s">
        <v>102</v>
      </c>
      <c r="F4" s="106" t="s">
        <v>1</v>
      </c>
      <c r="G4" s="106" t="s">
        <v>102</v>
      </c>
      <c r="H4" s="106" t="s">
        <v>1</v>
      </c>
      <c r="I4" s="106" t="s">
        <v>102</v>
      </c>
      <c r="J4" s="106" t="s">
        <v>1</v>
      </c>
      <c r="K4" s="106" t="s">
        <v>102</v>
      </c>
      <c r="L4" s="106" t="s">
        <v>1</v>
      </c>
      <c r="M4" s="106"/>
      <c r="N4" s="106"/>
      <c r="O4" s="800"/>
    </row>
    <row r="5" spans="1:15" s="27" customFormat="1" ht="20.100000000000001" customHeight="1">
      <c r="A5" s="62" t="s">
        <v>566</v>
      </c>
      <c r="B5" s="252"/>
      <c r="C5" s="253"/>
      <c r="D5" s="139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5"/>
    </row>
    <row r="6" spans="1:15" s="27" customFormat="1" ht="20.100000000000001" customHeight="1">
      <c r="A6" s="256" t="s">
        <v>236</v>
      </c>
      <c r="B6" s="257" t="s">
        <v>233</v>
      </c>
      <c r="C6" s="253">
        <f>자동제어반!C72</f>
        <v>1</v>
      </c>
      <c r="D6" s="258" t="s">
        <v>234</v>
      </c>
      <c r="E6" s="254"/>
      <c r="F6" s="254"/>
      <c r="G6" s="259">
        <v>0.5</v>
      </c>
      <c r="H6" s="259">
        <f>TRUNC($C6*G6,2)</f>
        <v>0.5</v>
      </c>
      <c r="I6" s="259">
        <v>1</v>
      </c>
      <c r="J6" s="259">
        <f>TRUNC($C6*I6,2)</f>
        <v>1</v>
      </c>
      <c r="K6" s="254"/>
      <c r="L6" s="254"/>
      <c r="M6" s="254"/>
      <c r="N6" s="254"/>
      <c r="O6" s="255" t="s">
        <v>232</v>
      </c>
    </row>
    <row r="7" spans="1:15" s="27" customFormat="1" ht="20.100000000000001" customHeight="1">
      <c r="A7" s="260"/>
      <c r="B7" s="257" t="s">
        <v>235</v>
      </c>
      <c r="C7" s="253">
        <f>SUM(자동제어반!C74,자동제어반!C75,자동제어반!C76,자동제어반!C77,자동제어반!C78)</f>
        <v>7</v>
      </c>
      <c r="D7" s="258" t="s">
        <v>239</v>
      </c>
      <c r="E7" s="205"/>
      <c r="F7" s="254"/>
      <c r="G7" s="259">
        <v>0.05</v>
      </c>
      <c r="H7" s="259">
        <f>TRUNC($C7*G7,2)</f>
        <v>0.35</v>
      </c>
      <c r="I7" s="259">
        <v>0.02</v>
      </c>
      <c r="J7" s="259">
        <f>TRUNC($C7*I7,2)</f>
        <v>0.14000000000000001</v>
      </c>
      <c r="K7" s="254"/>
      <c r="L7" s="205"/>
      <c r="M7" s="254"/>
      <c r="N7" s="254"/>
      <c r="O7" s="255" t="s">
        <v>232</v>
      </c>
    </row>
    <row r="8" spans="1:15" s="27" customFormat="1" ht="20.100000000000001" customHeight="1">
      <c r="A8" s="260" t="s">
        <v>237</v>
      </c>
      <c r="B8" s="261" t="s">
        <v>238</v>
      </c>
      <c r="C8" s="253">
        <f>자동제어반!C73</f>
        <v>1</v>
      </c>
      <c r="D8" s="258" t="s">
        <v>240</v>
      </c>
      <c r="E8" s="259">
        <v>0.35</v>
      </c>
      <c r="F8" s="259">
        <f>TRUNC($C8*E8,2)</f>
        <v>0.35</v>
      </c>
      <c r="G8" s="254"/>
      <c r="H8" s="254"/>
      <c r="I8" s="254"/>
      <c r="J8" s="254"/>
      <c r="K8" s="259">
        <v>0.35</v>
      </c>
      <c r="L8" s="259">
        <f>TRUNC($C8*K8,2)</f>
        <v>0.35</v>
      </c>
      <c r="M8" s="254"/>
      <c r="N8" s="254"/>
      <c r="O8" s="255" t="s">
        <v>232</v>
      </c>
    </row>
    <row r="9" spans="1:15" s="27" customFormat="1" ht="20.100000000000001" customHeight="1">
      <c r="A9" s="260"/>
      <c r="B9" s="241" t="s">
        <v>241</v>
      </c>
      <c r="C9" s="253">
        <f>SUM(자동제어반!C79,자동제어반!C81)</f>
        <v>61</v>
      </c>
      <c r="D9" s="258" t="s">
        <v>242</v>
      </c>
      <c r="E9" s="262">
        <v>3.0000000000000001E-3</v>
      </c>
      <c r="F9" s="259">
        <f>TRUNC($C9*E9,2)</f>
        <v>0.18</v>
      </c>
      <c r="G9" s="254"/>
      <c r="H9" s="254"/>
      <c r="I9" s="254"/>
      <c r="J9" s="254"/>
      <c r="K9" s="262">
        <v>3.0000000000000001E-3</v>
      </c>
      <c r="L9" s="259">
        <f>TRUNC($C9*K9,2)</f>
        <v>0.18</v>
      </c>
      <c r="M9" s="254"/>
      <c r="N9" s="205"/>
      <c r="O9" s="255" t="s">
        <v>232</v>
      </c>
    </row>
    <row r="10" spans="1:15" s="27" customFormat="1" ht="20.100000000000001" customHeight="1">
      <c r="A10" s="263"/>
      <c r="B10" s="255" t="s">
        <v>243</v>
      </c>
      <c r="C10" s="253">
        <f>SUM(자동제어반!C80)</f>
        <v>45</v>
      </c>
      <c r="D10" s="258" t="s">
        <v>242</v>
      </c>
      <c r="E10" s="262">
        <v>4.0000000000000001E-3</v>
      </c>
      <c r="F10" s="259">
        <f>TRUNC($C10*E10,2)</f>
        <v>0.18</v>
      </c>
      <c r="G10" s="254"/>
      <c r="H10" s="254"/>
      <c r="I10" s="254"/>
      <c r="J10" s="254"/>
      <c r="K10" s="262">
        <v>4.0000000000000001E-3</v>
      </c>
      <c r="L10" s="259">
        <f>TRUNC($C10*K10,2)</f>
        <v>0.18</v>
      </c>
      <c r="M10" s="254"/>
      <c r="N10" s="205"/>
      <c r="O10" s="255" t="s">
        <v>232</v>
      </c>
    </row>
    <row r="11" spans="1:15" s="27" customFormat="1" ht="20.100000000000001" customHeight="1">
      <c r="A11" s="263"/>
      <c r="B11" s="255"/>
      <c r="C11" s="253"/>
      <c r="D11" s="258"/>
      <c r="E11" s="259"/>
      <c r="F11" s="259"/>
      <c r="G11" s="254"/>
      <c r="H11" s="254"/>
      <c r="I11" s="254"/>
      <c r="J11" s="254"/>
      <c r="K11" s="259"/>
      <c r="L11" s="259"/>
      <c r="M11" s="254"/>
      <c r="N11" s="205"/>
      <c r="O11" s="255"/>
    </row>
    <row r="12" spans="1:15" s="27" customFormat="1" ht="20.100000000000001" customHeight="1">
      <c r="A12" s="263"/>
      <c r="B12" s="255"/>
      <c r="C12" s="253"/>
      <c r="D12" s="258"/>
      <c r="E12" s="259"/>
      <c r="F12" s="259"/>
      <c r="G12" s="254"/>
      <c r="H12" s="254"/>
      <c r="I12" s="254"/>
      <c r="J12" s="254"/>
      <c r="K12" s="259"/>
      <c r="L12" s="259"/>
      <c r="M12" s="254"/>
      <c r="N12" s="205"/>
      <c r="O12" s="255"/>
    </row>
    <row r="13" spans="1:15" s="134" customFormat="1" ht="20.100000000000001" customHeight="1">
      <c r="A13" s="264" t="s">
        <v>103</v>
      </c>
      <c r="B13" s="265"/>
      <c r="C13" s="266"/>
      <c r="D13" s="265"/>
      <c r="E13" s="267"/>
      <c r="F13" s="268">
        <f>SUM(F6:F10)</f>
        <v>0.71</v>
      </c>
      <c r="G13" s="267"/>
      <c r="H13" s="268">
        <f>SUM(H6:H10)</f>
        <v>0.85</v>
      </c>
      <c r="I13" s="267"/>
      <c r="J13" s="268">
        <f>SUM(J6:J10)</f>
        <v>1.1400000000000001</v>
      </c>
      <c r="K13" s="267"/>
      <c r="L13" s="268">
        <f>SUM(L6:L10)</f>
        <v>0.71</v>
      </c>
      <c r="M13" s="267"/>
      <c r="N13" s="268"/>
      <c r="O13" s="269"/>
    </row>
    <row r="14" spans="1:15" s="27" customFormat="1" ht="20.100000000000001" customHeight="1">
      <c r="A14" s="270"/>
      <c r="B14" s="241"/>
      <c r="C14" s="253"/>
      <c r="D14" s="258"/>
      <c r="E14" s="254"/>
      <c r="F14" s="254"/>
      <c r="G14" s="259"/>
      <c r="H14" s="259"/>
      <c r="I14" s="259"/>
      <c r="J14" s="259"/>
      <c r="K14" s="254"/>
      <c r="L14" s="205"/>
      <c r="M14" s="254"/>
      <c r="N14" s="205"/>
      <c r="O14" s="139"/>
    </row>
    <row r="15" spans="1:15" s="27" customFormat="1" ht="20.100000000000001" customHeight="1">
      <c r="A15" s="270"/>
      <c r="B15" s="241"/>
      <c r="C15" s="253"/>
      <c r="D15" s="258"/>
      <c r="E15" s="254"/>
      <c r="F15" s="254"/>
      <c r="G15" s="259"/>
      <c r="H15" s="259"/>
      <c r="I15" s="254"/>
      <c r="J15" s="205"/>
      <c r="K15" s="259"/>
      <c r="L15" s="259"/>
      <c r="M15" s="271"/>
      <c r="N15" s="272"/>
      <c r="O15" s="139"/>
    </row>
    <row r="16" spans="1:15" s="27" customFormat="1" ht="20.100000000000001" customHeight="1">
      <c r="A16" s="270"/>
      <c r="B16" s="255"/>
      <c r="C16" s="253"/>
      <c r="D16" s="258"/>
      <c r="E16" s="254"/>
      <c r="F16" s="254"/>
      <c r="G16" s="259"/>
      <c r="H16" s="259"/>
      <c r="I16" s="254"/>
      <c r="J16" s="254"/>
      <c r="K16" s="254"/>
      <c r="L16" s="205"/>
      <c r="M16" s="259"/>
      <c r="N16" s="259"/>
      <c r="O16" s="139"/>
    </row>
    <row r="17" spans="1:15" s="27" customFormat="1" ht="20.100000000000001" customHeight="1">
      <c r="A17" s="270"/>
      <c r="B17" s="139"/>
      <c r="C17" s="253"/>
      <c r="D17" s="258"/>
      <c r="E17" s="254"/>
      <c r="F17" s="205"/>
      <c r="G17" s="259"/>
      <c r="H17" s="259"/>
      <c r="I17" s="254"/>
      <c r="J17" s="205"/>
      <c r="K17" s="259"/>
      <c r="L17" s="259"/>
      <c r="M17" s="259"/>
      <c r="N17" s="259"/>
      <c r="O17" s="139"/>
    </row>
    <row r="18" spans="1:15" s="27" customFormat="1" ht="20.100000000000001" customHeight="1">
      <c r="A18" s="273"/>
      <c r="B18" s="139"/>
      <c r="C18" s="253"/>
      <c r="D18" s="258"/>
      <c r="E18" s="254"/>
      <c r="F18" s="254"/>
      <c r="G18" s="254"/>
      <c r="H18" s="254"/>
      <c r="I18" s="205"/>
      <c r="J18" s="205"/>
      <c r="K18" s="205"/>
      <c r="L18" s="205"/>
      <c r="M18" s="254"/>
      <c r="N18" s="205"/>
      <c r="O18" s="139"/>
    </row>
    <row r="19" spans="1:15" s="27" customFormat="1" ht="20.100000000000001" customHeight="1">
      <c r="A19" s="273"/>
      <c r="B19" s="139"/>
      <c r="C19" s="253"/>
      <c r="D19" s="258"/>
      <c r="E19" s="254"/>
      <c r="F19" s="254"/>
      <c r="G19" s="259"/>
      <c r="H19" s="259"/>
      <c r="I19" s="254"/>
      <c r="J19" s="254"/>
      <c r="K19" s="205"/>
      <c r="L19" s="205"/>
      <c r="M19" s="254"/>
      <c r="N19" s="205"/>
      <c r="O19" s="139"/>
    </row>
    <row r="20" spans="1:15" s="27" customFormat="1" ht="20.100000000000001" customHeight="1">
      <c r="A20" s="273"/>
      <c r="B20" s="139"/>
      <c r="C20" s="253"/>
      <c r="D20" s="258"/>
      <c r="E20" s="254"/>
      <c r="F20" s="254"/>
      <c r="G20" s="259"/>
      <c r="H20" s="259"/>
      <c r="I20" s="205"/>
      <c r="J20" s="205"/>
      <c r="K20" s="205"/>
      <c r="L20" s="205"/>
      <c r="M20" s="254"/>
      <c r="N20" s="205"/>
      <c r="O20" s="139"/>
    </row>
    <row r="21" spans="1:15" s="27" customFormat="1" ht="20.100000000000001" customHeight="1">
      <c r="A21" s="273"/>
      <c r="B21" s="139"/>
      <c r="C21" s="253"/>
      <c r="D21" s="258"/>
      <c r="E21" s="254"/>
      <c r="F21" s="254"/>
      <c r="G21" s="259"/>
      <c r="H21" s="259"/>
      <c r="I21" s="254"/>
      <c r="J21" s="254"/>
      <c r="K21" s="205"/>
      <c r="L21" s="205"/>
      <c r="M21" s="254"/>
      <c r="N21" s="205"/>
      <c r="O21" s="139"/>
    </row>
    <row r="22" spans="1:15" s="27" customFormat="1" ht="19.5" customHeight="1">
      <c r="A22" s="274"/>
      <c r="B22" s="139"/>
      <c r="C22" s="253"/>
      <c r="D22" s="255"/>
      <c r="E22" s="254"/>
      <c r="F22" s="254"/>
      <c r="G22" s="259"/>
      <c r="H22" s="259"/>
      <c r="I22" s="254"/>
      <c r="J22" s="254"/>
      <c r="K22" s="205"/>
      <c r="L22" s="205"/>
      <c r="M22" s="254"/>
      <c r="N22" s="205"/>
      <c r="O22" s="139"/>
    </row>
    <row r="23" spans="1:15" s="27" customFormat="1" ht="19.5" customHeight="1">
      <c r="A23" s="274"/>
      <c r="B23" s="139"/>
      <c r="C23" s="253"/>
      <c r="D23" s="255"/>
      <c r="E23" s="254"/>
      <c r="F23" s="254"/>
      <c r="G23" s="259"/>
      <c r="H23" s="259"/>
      <c r="I23" s="254"/>
      <c r="J23" s="254"/>
      <c r="K23" s="205"/>
      <c r="L23" s="205"/>
      <c r="M23" s="254"/>
      <c r="N23" s="205"/>
      <c r="O23" s="139"/>
    </row>
    <row r="24" spans="1:15" ht="20.100000000000001" customHeight="1">
      <c r="A24" s="244" t="s">
        <v>568</v>
      </c>
      <c r="B24" s="245"/>
      <c r="C24" s="246"/>
      <c r="D24" s="245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8"/>
    </row>
    <row r="25" spans="1:15" ht="20.100000000000001" customHeight="1">
      <c r="A25" s="62"/>
      <c r="B25" s="212"/>
      <c r="C25" s="249"/>
      <c r="D25" s="212"/>
      <c r="E25" s="250"/>
      <c r="F25" s="250"/>
      <c r="G25" s="250"/>
      <c r="H25" s="250"/>
      <c r="I25" s="250"/>
      <c r="J25" s="250"/>
      <c r="K25" s="250"/>
      <c r="L25" s="250"/>
      <c r="M25" s="250"/>
      <c r="N25" s="250"/>
      <c r="O25" s="251"/>
    </row>
    <row r="26" spans="1:15" ht="20.100000000000001" customHeight="1">
      <c r="A26" s="799" t="s">
        <v>106</v>
      </c>
      <c r="B26" s="3" t="s">
        <v>7</v>
      </c>
      <c r="C26" s="799" t="s">
        <v>101</v>
      </c>
      <c r="D26" s="799" t="s">
        <v>96</v>
      </c>
      <c r="E26" s="801" t="s">
        <v>223</v>
      </c>
      <c r="F26" s="802"/>
      <c r="G26" s="803" t="s">
        <v>97</v>
      </c>
      <c r="H26" s="804"/>
      <c r="I26" s="797" t="s">
        <v>98</v>
      </c>
      <c r="J26" s="798"/>
      <c r="K26" s="797" t="s">
        <v>224</v>
      </c>
      <c r="L26" s="798"/>
      <c r="M26" s="104"/>
      <c r="N26" s="105"/>
      <c r="O26" s="799" t="s">
        <v>152</v>
      </c>
    </row>
    <row r="27" spans="1:15" ht="20.100000000000001" customHeight="1">
      <c r="A27" s="800"/>
      <c r="B27" s="1" t="s">
        <v>13</v>
      </c>
      <c r="C27" s="800"/>
      <c r="D27" s="800"/>
      <c r="E27" s="106" t="s">
        <v>102</v>
      </c>
      <c r="F27" s="106" t="s">
        <v>1</v>
      </c>
      <c r="G27" s="106" t="s">
        <v>102</v>
      </c>
      <c r="H27" s="106" t="s">
        <v>1</v>
      </c>
      <c r="I27" s="106" t="s">
        <v>102</v>
      </c>
      <c r="J27" s="106" t="s">
        <v>1</v>
      </c>
      <c r="K27" s="106" t="s">
        <v>102</v>
      </c>
      <c r="L27" s="106" t="s">
        <v>1</v>
      </c>
      <c r="M27" s="106"/>
      <c r="N27" s="106"/>
      <c r="O27" s="800"/>
    </row>
    <row r="28" spans="1:15" s="27" customFormat="1" ht="20.100000000000001" customHeight="1">
      <c r="A28" s="62" t="s">
        <v>566</v>
      </c>
      <c r="B28" s="252"/>
      <c r="C28" s="253"/>
      <c r="D28" s="139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5"/>
    </row>
    <row r="29" spans="1:15" s="27" customFormat="1" ht="20.100000000000001" customHeight="1">
      <c r="A29" s="256" t="s">
        <v>236</v>
      </c>
      <c r="B29" s="257" t="s">
        <v>233</v>
      </c>
      <c r="C29" s="253">
        <f>자동제어반!C167</f>
        <v>1</v>
      </c>
      <c r="D29" s="258" t="s">
        <v>234</v>
      </c>
      <c r="E29" s="254"/>
      <c r="F29" s="254"/>
      <c r="G29" s="259">
        <v>0.5</v>
      </c>
      <c r="H29" s="259">
        <f>TRUNC($C29*G29,2)</f>
        <v>0.5</v>
      </c>
      <c r="I29" s="259">
        <v>1</v>
      </c>
      <c r="J29" s="259">
        <f>TRUNC($C29*I29,2)</f>
        <v>1</v>
      </c>
      <c r="K29" s="254"/>
      <c r="L29" s="254"/>
      <c r="M29" s="254"/>
      <c r="N29" s="254"/>
      <c r="O29" s="255" t="s">
        <v>232</v>
      </c>
    </row>
    <row r="30" spans="1:15" s="27" customFormat="1" ht="20.100000000000001" customHeight="1">
      <c r="A30" s="260"/>
      <c r="B30" s="257" t="s">
        <v>235</v>
      </c>
      <c r="C30" s="253">
        <f>SUM(자동제어반!C169,자동제어반!C170,자동제어반!C171,자동제어반!C173,자동제어반!C175)</f>
        <v>5</v>
      </c>
      <c r="D30" s="258" t="s">
        <v>239</v>
      </c>
      <c r="E30" s="205"/>
      <c r="F30" s="254"/>
      <c r="G30" s="259">
        <v>0.05</v>
      </c>
      <c r="H30" s="259">
        <f>TRUNC($C30*G30,2)</f>
        <v>0.25</v>
      </c>
      <c r="I30" s="259">
        <v>0.02</v>
      </c>
      <c r="J30" s="259">
        <f>TRUNC($C30*I30,2)</f>
        <v>0.1</v>
      </c>
      <c r="K30" s="254"/>
      <c r="L30" s="205"/>
      <c r="M30" s="254"/>
      <c r="N30" s="254"/>
      <c r="O30" s="255" t="s">
        <v>232</v>
      </c>
    </row>
    <row r="31" spans="1:15" s="27" customFormat="1" ht="20.100000000000001" customHeight="1">
      <c r="A31" s="260" t="s">
        <v>237</v>
      </c>
      <c r="B31" s="261" t="s">
        <v>238</v>
      </c>
      <c r="C31" s="253">
        <f>자동제어반!C168</f>
        <v>1</v>
      </c>
      <c r="D31" s="258" t="s">
        <v>240</v>
      </c>
      <c r="E31" s="259">
        <v>0.35</v>
      </c>
      <c r="F31" s="259">
        <f>TRUNC($C31*E31,2)</f>
        <v>0.35</v>
      </c>
      <c r="G31" s="254"/>
      <c r="H31" s="254"/>
      <c r="I31" s="254"/>
      <c r="J31" s="254"/>
      <c r="K31" s="259">
        <v>0.35</v>
      </c>
      <c r="L31" s="259">
        <f>TRUNC($C31*K31,2)</f>
        <v>0.35</v>
      </c>
      <c r="M31" s="254"/>
      <c r="N31" s="254"/>
      <c r="O31" s="255" t="s">
        <v>232</v>
      </c>
    </row>
    <row r="32" spans="1:15" s="27" customFormat="1" ht="20.100000000000001" customHeight="1">
      <c r="A32" s="260"/>
      <c r="B32" s="241" t="s">
        <v>241</v>
      </c>
      <c r="C32" s="253">
        <f>SUM(자동제어반!C176,자동제어반!C178)</f>
        <v>46</v>
      </c>
      <c r="D32" s="258" t="s">
        <v>242</v>
      </c>
      <c r="E32" s="262">
        <v>3.0000000000000001E-3</v>
      </c>
      <c r="F32" s="259">
        <f>TRUNC($C32*E32,2)</f>
        <v>0.13</v>
      </c>
      <c r="G32" s="254"/>
      <c r="H32" s="254"/>
      <c r="I32" s="254"/>
      <c r="J32" s="254"/>
      <c r="K32" s="262">
        <v>3.0000000000000001E-3</v>
      </c>
      <c r="L32" s="259">
        <f>TRUNC($C32*K32,2)</f>
        <v>0.13</v>
      </c>
      <c r="M32" s="254"/>
      <c r="N32" s="205"/>
      <c r="O32" s="255" t="s">
        <v>232</v>
      </c>
    </row>
    <row r="33" spans="1:15" s="27" customFormat="1" ht="20.100000000000001" customHeight="1">
      <c r="A33" s="263"/>
      <c r="B33" s="255" t="s">
        <v>243</v>
      </c>
      <c r="C33" s="253">
        <f>SUM(자동제어반!C177)</f>
        <v>28</v>
      </c>
      <c r="D33" s="258" t="s">
        <v>242</v>
      </c>
      <c r="E33" s="262">
        <v>4.0000000000000001E-3</v>
      </c>
      <c r="F33" s="259">
        <f>TRUNC($C33*E33,2)</f>
        <v>0.11</v>
      </c>
      <c r="G33" s="254"/>
      <c r="H33" s="254"/>
      <c r="I33" s="254"/>
      <c r="J33" s="254"/>
      <c r="K33" s="262">
        <v>4.0000000000000001E-3</v>
      </c>
      <c r="L33" s="259">
        <f>TRUNC($C33*K33,2)</f>
        <v>0.11</v>
      </c>
      <c r="M33" s="254"/>
      <c r="N33" s="205"/>
      <c r="O33" s="255" t="s">
        <v>232</v>
      </c>
    </row>
    <row r="34" spans="1:15" s="27" customFormat="1" ht="20.100000000000001" customHeight="1">
      <c r="A34" s="263"/>
      <c r="B34" s="255"/>
      <c r="C34" s="253"/>
      <c r="D34" s="258"/>
      <c r="E34" s="259"/>
      <c r="F34" s="259"/>
      <c r="G34" s="254"/>
      <c r="H34" s="254"/>
      <c r="I34" s="254"/>
      <c r="J34" s="254"/>
      <c r="K34" s="259"/>
      <c r="L34" s="259"/>
      <c r="M34" s="254"/>
      <c r="N34" s="205"/>
      <c r="O34" s="255"/>
    </row>
    <row r="35" spans="1:15" s="27" customFormat="1" ht="20.100000000000001" customHeight="1">
      <c r="A35" s="263"/>
      <c r="B35" s="255"/>
      <c r="C35" s="253"/>
      <c r="D35" s="258"/>
      <c r="E35" s="259"/>
      <c r="F35" s="259"/>
      <c r="G35" s="254"/>
      <c r="H35" s="254"/>
      <c r="I35" s="254"/>
      <c r="J35" s="254"/>
      <c r="K35" s="259"/>
      <c r="L35" s="259"/>
      <c r="M35" s="254"/>
      <c r="N35" s="205"/>
      <c r="O35" s="255"/>
    </row>
    <row r="36" spans="1:15" s="134" customFormat="1" ht="20.100000000000001" customHeight="1">
      <c r="A36" s="264" t="s">
        <v>103</v>
      </c>
      <c r="B36" s="265"/>
      <c r="C36" s="266"/>
      <c r="D36" s="265"/>
      <c r="E36" s="267"/>
      <c r="F36" s="268">
        <f>SUM(F29:F33)</f>
        <v>0.59</v>
      </c>
      <c r="G36" s="267"/>
      <c r="H36" s="268">
        <f>SUM(H29:H33)</f>
        <v>0.75</v>
      </c>
      <c r="I36" s="267"/>
      <c r="J36" s="268">
        <f>SUM(J29:J33)</f>
        <v>1.1000000000000001</v>
      </c>
      <c r="K36" s="267"/>
      <c r="L36" s="268">
        <f>SUM(L29:L33)</f>
        <v>0.59</v>
      </c>
      <c r="M36" s="267"/>
      <c r="N36" s="268"/>
      <c r="O36" s="269"/>
    </row>
    <row r="37" spans="1:15" s="27" customFormat="1" ht="20.100000000000001" customHeight="1">
      <c r="A37" s="270"/>
      <c r="B37" s="241"/>
      <c r="C37" s="253"/>
      <c r="D37" s="258"/>
      <c r="E37" s="254"/>
      <c r="F37" s="254"/>
      <c r="G37" s="259"/>
      <c r="H37" s="259"/>
      <c r="I37" s="259"/>
      <c r="J37" s="259"/>
      <c r="K37" s="254"/>
      <c r="L37" s="205"/>
      <c r="M37" s="254"/>
      <c r="N37" s="205"/>
      <c r="O37" s="139"/>
    </row>
    <row r="38" spans="1:15" s="27" customFormat="1" ht="20.100000000000001" customHeight="1">
      <c r="A38" s="270"/>
      <c r="B38" s="241"/>
      <c r="C38" s="253"/>
      <c r="D38" s="258"/>
      <c r="E38" s="254"/>
      <c r="F38" s="254"/>
      <c r="G38" s="259"/>
      <c r="H38" s="259"/>
      <c r="I38" s="254"/>
      <c r="J38" s="205"/>
      <c r="K38" s="259"/>
      <c r="L38" s="259"/>
      <c r="M38" s="271"/>
      <c r="N38" s="272"/>
      <c r="O38" s="139"/>
    </row>
    <row r="39" spans="1:15" s="27" customFormat="1" ht="20.100000000000001" customHeight="1">
      <c r="A39" s="270"/>
      <c r="B39" s="255"/>
      <c r="C39" s="253"/>
      <c r="D39" s="258"/>
      <c r="E39" s="254"/>
      <c r="F39" s="254"/>
      <c r="G39" s="259"/>
      <c r="H39" s="259"/>
      <c r="I39" s="254"/>
      <c r="J39" s="254"/>
      <c r="K39" s="254"/>
      <c r="L39" s="205"/>
      <c r="M39" s="259"/>
      <c r="N39" s="259"/>
      <c r="O39" s="139"/>
    </row>
    <row r="40" spans="1:15" s="27" customFormat="1" ht="20.100000000000001" customHeight="1">
      <c r="A40" s="270"/>
      <c r="B40" s="139"/>
      <c r="C40" s="253"/>
      <c r="D40" s="258"/>
      <c r="E40" s="254"/>
      <c r="F40" s="205"/>
      <c r="G40" s="259"/>
      <c r="H40" s="259"/>
      <c r="I40" s="254"/>
      <c r="J40" s="205"/>
      <c r="K40" s="259"/>
      <c r="L40" s="259"/>
      <c r="M40" s="259"/>
      <c r="N40" s="259"/>
      <c r="O40" s="139"/>
    </row>
    <row r="41" spans="1:15" s="27" customFormat="1" ht="20.100000000000001" customHeight="1">
      <c r="A41" s="273"/>
      <c r="B41" s="139"/>
      <c r="C41" s="253"/>
      <c r="D41" s="258"/>
      <c r="E41" s="254"/>
      <c r="F41" s="254"/>
      <c r="G41" s="254"/>
      <c r="H41" s="254"/>
      <c r="I41" s="205"/>
      <c r="J41" s="205"/>
      <c r="K41" s="205"/>
      <c r="L41" s="205"/>
      <c r="M41" s="254"/>
      <c r="N41" s="205"/>
      <c r="O41" s="139"/>
    </row>
    <row r="42" spans="1:15" s="27" customFormat="1" ht="20.100000000000001" customHeight="1">
      <c r="A42" s="273"/>
      <c r="B42" s="139"/>
      <c r="C42" s="253"/>
      <c r="D42" s="258"/>
      <c r="E42" s="254"/>
      <c r="F42" s="254"/>
      <c r="G42" s="259"/>
      <c r="H42" s="259"/>
      <c r="I42" s="254"/>
      <c r="J42" s="254"/>
      <c r="K42" s="205"/>
      <c r="L42" s="205"/>
      <c r="M42" s="254"/>
      <c r="N42" s="205"/>
      <c r="O42" s="139"/>
    </row>
    <row r="43" spans="1:15" s="27" customFormat="1" ht="20.100000000000001" customHeight="1">
      <c r="A43" s="273"/>
      <c r="B43" s="139"/>
      <c r="C43" s="253"/>
      <c r="D43" s="258"/>
      <c r="E43" s="254"/>
      <c r="F43" s="254"/>
      <c r="G43" s="259"/>
      <c r="H43" s="259"/>
      <c r="I43" s="205"/>
      <c r="J43" s="205"/>
      <c r="K43" s="205"/>
      <c r="L43" s="205"/>
      <c r="M43" s="254"/>
      <c r="N43" s="205"/>
      <c r="O43" s="139"/>
    </row>
    <row r="44" spans="1:15" s="27" customFormat="1" ht="20.100000000000001" customHeight="1">
      <c r="A44" s="273"/>
      <c r="B44" s="139"/>
      <c r="C44" s="253"/>
      <c r="D44" s="258"/>
      <c r="E44" s="254"/>
      <c r="F44" s="254"/>
      <c r="G44" s="259"/>
      <c r="H44" s="259"/>
      <c r="I44" s="254"/>
      <c r="J44" s="254"/>
      <c r="K44" s="205"/>
      <c r="L44" s="205"/>
      <c r="M44" s="254"/>
      <c r="N44" s="205"/>
      <c r="O44" s="139"/>
    </row>
    <row r="45" spans="1:15" s="27" customFormat="1" ht="19.5" customHeight="1">
      <c r="A45" s="274"/>
      <c r="B45" s="139"/>
      <c r="C45" s="253"/>
      <c r="D45" s="255"/>
      <c r="E45" s="254"/>
      <c r="F45" s="254"/>
      <c r="G45" s="259"/>
      <c r="H45" s="259"/>
      <c r="I45" s="254"/>
      <c r="J45" s="254"/>
      <c r="K45" s="205"/>
      <c r="L45" s="205"/>
      <c r="M45" s="254"/>
      <c r="N45" s="205"/>
      <c r="O45" s="139"/>
    </row>
    <row r="46" spans="1:15" s="27" customFormat="1" ht="19.5" customHeight="1">
      <c r="A46" s="274"/>
      <c r="B46" s="139"/>
      <c r="C46" s="253"/>
      <c r="D46" s="255"/>
      <c r="E46" s="254"/>
      <c r="F46" s="254"/>
      <c r="G46" s="259"/>
      <c r="H46" s="259"/>
      <c r="I46" s="254"/>
      <c r="J46" s="254"/>
      <c r="K46" s="205"/>
      <c r="L46" s="205"/>
      <c r="M46" s="254"/>
      <c r="N46" s="205"/>
      <c r="O46" s="139"/>
    </row>
  </sheetData>
  <mergeCells count="16">
    <mergeCell ref="I3:J3"/>
    <mergeCell ref="K3:L3"/>
    <mergeCell ref="O3:O4"/>
    <mergeCell ref="A3:A4"/>
    <mergeCell ref="C3:C4"/>
    <mergeCell ref="D3:D4"/>
    <mergeCell ref="E3:F3"/>
    <mergeCell ref="G3:H3"/>
    <mergeCell ref="I26:J26"/>
    <mergeCell ref="K26:L26"/>
    <mergeCell ref="O26:O27"/>
    <mergeCell ref="A26:A27"/>
    <mergeCell ref="C26:C27"/>
    <mergeCell ref="D26:D27"/>
    <mergeCell ref="E26:F26"/>
    <mergeCell ref="G26:H26"/>
  </mergeCells>
  <phoneticPr fontId="12" type="noConversion"/>
  <printOptions horizontalCentered="1" verticalCentered="1" gridLinesSet="0"/>
  <pageMargins left="0.78740157480314965" right="0.39370078740157483" top="1.1023622047244095" bottom="0.51181102362204722" header="0" footer="0"/>
  <pageSetup paperSize="9" scale="98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7B359-1C5A-44BB-B4B4-0870B1DA6B5B}">
  <sheetPr>
    <tabColor theme="4" tint="0.59999389629810485"/>
  </sheetPr>
  <dimension ref="A1:Z75"/>
  <sheetViews>
    <sheetView view="pageBreakPreview" topLeftCell="A28" zoomScale="90" zoomScaleNormal="90" zoomScaleSheetLayoutView="90" workbookViewId="0">
      <selection activeCell="P50" sqref="P50"/>
    </sheetView>
  </sheetViews>
  <sheetFormatPr defaultColWidth="10.5" defaultRowHeight="20.100000000000001" customHeight="1"/>
  <cols>
    <col min="1" max="1" width="19.69921875" style="44" customWidth="1"/>
    <col min="2" max="2" width="20.59765625" style="40" customWidth="1"/>
    <col min="3" max="3" width="7.59765625" style="45" customWidth="1"/>
    <col min="4" max="4" width="3.59765625" style="40" customWidth="1"/>
    <col min="5" max="5" width="12.59765625" style="46" customWidth="1"/>
    <col min="6" max="6" width="10.59765625" style="46" customWidth="1"/>
    <col min="7" max="7" width="11.69921875" style="46" customWidth="1"/>
    <col min="8" max="8" width="12.69921875" style="46" bestFit="1" customWidth="1"/>
    <col min="9" max="9" width="12.59765625" style="46" customWidth="1"/>
    <col min="10" max="10" width="7.59765625" style="46" customWidth="1"/>
    <col min="11" max="11" width="9.3984375" style="46" customWidth="1"/>
    <col min="12" max="12" width="8.09765625" style="40" customWidth="1"/>
    <col min="13" max="13" width="3.09765625" style="40" customWidth="1"/>
    <col min="14" max="14" width="14.3984375" style="40" bestFit="1" customWidth="1"/>
    <col min="15" max="16" width="7.59765625" style="40" bestFit="1" customWidth="1"/>
    <col min="17" max="17" width="9.3984375" style="40" bestFit="1" customWidth="1"/>
    <col min="18" max="20" width="5" style="40" bestFit="1" customWidth="1"/>
    <col min="21" max="21" width="14.3984375" style="40" bestFit="1" customWidth="1"/>
    <col min="22" max="23" width="7.59765625" style="40" bestFit="1" customWidth="1"/>
    <col min="24" max="24" width="10.5" style="40" bestFit="1" customWidth="1"/>
    <col min="25" max="25" width="5" style="40" bestFit="1" customWidth="1"/>
    <col min="26" max="26" width="9.5" style="40" bestFit="1" customWidth="1"/>
    <col min="27" max="30" width="5" style="40" bestFit="1" customWidth="1"/>
    <col min="31" max="16384" width="10.5" style="40"/>
  </cols>
  <sheetData>
    <row r="1" spans="1:13" s="39" customFormat="1" ht="20.100000000000001" customHeight="1">
      <c r="A1" s="34" t="s">
        <v>519</v>
      </c>
      <c r="B1" s="35"/>
      <c r="C1" s="36"/>
      <c r="D1" s="35"/>
      <c r="E1" s="206" t="s">
        <v>74</v>
      </c>
      <c r="F1" s="37"/>
      <c r="G1" s="37"/>
      <c r="H1" s="37"/>
      <c r="I1" s="37"/>
      <c r="J1" s="37"/>
      <c r="K1" s="37"/>
      <c r="L1" s="38"/>
    </row>
    <row r="2" spans="1:13" s="41" customFormat="1" ht="20.100000000000001" customHeight="1">
      <c r="A2" s="207"/>
      <c r="B2" s="40"/>
      <c r="C2" s="40"/>
      <c r="D2" s="40"/>
      <c r="E2" s="208"/>
      <c r="F2" s="208"/>
      <c r="G2" s="208"/>
      <c r="H2" s="208"/>
      <c r="I2" s="208"/>
      <c r="J2" s="208"/>
      <c r="K2" s="208"/>
      <c r="L2" s="209"/>
      <c r="M2" s="40"/>
    </row>
    <row r="3" spans="1:13" s="41" customFormat="1" ht="20.100000000000001" customHeight="1">
      <c r="A3" s="210" t="s">
        <v>43</v>
      </c>
      <c r="B3" s="211">
        <f>E25</f>
        <v>10498996</v>
      </c>
      <c r="C3" s="212" t="s">
        <v>3</v>
      </c>
      <c r="D3" s="54"/>
      <c r="E3" s="213"/>
      <c r="F3" s="213"/>
      <c r="G3" s="213"/>
      <c r="H3" s="213"/>
      <c r="I3" s="213"/>
      <c r="J3" s="213"/>
      <c r="K3" s="213"/>
      <c r="L3" s="214"/>
    </row>
    <row r="4" spans="1:13" s="42" customFormat="1" ht="20.100000000000001" customHeight="1">
      <c r="A4" s="805" t="s">
        <v>78</v>
      </c>
      <c r="B4" s="806" t="s">
        <v>304</v>
      </c>
      <c r="C4" s="133" t="s">
        <v>3</v>
      </c>
      <c r="D4" s="2" t="s">
        <v>8</v>
      </c>
      <c r="E4" s="108" t="s">
        <v>79</v>
      </c>
      <c r="F4" s="108" t="s">
        <v>9</v>
      </c>
      <c r="G4" s="108"/>
      <c r="H4" s="108" t="s">
        <v>10</v>
      </c>
      <c r="I4" s="108"/>
      <c r="J4" s="108" t="s">
        <v>11</v>
      </c>
      <c r="K4" s="108"/>
      <c r="L4" s="807" t="s">
        <v>0</v>
      </c>
    </row>
    <row r="5" spans="1:13" s="42" customFormat="1" ht="20.100000000000001" customHeight="1">
      <c r="A5" s="805"/>
      <c r="B5" s="806" t="s">
        <v>13</v>
      </c>
      <c r="C5" s="133" t="s">
        <v>14</v>
      </c>
      <c r="D5" s="2" t="s">
        <v>15</v>
      </c>
      <c r="E5" s="110" t="s">
        <v>17</v>
      </c>
      <c r="F5" s="110" t="s">
        <v>16</v>
      </c>
      <c r="G5" s="110" t="s">
        <v>17</v>
      </c>
      <c r="H5" s="110" t="s">
        <v>16</v>
      </c>
      <c r="I5" s="110" t="s">
        <v>17</v>
      </c>
      <c r="J5" s="111" t="s">
        <v>16</v>
      </c>
      <c r="K5" s="110" t="s">
        <v>17</v>
      </c>
      <c r="L5" s="807"/>
    </row>
    <row r="6" spans="1:13" s="42" customFormat="1" ht="20.100000000000001" customHeight="1">
      <c r="A6" s="182" t="str">
        <f>A28</f>
        <v>2.1 덕곡배수장 수위계</v>
      </c>
      <c r="B6" s="581"/>
      <c r="C6" s="215">
        <v>1</v>
      </c>
      <c r="D6" s="139" t="s">
        <v>86</v>
      </c>
      <c r="E6" s="582">
        <f>SUM(G6,I6,K6)</f>
        <v>5249498</v>
      </c>
      <c r="F6" s="216"/>
      <c r="G6" s="216">
        <f>G50</f>
        <v>465533</v>
      </c>
      <c r="H6" s="216"/>
      <c r="I6" s="216">
        <f>I50</f>
        <v>4770000</v>
      </c>
      <c r="J6" s="216"/>
      <c r="K6" s="216">
        <f>K50</f>
        <v>13965</v>
      </c>
      <c r="L6" s="216"/>
      <c r="M6" s="188"/>
    </row>
    <row r="7" spans="1:13" s="42" customFormat="1" ht="20.100000000000001" customHeight="1">
      <c r="A7" s="182" t="str">
        <f>A53</f>
        <v>2.2 포두배수장 수위계</v>
      </c>
      <c r="B7" s="581"/>
      <c r="C7" s="215">
        <v>1</v>
      </c>
      <c r="D7" s="139" t="s">
        <v>86</v>
      </c>
      <c r="E7" s="582">
        <f>SUM(G7,I7,K7)</f>
        <v>5249498</v>
      </c>
      <c r="F7" s="216"/>
      <c r="G7" s="216">
        <f>G75</f>
        <v>465533</v>
      </c>
      <c r="H7" s="216"/>
      <c r="I7" s="216">
        <f>I75</f>
        <v>4770000</v>
      </c>
      <c r="J7" s="216"/>
      <c r="K7" s="216">
        <f>K75</f>
        <v>13965</v>
      </c>
      <c r="L7" s="216"/>
      <c r="M7" s="188"/>
    </row>
    <row r="8" spans="1:13" s="42" customFormat="1" ht="20.100000000000001" customHeight="1">
      <c r="A8" s="180"/>
      <c r="B8" s="581"/>
      <c r="C8" s="181"/>
      <c r="D8" s="583"/>
      <c r="E8" s="584"/>
      <c r="F8" s="189"/>
      <c r="G8" s="189"/>
      <c r="H8" s="584"/>
      <c r="I8" s="189"/>
      <c r="J8" s="190"/>
      <c r="K8" s="189"/>
      <c r="L8" s="189"/>
    </row>
    <row r="9" spans="1:13" s="42" customFormat="1" ht="20.100000000000001" customHeight="1">
      <c r="A9" s="180"/>
      <c r="B9" s="581"/>
      <c r="C9" s="181"/>
      <c r="D9" s="583"/>
      <c r="E9" s="584"/>
      <c r="F9" s="189"/>
      <c r="G9" s="189"/>
      <c r="H9" s="584"/>
      <c r="I9" s="189"/>
      <c r="J9" s="190"/>
      <c r="K9" s="189"/>
      <c r="L9" s="189"/>
    </row>
    <row r="10" spans="1:13" s="42" customFormat="1" ht="20.100000000000001" customHeight="1">
      <c r="A10" s="180"/>
      <c r="B10" s="581"/>
      <c r="C10" s="181"/>
      <c r="D10" s="583"/>
      <c r="E10" s="584"/>
      <c r="F10" s="189"/>
      <c r="G10" s="189"/>
      <c r="H10" s="584"/>
      <c r="I10" s="189"/>
      <c r="J10" s="190"/>
      <c r="K10" s="189"/>
      <c r="L10" s="189"/>
    </row>
    <row r="11" spans="1:13" s="42" customFormat="1" ht="20.100000000000001" customHeight="1">
      <c r="A11" s="180"/>
      <c r="B11" s="581"/>
      <c r="C11" s="181"/>
      <c r="D11" s="583"/>
      <c r="E11" s="584"/>
      <c r="F11" s="189"/>
      <c r="G11" s="189"/>
      <c r="H11" s="584"/>
      <c r="I11" s="189"/>
      <c r="J11" s="190"/>
      <c r="K11" s="189"/>
      <c r="L11" s="189"/>
    </row>
    <row r="12" spans="1:13" s="42" customFormat="1" ht="20.100000000000001" customHeight="1">
      <c r="A12" s="180"/>
      <c r="B12" s="581"/>
      <c r="C12" s="181"/>
      <c r="D12" s="583"/>
      <c r="E12" s="584"/>
      <c r="F12" s="189"/>
      <c r="G12" s="189"/>
      <c r="H12" s="584"/>
      <c r="I12" s="189"/>
      <c r="J12" s="190"/>
      <c r="K12" s="189"/>
      <c r="L12" s="189"/>
    </row>
    <row r="13" spans="1:13" s="42" customFormat="1" ht="20.100000000000001" customHeight="1">
      <c r="A13" s="180"/>
      <c r="B13" s="581"/>
      <c r="C13" s="181"/>
      <c r="D13" s="583"/>
      <c r="E13" s="584"/>
      <c r="F13" s="189"/>
      <c r="G13" s="189"/>
      <c r="H13" s="584"/>
      <c r="I13" s="189"/>
      <c r="J13" s="190"/>
      <c r="K13" s="189"/>
      <c r="L13" s="189"/>
    </row>
    <row r="14" spans="1:13" s="42" customFormat="1" ht="20.100000000000001" customHeight="1">
      <c r="A14" s="180"/>
      <c r="B14" s="581"/>
      <c r="C14" s="181"/>
      <c r="D14" s="583"/>
      <c r="E14" s="584"/>
      <c r="F14" s="189"/>
      <c r="G14" s="189"/>
      <c r="H14" s="584"/>
      <c r="I14" s="189"/>
      <c r="J14" s="190"/>
      <c r="K14" s="189"/>
      <c r="L14" s="189"/>
    </row>
    <row r="15" spans="1:13" s="42" customFormat="1" ht="20.100000000000001" customHeight="1">
      <c r="A15" s="180"/>
      <c r="B15" s="581"/>
      <c r="C15" s="181"/>
      <c r="D15" s="583"/>
      <c r="E15" s="584"/>
      <c r="F15" s="189"/>
      <c r="G15" s="189"/>
      <c r="H15" s="584"/>
      <c r="I15" s="189"/>
      <c r="J15" s="190"/>
      <c r="K15" s="189"/>
      <c r="L15" s="189"/>
    </row>
    <row r="16" spans="1:13" s="42" customFormat="1" ht="20.100000000000001" customHeight="1">
      <c r="A16" s="180"/>
      <c r="B16" s="581"/>
      <c r="C16" s="181"/>
      <c r="D16" s="583"/>
      <c r="E16" s="584"/>
      <c r="F16" s="189"/>
      <c r="G16" s="189"/>
      <c r="H16" s="584"/>
      <c r="I16" s="189"/>
      <c r="J16" s="190"/>
      <c r="K16" s="189"/>
      <c r="L16" s="189"/>
    </row>
    <row r="17" spans="1:26" s="42" customFormat="1" ht="20.100000000000001" customHeight="1">
      <c r="A17" s="180"/>
      <c r="B17" s="581"/>
      <c r="C17" s="181"/>
      <c r="D17" s="583"/>
      <c r="E17" s="584"/>
      <c r="F17" s="189"/>
      <c r="G17" s="189"/>
      <c r="H17" s="584"/>
      <c r="I17" s="189"/>
      <c r="J17" s="190"/>
      <c r="K17" s="189"/>
      <c r="L17" s="189"/>
    </row>
    <row r="18" spans="1:26" s="42" customFormat="1" ht="20.100000000000001" customHeight="1">
      <c r="A18" s="180"/>
      <c r="B18" s="581"/>
      <c r="C18" s="181"/>
      <c r="D18" s="583"/>
      <c r="E18" s="584"/>
      <c r="F18" s="189"/>
      <c r="G18" s="189"/>
      <c r="H18" s="584"/>
      <c r="I18" s="189"/>
      <c r="J18" s="190"/>
      <c r="K18" s="189"/>
      <c r="L18" s="189"/>
    </row>
    <row r="19" spans="1:26" s="42" customFormat="1" ht="20.100000000000001" customHeight="1">
      <c r="A19" s="180"/>
      <c r="B19" s="581"/>
      <c r="C19" s="181"/>
      <c r="D19" s="583"/>
      <c r="E19" s="584"/>
      <c r="F19" s="189"/>
      <c r="G19" s="189"/>
      <c r="H19" s="584"/>
      <c r="I19" s="189"/>
      <c r="J19" s="190"/>
      <c r="K19" s="189"/>
      <c r="L19" s="189"/>
    </row>
    <row r="20" spans="1:26" s="42" customFormat="1" ht="20.100000000000001" customHeight="1">
      <c r="A20" s="180"/>
      <c r="B20" s="581"/>
      <c r="C20" s="181"/>
      <c r="D20" s="583"/>
      <c r="E20" s="584"/>
      <c r="F20" s="189"/>
      <c r="G20" s="189"/>
      <c r="H20" s="584"/>
      <c r="I20" s="189"/>
      <c r="J20" s="190"/>
      <c r="K20" s="189"/>
      <c r="L20" s="189"/>
    </row>
    <row r="21" spans="1:26" s="42" customFormat="1" ht="20.100000000000001" customHeight="1">
      <c r="A21" s="180"/>
      <c r="B21" s="581"/>
      <c r="C21" s="181"/>
      <c r="D21" s="583"/>
      <c r="E21" s="584"/>
      <c r="F21" s="189"/>
      <c r="G21" s="189"/>
      <c r="H21" s="584"/>
      <c r="I21" s="189"/>
      <c r="J21" s="190"/>
      <c r="K21" s="189"/>
      <c r="L21" s="189"/>
    </row>
    <row r="22" spans="1:26" s="42" customFormat="1" ht="20.100000000000001" customHeight="1">
      <c r="A22" s="180"/>
      <c r="B22" s="581"/>
      <c r="C22" s="181"/>
      <c r="D22" s="583"/>
      <c r="E22" s="584"/>
      <c r="F22" s="189"/>
      <c r="G22" s="189"/>
      <c r="H22" s="584"/>
      <c r="I22" s="189"/>
      <c r="J22" s="190"/>
      <c r="K22" s="189"/>
      <c r="L22" s="189"/>
      <c r="X22" s="42">
        <v>75000000</v>
      </c>
    </row>
    <row r="23" spans="1:26" s="42" customFormat="1" ht="20.100000000000001" customHeight="1">
      <c r="A23" s="180"/>
      <c r="B23" s="581"/>
      <c r="C23" s="181"/>
      <c r="D23" s="583"/>
      <c r="E23" s="584"/>
      <c r="F23" s="189"/>
      <c r="G23" s="189"/>
      <c r="H23" s="584"/>
      <c r="I23" s="189"/>
      <c r="J23" s="190"/>
      <c r="K23" s="189"/>
      <c r="L23" s="189"/>
      <c r="X23" s="42">
        <f>X22*10%</f>
        <v>7500000</v>
      </c>
    </row>
    <row r="24" spans="1:26" s="42" customFormat="1" ht="20.100000000000001" customHeight="1">
      <c r="A24" s="180"/>
      <c r="B24" s="581"/>
      <c r="C24" s="181"/>
      <c r="D24" s="583"/>
      <c r="E24" s="584"/>
      <c r="F24" s="189"/>
      <c r="G24" s="189"/>
      <c r="H24" s="584"/>
      <c r="I24" s="189"/>
      <c r="J24" s="190"/>
      <c r="K24" s="189"/>
      <c r="L24" s="189"/>
      <c r="X24" s="42">
        <f>SUM(X22:X23)</f>
        <v>82500000</v>
      </c>
    </row>
    <row r="25" spans="1:26" s="42" customFormat="1" ht="20.100000000000001" customHeight="1">
      <c r="A25" s="184" t="s">
        <v>75</v>
      </c>
      <c r="B25" s="184"/>
      <c r="C25" s="217"/>
      <c r="D25" s="218"/>
      <c r="E25" s="219">
        <f>G25+I25+K25</f>
        <v>10498996</v>
      </c>
      <c r="F25" s="219"/>
      <c r="G25" s="219">
        <f>SUM(G6:G24)</f>
        <v>931066</v>
      </c>
      <c r="H25" s="219"/>
      <c r="I25" s="219">
        <f>SUM(I6:I24)</f>
        <v>9540000</v>
      </c>
      <c r="J25" s="585"/>
      <c r="K25" s="219">
        <f>SUM(K6:K24)</f>
        <v>27930</v>
      </c>
      <c r="L25" s="586" t="s">
        <v>4</v>
      </c>
    </row>
    <row r="26" spans="1:26" s="42" customFormat="1" ht="20.100000000000001" customHeight="1">
      <c r="A26" s="805" t="s">
        <v>78</v>
      </c>
      <c r="B26" s="806" t="s">
        <v>304</v>
      </c>
      <c r="C26" s="133" t="s">
        <v>3</v>
      </c>
      <c r="D26" s="2" t="s">
        <v>8</v>
      </c>
      <c r="E26" s="108" t="s">
        <v>79</v>
      </c>
      <c r="F26" s="108" t="s">
        <v>9</v>
      </c>
      <c r="G26" s="108"/>
      <c r="H26" s="108" t="s">
        <v>10</v>
      </c>
      <c r="I26" s="108"/>
      <c r="J26" s="108" t="s">
        <v>11</v>
      </c>
      <c r="K26" s="108"/>
      <c r="L26" s="807" t="s">
        <v>0</v>
      </c>
    </row>
    <row r="27" spans="1:26" s="42" customFormat="1" ht="20.100000000000001" customHeight="1">
      <c r="A27" s="805"/>
      <c r="B27" s="806" t="s">
        <v>13</v>
      </c>
      <c r="C27" s="133" t="s">
        <v>14</v>
      </c>
      <c r="D27" s="2" t="s">
        <v>15</v>
      </c>
      <c r="E27" s="110" t="s">
        <v>17</v>
      </c>
      <c r="F27" s="110" t="s">
        <v>16</v>
      </c>
      <c r="G27" s="110" t="s">
        <v>17</v>
      </c>
      <c r="H27" s="110" t="s">
        <v>16</v>
      </c>
      <c r="I27" s="110" t="s">
        <v>17</v>
      </c>
      <c r="J27" s="111" t="s">
        <v>16</v>
      </c>
      <c r="K27" s="110" t="s">
        <v>17</v>
      </c>
      <c r="L27" s="807"/>
    </row>
    <row r="28" spans="1:26" s="42" customFormat="1" ht="20.100000000000001" customHeight="1">
      <c r="A28" s="182" t="s">
        <v>520</v>
      </c>
      <c r="B28" s="581"/>
      <c r="C28" s="181"/>
      <c r="D28" s="583"/>
      <c r="E28" s="232"/>
      <c r="F28" s="587"/>
      <c r="G28" s="587"/>
      <c r="H28" s="232"/>
      <c r="I28" s="587"/>
      <c r="J28" s="588"/>
      <c r="K28" s="587"/>
      <c r="L28" s="583"/>
    </row>
    <row r="29" spans="1:26" s="42" customFormat="1" ht="20.100000000000001" customHeight="1">
      <c r="A29" s="183" t="s">
        <v>416</v>
      </c>
      <c r="B29" s="724" t="s">
        <v>428</v>
      </c>
      <c r="C29" s="589">
        <v>1</v>
      </c>
      <c r="D29" s="139" t="s">
        <v>417</v>
      </c>
      <c r="E29" s="219">
        <f t="shared" ref="E29:E30" si="0">I29</f>
        <v>3500000</v>
      </c>
      <c r="F29" s="725"/>
      <c r="G29" s="725"/>
      <c r="H29" s="219">
        <v>3500000</v>
      </c>
      <c r="I29" s="600">
        <f t="shared" ref="I29:I30" si="1">INT(C29*H29)</f>
        <v>3500000</v>
      </c>
      <c r="J29" s="725"/>
      <c r="K29" s="725"/>
      <c r="L29" s="590" t="s">
        <v>429</v>
      </c>
      <c r="N29" s="27" t="s">
        <v>524</v>
      </c>
    </row>
    <row r="30" spans="1:26" s="42" customFormat="1" ht="20.100000000000001" customHeight="1">
      <c r="A30" s="591" t="s">
        <v>418</v>
      </c>
      <c r="B30" s="591" t="s">
        <v>546</v>
      </c>
      <c r="C30" s="589">
        <v>1</v>
      </c>
      <c r="D30" s="139" t="s">
        <v>417</v>
      </c>
      <c r="E30" s="219">
        <f t="shared" si="0"/>
        <v>550000</v>
      </c>
      <c r="F30" s="726"/>
      <c r="G30" s="726"/>
      <c r="H30" s="219">
        <v>550000</v>
      </c>
      <c r="I30" s="600">
        <f t="shared" si="1"/>
        <v>550000</v>
      </c>
      <c r="J30" s="725"/>
      <c r="K30" s="725"/>
      <c r="L30" s="590" t="s">
        <v>547</v>
      </c>
      <c r="N30" s="27" t="s">
        <v>524</v>
      </c>
      <c r="X30" s="42">
        <v>56000000</v>
      </c>
      <c r="Z30" s="42">
        <f>X30*80%</f>
        <v>44800000</v>
      </c>
    </row>
    <row r="31" spans="1:26" s="42" customFormat="1" ht="20.100000000000001" customHeight="1">
      <c r="A31" s="591" t="s">
        <v>350</v>
      </c>
      <c r="B31" s="591" t="s">
        <v>351</v>
      </c>
      <c r="C31" s="589">
        <v>1</v>
      </c>
      <c r="D31" s="139" t="s">
        <v>189</v>
      </c>
      <c r="E31" s="219">
        <f t="shared" ref="E31:E33" si="2">I31</f>
        <v>470000</v>
      </c>
      <c r="F31" s="599"/>
      <c r="G31" s="599"/>
      <c r="H31" s="219">
        <v>470000</v>
      </c>
      <c r="I31" s="600">
        <f t="shared" ref="I31:I33" si="3">INT(C31*H31)</f>
        <v>470000</v>
      </c>
      <c r="J31" s="599"/>
      <c r="K31" s="599"/>
      <c r="L31" s="590" t="s">
        <v>536</v>
      </c>
      <c r="M31" s="27"/>
      <c r="N31" s="27" t="s">
        <v>524</v>
      </c>
      <c r="X31" s="747">
        <v>0.3</v>
      </c>
    </row>
    <row r="32" spans="1:26" s="123" customFormat="1" ht="20.100000000000001" customHeight="1">
      <c r="A32" s="591" t="s">
        <v>352</v>
      </c>
      <c r="B32" s="591" t="s">
        <v>353</v>
      </c>
      <c r="C32" s="589">
        <v>1</v>
      </c>
      <c r="D32" s="139" t="s">
        <v>189</v>
      </c>
      <c r="E32" s="219">
        <f t="shared" si="2"/>
        <v>200000</v>
      </c>
      <c r="F32" s="599"/>
      <c r="G32" s="599"/>
      <c r="H32" s="219">
        <v>200000</v>
      </c>
      <c r="I32" s="600">
        <f t="shared" si="3"/>
        <v>200000</v>
      </c>
      <c r="J32" s="599"/>
      <c r="K32" s="599"/>
      <c r="L32" s="592"/>
      <c r="N32" s="27" t="s">
        <v>431</v>
      </c>
      <c r="O32" s="124"/>
      <c r="P32" s="124"/>
      <c r="Q32" s="125"/>
      <c r="R32" s="125"/>
      <c r="S32" s="126"/>
      <c r="T32" s="126"/>
      <c r="X32" s="123">
        <f>X31*X30</f>
        <v>16800000</v>
      </c>
    </row>
    <row r="33" spans="1:24" s="42" customFormat="1" ht="20.100000000000001" customHeight="1">
      <c r="A33" s="593" t="s">
        <v>354</v>
      </c>
      <c r="B33" s="594" t="s">
        <v>355</v>
      </c>
      <c r="C33" s="595">
        <v>1</v>
      </c>
      <c r="D33" s="595" t="s">
        <v>189</v>
      </c>
      <c r="E33" s="219">
        <f t="shared" si="2"/>
        <v>50000</v>
      </c>
      <c r="F33" s="220"/>
      <c r="G33" s="220"/>
      <c r="H33" s="219">
        <v>50000</v>
      </c>
      <c r="I33" s="33">
        <f t="shared" si="3"/>
        <v>50000</v>
      </c>
      <c r="J33" s="220" t="s">
        <v>4</v>
      </c>
      <c r="K33" s="220"/>
      <c r="L33" s="221"/>
      <c r="N33" s="27" t="s">
        <v>431</v>
      </c>
    </row>
    <row r="34" spans="1:24" s="42" customFormat="1" ht="20.100000000000001" customHeight="1">
      <c r="A34" s="201"/>
      <c r="B34" s="201"/>
      <c r="C34" s="222"/>
      <c r="D34" s="222"/>
      <c r="E34" s="234"/>
      <c r="F34" s="233"/>
      <c r="G34" s="233"/>
      <c r="H34" s="235"/>
      <c r="I34" s="234"/>
      <c r="J34" s="233"/>
      <c r="K34" s="233"/>
      <c r="L34" s="184"/>
      <c r="M34" s="127"/>
      <c r="N34" s="128"/>
      <c r="O34" s="129"/>
      <c r="P34" s="128"/>
      <c r="Q34" s="130"/>
      <c r="R34" s="128"/>
      <c r="S34" s="131"/>
      <c r="T34" s="132"/>
      <c r="X34" s="42">
        <f>SUM(X32,X30)</f>
        <v>72800000</v>
      </c>
    </row>
    <row r="35" spans="1:24" s="42" customFormat="1" ht="20.100000000000001" customHeight="1">
      <c r="A35" s="202"/>
      <c r="B35" s="202"/>
      <c r="C35" s="223"/>
      <c r="D35" s="200"/>
      <c r="E35" s="234"/>
      <c r="F35" s="233"/>
      <c r="G35" s="233"/>
      <c r="H35" s="234"/>
      <c r="I35" s="234"/>
      <c r="J35" s="233"/>
      <c r="K35" s="233"/>
      <c r="L35" s="184"/>
      <c r="N35" s="128"/>
      <c r="O35" s="129"/>
      <c r="P35" s="128"/>
      <c r="Q35" s="130"/>
      <c r="R35" s="128"/>
      <c r="S35" s="131"/>
      <c r="T35" s="132"/>
      <c r="X35" s="42">
        <f>X34*10%</f>
        <v>7280000</v>
      </c>
    </row>
    <row r="36" spans="1:24" s="42" customFormat="1" ht="20.100000000000001" customHeight="1">
      <c r="A36" s="224" t="s">
        <v>80</v>
      </c>
      <c r="B36" s="225"/>
      <c r="C36" s="226"/>
      <c r="D36" s="227"/>
      <c r="E36" s="236"/>
      <c r="F36" s="236"/>
      <c r="G36" s="236"/>
      <c r="H36" s="236"/>
      <c r="I36" s="236"/>
      <c r="J36" s="236"/>
      <c r="K36" s="236"/>
      <c r="L36" s="225"/>
      <c r="X36" s="42">
        <f>SUM(X34:X35)</f>
        <v>80080000</v>
      </c>
    </row>
    <row r="37" spans="1:24" s="42" customFormat="1" ht="20.100000000000001" customHeight="1">
      <c r="A37" s="729" t="s">
        <v>426</v>
      </c>
      <c r="B37" s="578" t="s">
        <v>535</v>
      </c>
      <c r="C37" s="217">
        <f>수위계근!J26</f>
        <v>0.43</v>
      </c>
      <c r="D37" s="218" t="s">
        <v>23</v>
      </c>
      <c r="E37" s="237">
        <f t="shared" ref="E37" si="4">G37</f>
        <v>135677</v>
      </c>
      <c r="F37" s="234">
        <v>315528</v>
      </c>
      <c r="G37" s="237">
        <f t="shared" ref="G37" si="5">INT(C37*F37)</f>
        <v>135677</v>
      </c>
      <c r="H37" s="237"/>
      <c r="I37" s="237"/>
      <c r="J37" s="233"/>
      <c r="K37" s="233"/>
      <c r="L37" s="184" t="s">
        <v>4</v>
      </c>
    </row>
    <row r="38" spans="1:24" s="42" customFormat="1" ht="20.100000000000001" customHeight="1">
      <c r="A38" s="228" t="s">
        <v>305</v>
      </c>
      <c r="B38" s="578" t="s">
        <v>535</v>
      </c>
      <c r="C38" s="217">
        <f>수위계근!L26</f>
        <v>0.85</v>
      </c>
      <c r="D38" s="218" t="s">
        <v>23</v>
      </c>
      <c r="E38" s="237">
        <f t="shared" ref="E38" si="6">G38</f>
        <v>232624</v>
      </c>
      <c r="F38" s="234">
        <v>273676</v>
      </c>
      <c r="G38" s="237">
        <f t="shared" ref="G38" si="7">INT(C38*F38)</f>
        <v>232624</v>
      </c>
      <c r="H38" s="237"/>
      <c r="I38" s="237"/>
      <c r="J38" s="233"/>
      <c r="K38" s="233"/>
      <c r="L38" s="184" t="s">
        <v>4</v>
      </c>
      <c r="N38" s="27"/>
    </row>
    <row r="39" spans="1:24" s="42" customFormat="1" ht="20.100000000000001" customHeight="1">
      <c r="A39" s="228" t="s">
        <v>427</v>
      </c>
      <c r="B39" s="578" t="s">
        <v>535</v>
      </c>
      <c r="C39" s="217">
        <f>수위계근!P26</f>
        <v>0.43</v>
      </c>
      <c r="D39" s="218" t="s">
        <v>23</v>
      </c>
      <c r="E39" s="237">
        <f t="shared" ref="E39" si="8">G39</f>
        <v>97232</v>
      </c>
      <c r="F39" s="234">
        <v>226122</v>
      </c>
      <c r="G39" s="237">
        <f t="shared" ref="G39" si="9">INT(C39*F39)</f>
        <v>97232</v>
      </c>
      <c r="H39" s="237"/>
      <c r="I39" s="237"/>
      <c r="J39" s="233"/>
      <c r="K39" s="233"/>
      <c r="L39" s="184" t="s">
        <v>4</v>
      </c>
      <c r="N39" s="27"/>
    </row>
    <row r="40" spans="1:24" s="42" customFormat="1" ht="20.100000000000001" customHeight="1">
      <c r="A40" s="228"/>
      <c r="B40" s="218"/>
      <c r="C40" s="217"/>
      <c r="D40" s="218"/>
      <c r="E40" s="234"/>
      <c r="F40" s="234"/>
      <c r="G40" s="234"/>
      <c r="H40" s="234"/>
      <c r="I40" s="234"/>
      <c r="J40" s="233"/>
      <c r="K40" s="233"/>
      <c r="L40" s="184"/>
      <c r="N40" s="27"/>
    </row>
    <row r="41" spans="1:24" s="42" customFormat="1" ht="20.100000000000001" customHeight="1">
      <c r="A41" s="184" t="s">
        <v>1</v>
      </c>
      <c r="B41" s="230"/>
      <c r="C41" s="229"/>
      <c r="D41" s="231"/>
      <c r="E41" s="234">
        <f t="shared" ref="E41" si="10">G41</f>
        <v>465533</v>
      </c>
      <c r="F41" s="234"/>
      <c r="G41" s="234">
        <f>SUM(G37:G40)</f>
        <v>465533</v>
      </c>
      <c r="H41" s="234"/>
      <c r="I41" s="234"/>
      <c r="J41" s="233"/>
      <c r="K41" s="233"/>
      <c r="L41" s="184" t="s">
        <v>4</v>
      </c>
    </row>
    <row r="42" spans="1:24" s="42" customFormat="1" ht="20.100000000000001" customHeight="1">
      <c r="A42" s="184"/>
      <c r="B42" s="230"/>
      <c r="C42" s="229"/>
      <c r="D42" s="231"/>
      <c r="E42" s="234"/>
      <c r="F42" s="234"/>
      <c r="G42" s="234"/>
      <c r="H42" s="234"/>
      <c r="I42" s="234"/>
      <c r="J42" s="233"/>
      <c r="K42" s="233"/>
      <c r="L42" s="184"/>
    </row>
    <row r="43" spans="1:24" s="42" customFormat="1" ht="20.100000000000001" customHeight="1">
      <c r="A43" s="227" t="s">
        <v>348</v>
      </c>
      <c r="B43" s="230"/>
      <c r="C43" s="229"/>
      <c r="D43" s="231"/>
      <c r="E43" s="234"/>
      <c r="F43" s="234"/>
      <c r="G43" s="234"/>
      <c r="H43" s="234"/>
      <c r="I43" s="234"/>
      <c r="J43" s="233"/>
      <c r="K43" s="233"/>
      <c r="L43" s="184"/>
    </row>
    <row r="44" spans="1:24" s="42" customFormat="1" ht="20.100000000000001" customHeight="1">
      <c r="A44" s="184" t="s">
        <v>139</v>
      </c>
      <c r="B44" s="230" t="s">
        <v>140</v>
      </c>
      <c r="C44" s="220">
        <v>1</v>
      </c>
      <c r="D44" s="231" t="s">
        <v>141</v>
      </c>
      <c r="E44" s="234"/>
      <c r="F44" s="234"/>
      <c r="G44" s="234"/>
      <c r="H44" s="234"/>
      <c r="I44" s="234"/>
      <c r="J44" s="233"/>
      <c r="K44" s="233">
        <f>INT(G41*3%)</f>
        <v>13965</v>
      </c>
      <c r="L44" s="184"/>
    </row>
    <row r="45" spans="1:24" s="42" customFormat="1" ht="20.100000000000001" customHeight="1">
      <c r="A45" s="184"/>
      <c r="B45" s="230"/>
      <c r="C45" s="220"/>
      <c r="D45" s="231"/>
      <c r="E45" s="234"/>
      <c r="F45" s="234"/>
      <c r="G45" s="234"/>
      <c r="H45" s="234"/>
      <c r="I45" s="234"/>
      <c r="J45" s="233"/>
      <c r="K45" s="233"/>
      <c r="L45" s="184"/>
    </row>
    <row r="46" spans="1:24" s="42" customFormat="1" ht="20.100000000000001" customHeight="1">
      <c r="A46" s="184"/>
      <c r="B46" s="230"/>
      <c r="C46" s="220"/>
      <c r="D46" s="231"/>
      <c r="E46" s="234"/>
      <c r="F46" s="234"/>
      <c r="G46" s="234"/>
      <c r="H46" s="234"/>
      <c r="I46" s="234"/>
      <c r="J46" s="233"/>
      <c r="K46" s="233"/>
      <c r="L46" s="184"/>
    </row>
    <row r="47" spans="1:24" s="42" customFormat="1" ht="20.100000000000001" customHeight="1">
      <c r="A47" s="184"/>
      <c r="B47" s="230"/>
      <c r="C47" s="220"/>
      <c r="D47" s="231"/>
      <c r="E47" s="234"/>
      <c r="F47" s="234"/>
      <c r="G47" s="234"/>
      <c r="H47" s="234"/>
      <c r="I47" s="234"/>
      <c r="J47" s="233"/>
      <c r="K47" s="233"/>
      <c r="L47" s="184"/>
    </row>
    <row r="48" spans="1:24" s="42" customFormat="1" ht="20.100000000000001" customHeight="1">
      <c r="A48" s="184"/>
      <c r="B48" s="230"/>
      <c r="C48" s="229"/>
      <c r="D48" s="231"/>
      <c r="E48" s="234"/>
      <c r="F48" s="234"/>
      <c r="G48" s="234"/>
      <c r="H48" s="234"/>
      <c r="I48" s="234"/>
      <c r="J48" s="233"/>
      <c r="K48" s="233"/>
      <c r="L48" s="184"/>
    </row>
    <row r="49" spans="1:26" s="42" customFormat="1" ht="20.100000000000001" customHeight="1">
      <c r="A49" s="184"/>
      <c r="B49" s="230"/>
      <c r="C49" s="229"/>
      <c r="D49" s="231"/>
      <c r="E49" s="234"/>
      <c r="F49" s="234"/>
      <c r="G49" s="234"/>
      <c r="H49" s="234"/>
      <c r="I49" s="234"/>
      <c r="J49" s="233"/>
      <c r="K49" s="233"/>
      <c r="L49" s="184"/>
    </row>
    <row r="50" spans="1:26" s="42" customFormat="1" ht="20.100000000000001" customHeight="1">
      <c r="A50" s="184" t="s">
        <v>75</v>
      </c>
      <c r="B50" s="184"/>
      <c r="C50" s="217"/>
      <c r="D50" s="218"/>
      <c r="E50" s="234">
        <f>G50+I50+K50</f>
        <v>5249498</v>
      </c>
      <c r="F50" s="234"/>
      <c r="G50" s="234">
        <f>G41</f>
        <v>465533</v>
      </c>
      <c r="H50" s="234"/>
      <c r="I50" s="234">
        <f>SUM(I29:I34)</f>
        <v>4770000</v>
      </c>
      <c r="J50" s="233"/>
      <c r="K50" s="233">
        <f>SUM(K44:K45)</f>
        <v>13965</v>
      </c>
      <c r="L50" s="184" t="s">
        <v>4</v>
      </c>
    </row>
    <row r="51" spans="1:26" s="42" customFormat="1" ht="20.100000000000001" customHeight="1">
      <c r="A51" s="805" t="s">
        <v>78</v>
      </c>
      <c r="B51" s="806" t="s">
        <v>304</v>
      </c>
      <c r="C51" s="133" t="s">
        <v>3</v>
      </c>
      <c r="D51" s="2" t="s">
        <v>8</v>
      </c>
      <c r="E51" s="108" t="s">
        <v>79</v>
      </c>
      <c r="F51" s="108" t="s">
        <v>9</v>
      </c>
      <c r="G51" s="108"/>
      <c r="H51" s="108" t="s">
        <v>10</v>
      </c>
      <c r="I51" s="108"/>
      <c r="J51" s="108" t="s">
        <v>11</v>
      </c>
      <c r="K51" s="108"/>
      <c r="L51" s="807" t="s">
        <v>0</v>
      </c>
    </row>
    <row r="52" spans="1:26" s="42" customFormat="1" ht="20.100000000000001" customHeight="1">
      <c r="A52" s="805"/>
      <c r="B52" s="806" t="s">
        <v>13</v>
      </c>
      <c r="C52" s="133" t="s">
        <v>14</v>
      </c>
      <c r="D52" s="2" t="s">
        <v>15</v>
      </c>
      <c r="E52" s="110" t="s">
        <v>17</v>
      </c>
      <c r="F52" s="110" t="s">
        <v>16</v>
      </c>
      <c r="G52" s="110" t="s">
        <v>17</v>
      </c>
      <c r="H52" s="110" t="s">
        <v>16</v>
      </c>
      <c r="I52" s="110" t="s">
        <v>17</v>
      </c>
      <c r="J52" s="111" t="s">
        <v>16</v>
      </c>
      <c r="K52" s="110" t="s">
        <v>17</v>
      </c>
      <c r="L52" s="807"/>
    </row>
    <row r="53" spans="1:26" s="42" customFormat="1" ht="20.100000000000001" customHeight="1">
      <c r="A53" s="182" t="s">
        <v>521</v>
      </c>
      <c r="B53" s="581"/>
      <c r="C53" s="181"/>
      <c r="D53" s="583"/>
      <c r="E53" s="232"/>
      <c r="F53" s="587"/>
      <c r="G53" s="587"/>
      <c r="H53" s="232"/>
      <c r="I53" s="587"/>
      <c r="J53" s="588"/>
      <c r="K53" s="587"/>
      <c r="L53" s="583"/>
    </row>
    <row r="54" spans="1:26" s="42" customFormat="1" ht="20.100000000000001" customHeight="1">
      <c r="A54" s="183" t="s">
        <v>416</v>
      </c>
      <c r="B54" s="724" t="s">
        <v>428</v>
      </c>
      <c r="C54" s="589">
        <v>1</v>
      </c>
      <c r="D54" s="139" t="s">
        <v>417</v>
      </c>
      <c r="E54" s="219">
        <f t="shared" ref="E54:E58" si="11">I54</f>
        <v>3500000</v>
      </c>
      <c r="F54" s="725"/>
      <c r="G54" s="725"/>
      <c r="H54" s="219">
        <v>3500000</v>
      </c>
      <c r="I54" s="600">
        <f t="shared" ref="I54:I58" si="12">INT(C54*H54)</f>
        <v>3500000</v>
      </c>
      <c r="J54" s="725"/>
      <c r="K54" s="725"/>
      <c r="L54" s="590" t="s">
        <v>429</v>
      </c>
      <c r="N54" s="27" t="s">
        <v>524</v>
      </c>
    </row>
    <row r="55" spans="1:26" s="42" customFormat="1" ht="20.100000000000001" customHeight="1">
      <c r="A55" s="591" t="s">
        <v>418</v>
      </c>
      <c r="B55" s="591" t="s">
        <v>419</v>
      </c>
      <c r="C55" s="589">
        <v>1</v>
      </c>
      <c r="D55" s="139" t="s">
        <v>417</v>
      </c>
      <c r="E55" s="219">
        <f t="shared" si="11"/>
        <v>550000</v>
      </c>
      <c r="F55" s="726"/>
      <c r="G55" s="726"/>
      <c r="H55" s="219">
        <v>550000</v>
      </c>
      <c r="I55" s="600">
        <f t="shared" si="12"/>
        <v>550000</v>
      </c>
      <c r="J55" s="725"/>
      <c r="K55" s="725"/>
      <c r="L55" s="590" t="s">
        <v>547</v>
      </c>
      <c r="N55" s="27" t="s">
        <v>524</v>
      </c>
      <c r="X55" s="42">
        <v>56000000</v>
      </c>
      <c r="Z55" s="42">
        <f>X55*80%</f>
        <v>44800000</v>
      </c>
    </row>
    <row r="56" spans="1:26" s="42" customFormat="1" ht="20.100000000000001" customHeight="1">
      <c r="A56" s="591" t="s">
        <v>350</v>
      </c>
      <c r="B56" s="591" t="s">
        <v>351</v>
      </c>
      <c r="C56" s="589">
        <v>1</v>
      </c>
      <c r="D56" s="139" t="s">
        <v>189</v>
      </c>
      <c r="E56" s="219">
        <f t="shared" si="11"/>
        <v>470000</v>
      </c>
      <c r="F56" s="599"/>
      <c r="G56" s="599"/>
      <c r="H56" s="219">
        <v>470000</v>
      </c>
      <c r="I56" s="600">
        <f t="shared" si="12"/>
        <v>470000</v>
      </c>
      <c r="J56" s="599"/>
      <c r="K56" s="599"/>
      <c r="L56" s="590" t="s">
        <v>430</v>
      </c>
      <c r="M56" s="27"/>
      <c r="N56" s="27" t="s">
        <v>524</v>
      </c>
      <c r="X56" s="747">
        <v>0.3</v>
      </c>
    </row>
    <row r="57" spans="1:26" s="123" customFormat="1" ht="20.100000000000001" customHeight="1">
      <c r="A57" s="591" t="s">
        <v>352</v>
      </c>
      <c r="B57" s="591" t="s">
        <v>353</v>
      </c>
      <c r="C57" s="589">
        <v>1</v>
      </c>
      <c r="D57" s="139" t="s">
        <v>189</v>
      </c>
      <c r="E57" s="219">
        <f t="shared" si="11"/>
        <v>200000</v>
      </c>
      <c r="F57" s="599"/>
      <c r="G57" s="599"/>
      <c r="H57" s="219">
        <v>200000</v>
      </c>
      <c r="I57" s="600">
        <f t="shared" si="12"/>
        <v>200000</v>
      </c>
      <c r="J57" s="599"/>
      <c r="K57" s="599"/>
      <c r="L57" s="592"/>
      <c r="N57" s="27" t="s">
        <v>431</v>
      </c>
      <c r="O57" s="124"/>
      <c r="P57" s="124"/>
      <c r="Q57" s="125"/>
      <c r="R57" s="125"/>
      <c r="S57" s="126"/>
      <c r="T57" s="126"/>
      <c r="X57" s="123">
        <f>X56*X55</f>
        <v>16800000</v>
      </c>
    </row>
    <row r="58" spans="1:26" s="42" customFormat="1" ht="20.100000000000001" customHeight="1">
      <c r="A58" s="593" t="s">
        <v>354</v>
      </c>
      <c r="B58" s="594" t="s">
        <v>355</v>
      </c>
      <c r="C58" s="595">
        <v>1</v>
      </c>
      <c r="D58" s="595" t="s">
        <v>189</v>
      </c>
      <c r="E58" s="219">
        <f t="shared" si="11"/>
        <v>50000</v>
      </c>
      <c r="F58" s="220"/>
      <c r="G58" s="220"/>
      <c r="H58" s="219">
        <v>50000</v>
      </c>
      <c r="I58" s="33">
        <f t="shared" si="12"/>
        <v>50000</v>
      </c>
      <c r="J58" s="220" t="s">
        <v>4</v>
      </c>
      <c r="K58" s="220"/>
      <c r="L58" s="221"/>
      <c r="N58" s="27" t="s">
        <v>431</v>
      </c>
    </row>
    <row r="59" spans="1:26" s="42" customFormat="1" ht="20.100000000000001" customHeight="1">
      <c r="A59" s="201"/>
      <c r="B59" s="201"/>
      <c r="C59" s="222"/>
      <c r="D59" s="222"/>
      <c r="E59" s="234"/>
      <c r="F59" s="233"/>
      <c r="G59" s="233"/>
      <c r="H59" s="235"/>
      <c r="I59" s="234"/>
      <c r="J59" s="233"/>
      <c r="K59" s="233"/>
      <c r="L59" s="184"/>
      <c r="M59" s="127"/>
      <c r="N59" s="128"/>
      <c r="O59" s="129"/>
      <c r="P59" s="128"/>
      <c r="Q59" s="130"/>
      <c r="R59" s="128"/>
      <c r="S59" s="131"/>
      <c r="T59" s="132"/>
      <c r="X59" s="42">
        <f>SUM(X57,X55)</f>
        <v>72800000</v>
      </c>
    </row>
    <row r="60" spans="1:26" s="42" customFormat="1" ht="20.100000000000001" customHeight="1">
      <c r="A60" s="202"/>
      <c r="B60" s="202"/>
      <c r="C60" s="223"/>
      <c r="D60" s="200"/>
      <c r="E60" s="234"/>
      <c r="F60" s="233"/>
      <c r="G60" s="233"/>
      <c r="H60" s="234"/>
      <c r="I60" s="234"/>
      <c r="J60" s="233"/>
      <c r="K60" s="233"/>
      <c r="L60" s="184"/>
      <c r="N60" s="128"/>
      <c r="O60" s="129"/>
      <c r="P60" s="128"/>
      <c r="Q60" s="130"/>
      <c r="R60" s="128"/>
      <c r="S60" s="131"/>
      <c r="T60" s="132"/>
      <c r="X60" s="42">
        <f>X59*10%</f>
        <v>7280000</v>
      </c>
    </row>
    <row r="61" spans="1:26" s="42" customFormat="1" ht="20.100000000000001" customHeight="1">
      <c r="A61" s="224" t="s">
        <v>80</v>
      </c>
      <c r="B61" s="225"/>
      <c r="C61" s="226"/>
      <c r="D61" s="227"/>
      <c r="E61" s="236"/>
      <c r="F61" s="236"/>
      <c r="G61" s="236"/>
      <c r="H61" s="236"/>
      <c r="I61" s="236"/>
      <c r="J61" s="236"/>
      <c r="K61" s="236"/>
      <c r="L61" s="225"/>
      <c r="X61" s="42">
        <f>SUM(X59:X60)</f>
        <v>80080000</v>
      </c>
    </row>
    <row r="62" spans="1:26" s="42" customFormat="1" ht="20.100000000000001" customHeight="1">
      <c r="A62" s="729" t="s">
        <v>426</v>
      </c>
      <c r="B62" s="578" t="s">
        <v>535</v>
      </c>
      <c r="C62" s="217">
        <f>수위계근!J53</f>
        <v>0.43</v>
      </c>
      <c r="D62" s="218" t="s">
        <v>23</v>
      </c>
      <c r="E62" s="237">
        <f t="shared" ref="E62:E64" si="13">G62</f>
        <v>135677</v>
      </c>
      <c r="F62" s="234">
        <v>315528</v>
      </c>
      <c r="G62" s="237">
        <f t="shared" ref="G62:G64" si="14">INT(C62*F62)</f>
        <v>135677</v>
      </c>
      <c r="H62" s="237"/>
      <c r="I62" s="237"/>
      <c r="J62" s="233"/>
      <c r="K62" s="233"/>
      <c r="L62" s="184" t="s">
        <v>4</v>
      </c>
    </row>
    <row r="63" spans="1:26" s="42" customFormat="1" ht="20.100000000000001" customHeight="1">
      <c r="A63" s="228" t="s">
        <v>305</v>
      </c>
      <c r="B63" s="578" t="s">
        <v>535</v>
      </c>
      <c r="C63" s="217">
        <f>수위계근!L53</f>
        <v>0.85</v>
      </c>
      <c r="D63" s="218" t="s">
        <v>23</v>
      </c>
      <c r="E63" s="237">
        <f t="shared" si="13"/>
        <v>232624</v>
      </c>
      <c r="F63" s="234">
        <v>273676</v>
      </c>
      <c r="G63" s="237">
        <f t="shared" si="14"/>
        <v>232624</v>
      </c>
      <c r="H63" s="237"/>
      <c r="I63" s="237"/>
      <c r="J63" s="233"/>
      <c r="K63" s="233"/>
      <c r="L63" s="184" t="s">
        <v>4</v>
      </c>
      <c r="N63" s="27"/>
    </row>
    <row r="64" spans="1:26" s="42" customFormat="1" ht="20.100000000000001" customHeight="1">
      <c r="A64" s="228" t="s">
        <v>427</v>
      </c>
      <c r="B64" s="578" t="s">
        <v>535</v>
      </c>
      <c r="C64" s="217">
        <f>수위계근!P53</f>
        <v>0.43</v>
      </c>
      <c r="D64" s="218" t="s">
        <v>23</v>
      </c>
      <c r="E64" s="237">
        <f t="shared" si="13"/>
        <v>97232</v>
      </c>
      <c r="F64" s="234">
        <v>226122</v>
      </c>
      <c r="G64" s="237">
        <f t="shared" si="14"/>
        <v>97232</v>
      </c>
      <c r="H64" s="237"/>
      <c r="I64" s="237"/>
      <c r="J64" s="233"/>
      <c r="K64" s="233"/>
      <c r="L64" s="184" t="s">
        <v>4</v>
      </c>
      <c r="N64" s="27"/>
    </row>
    <row r="65" spans="1:14" s="42" customFormat="1" ht="20.100000000000001" customHeight="1">
      <c r="A65" s="228"/>
      <c r="B65" s="218"/>
      <c r="C65" s="217"/>
      <c r="D65" s="218"/>
      <c r="E65" s="234"/>
      <c r="F65" s="234"/>
      <c r="G65" s="234"/>
      <c r="H65" s="234"/>
      <c r="I65" s="234"/>
      <c r="J65" s="233"/>
      <c r="K65" s="233"/>
      <c r="L65" s="184"/>
      <c r="N65" s="27"/>
    </row>
    <row r="66" spans="1:14" s="42" customFormat="1" ht="20.100000000000001" customHeight="1">
      <c r="A66" s="184" t="s">
        <v>1</v>
      </c>
      <c r="B66" s="230"/>
      <c r="C66" s="229"/>
      <c r="D66" s="231"/>
      <c r="E66" s="234">
        <f t="shared" ref="E66" si="15">G66</f>
        <v>465533</v>
      </c>
      <c r="F66" s="234"/>
      <c r="G66" s="234">
        <f>SUM(G62:G65)</f>
        <v>465533</v>
      </c>
      <c r="H66" s="234"/>
      <c r="I66" s="234"/>
      <c r="J66" s="233"/>
      <c r="K66" s="233"/>
      <c r="L66" s="184" t="s">
        <v>4</v>
      </c>
    </row>
    <row r="67" spans="1:14" s="42" customFormat="1" ht="20.100000000000001" customHeight="1">
      <c r="A67" s="184"/>
      <c r="B67" s="230"/>
      <c r="C67" s="229"/>
      <c r="D67" s="231"/>
      <c r="E67" s="234"/>
      <c r="F67" s="234"/>
      <c r="G67" s="234"/>
      <c r="H67" s="234"/>
      <c r="I67" s="234"/>
      <c r="J67" s="233"/>
      <c r="K67" s="233"/>
      <c r="L67" s="184"/>
    </row>
    <row r="68" spans="1:14" s="42" customFormat="1" ht="20.100000000000001" customHeight="1">
      <c r="A68" s="227" t="s">
        <v>348</v>
      </c>
      <c r="B68" s="230"/>
      <c r="C68" s="229"/>
      <c r="D68" s="231"/>
      <c r="E68" s="234"/>
      <c r="F68" s="234"/>
      <c r="G68" s="234"/>
      <c r="H68" s="234"/>
      <c r="I68" s="234"/>
      <c r="J68" s="233"/>
      <c r="K68" s="233"/>
      <c r="L68" s="184"/>
    </row>
    <row r="69" spans="1:14" s="42" customFormat="1" ht="20.100000000000001" customHeight="1">
      <c r="A69" s="184" t="s">
        <v>139</v>
      </c>
      <c r="B69" s="230" t="s">
        <v>140</v>
      </c>
      <c r="C69" s="220">
        <v>1</v>
      </c>
      <c r="D69" s="231" t="s">
        <v>141</v>
      </c>
      <c r="E69" s="234"/>
      <c r="F69" s="234"/>
      <c r="G69" s="234"/>
      <c r="H69" s="234"/>
      <c r="I69" s="234"/>
      <c r="J69" s="233"/>
      <c r="K69" s="233">
        <f>INT(G66*3%)</f>
        <v>13965</v>
      </c>
      <c r="L69" s="184"/>
    </row>
    <row r="70" spans="1:14" s="42" customFormat="1" ht="20.100000000000001" customHeight="1">
      <c r="A70" s="184"/>
      <c r="B70" s="230"/>
      <c r="C70" s="220"/>
      <c r="D70" s="231"/>
      <c r="E70" s="234"/>
      <c r="F70" s="234"/>
      <c r="G70" s="234"/>
      <c r="H70" s="234"/>
      <c r="I70" s="234"/>
      <c r="J70" s="233"/>
      <c r="K70" s="233"/>
      <c r="L70" s="184"/>
    </row>
    <row r="71" spans="1:14" s="42" customFormat="1" ht="20.100000000000001" customHeight="1">
      <c r="A71" s="184"/>
      <c r="B71" s="230"/>
      <c r="C71" s="220"/>
      <c r="D71" s="231"/>
      <c r="E71" s="234"/>
      <c r="F71" s="234"/>
      <c r="G71" s="234"/>
      <c r="H71" s="234"/>
      <c r="I71" s="234"/>
      <c r="J71" s="233"/>
      <c r="K71" s="233"/>
      <c r="L71" s="184"/>
    </row>
    <row r="72" spans="1:14" s="42" customFormat="1" ht="20.100000000000001" customHeight="1">
      <c r="A72" s="184"/>
      <c r="B72" s="230"/>
      <c r="C72" s="220"/>
      <c r="D72" s="231"/>
      <c r="E72" s="234"/>
      <c r="F72" s="234"/>
      <c r="G72" s="234"/>
      <c r="H72" s="234"/>
      <c r="I72" s="234"/>
      <c r="J72" s="233"/>
      <c r="K72" s="233"/>
      <c r="L72" s="184"/>
    </row>
    <row r="73" spans="1:14" s="42" customFormat="1" ht="20.100000000000001" customHeight="1">
      <c r="A73" s="184"/>
      <c r="B73" s="230"/>
      <c r="C73" s="229"/>
      <c r="D73" s="231"/>
      <c r="E73" s="234"/>
      <c r="F73" s="234"/>
      <c r="G73" s="234"/>
      <c r="H73" s="234"/>
      <c r="I73" s="234"/>
      <c r="J73" s="233"/>
      <c r="K73" s="233"/>
      <c r="L73" s="184"/>
    </row>
    <row r="74" spans="1:14" s="42" customFormat="1" ht="20.100000000000001" customHeight="1">
      <c r="A74" s="184"/>
      <c r="B74" s="230"/>
      <c r="C74" s="229"/>
      <c r="D74" s="231"/>
      <c r="E74" s="234"/>
      <c r="F74" s="234"/>
      <c r="G74" s="234"/>
      <c r="H74" s="234"/>
      <c r="I74" s="234"/>
      <c r="J74" s="233"/>
      <c r="K74" s="233"/>
      <c r="L74" s="184"/>
    </row>
    <row r="75" spans="1:14" s="42" customFormat="1" ht="20.100000000000001" customHeight="1">
      <c r="A75" s="184" t="s">
        <v>75</v>
      </c>
      <c r="B75" s="184"/>
      <c r="C75" s="217"/>
      <c r="D75" s="218"/>
      <c r="E75" s="234">
        <f>G75+I75+K75</f>
        <v>5249498</v>
      </c>
      <c r="F75" s="234"/>
      <c r="G75" s="234">
        <f>G66</f>
        <v>465533</v>
      </c>
      <c r="H75" s="234"/>
      <c r="I75" s="234">
        <f>SUM(I54:I59)</f>
        <v>4770000</v>
      </c>
      <c r="J75" s="233"/>
      <c r="K75" s="233">
        <f>SUM(K69:K70)</f>
        <v>13965</v>
      </c>
      <c r="L75" s="184" t="s">
        <v>4</v>
      </c>
    </row>
  </sheetData>
  <mergeCells count="9">
    <mergeCell ref="A51:A52"/>
    <mergeCell ref="B51:B52"/>
    <mergeCell ref="L51:L52"/>
    <mergeCell ref="A4:A5"/>
    <mergeCell ref="B4:B5"/>
    <mergeCell ref="L4:L5"/>
    <mergeCell ref="A26:A27"/>
    <mergeCell ref="B26:B27"/>
    <mergeCell ref="L26:L27"/>
  </mergeCells>
  <phoneticPr fontId="47" type="noConversion"/>
  <printOptions horizontalCentered="1" verticalCentered="1" gridLinesSet="0"/>
  <pageMargins left="0.48" right="0.19685039370078741" top="0.78740157480314965" bottom="0.59055118110236227" header="0.39370078740157483" footer="0.19685039370078741"/>
  <pageSetup paperSize="9" scale="9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BCF84-BACC-4112-ABED-C657B15C6E9D}">
  <sheetPr>
    <tabColor theme="4" tint="0.59999389629810485"/>
  </sheetPr>
  <dimension ref="A1:Q54"/>
  <sheetViews>
    <sheetView view="pageBreakPreview" topLeftCell="A16" zoomScaleNormal="90" zoomScaleSheetLayoutView="85" workbookViewId="0">
      <selection activeCell="J33" sqref="J33"/>
    </sheetView>
  </sheetViews>
  <sheetFormatPr defaultColWidth="9" defaultRowHeight="18" customHeight="1"/>
  <cols>
    <col min="1" max="1" width="15.19921875" style="40" customWidth="1"/>
    <col min="2" max="2" width="13.5" style="43" customWidth="1"/>
    <col min="3" max="4" width="5.59765625" style="43" customWidth="1"/>
    <col min="5" max="16" width="6.59765625" style="40" customWidth="1"/>
    <col min="17" max="17" width="10.8984375" style="40" customWidth="1"/>
    <col min="18" max="16384" width="9" style="40"/>
  </cols>
  <sheetData>
    <row r="1" spans="1:17" s="51" customFormat="1" ht="18" customHeight="1">
      <c r="A1" s="199" t="s">
        <v>478</v>
      </c>
      <c r="B1" s="47"/>
      <c r="C1" s="47"/>
      <c r="D1" s="47"/>
      <c r="E1" s="48"/>
      <c r="F1" s="48"/>
      <c r="G1" s="48"/>
      <c r="H1" s="48"/>
      <c r="I1" s="48"/>
      <c r="J1" s="48"/>
      <c r="K1" s="49"/>
      <c r="L1" s="48"/>
      <c r="M1" s="48"/>
      <c r="N1" s="48"/>
      <c r="O1" s="48"/>
      <c r="P1" s="48"/>
      <c r="Q1" s="50"/>
    </row>
    <row r="2" spans="1:17" ht="18" customHeight="1">
      <c r="A2" s="52"/>
      <c r="B2" s="53"/>
      <c r="C2" s="53"/>
      <c r="D2" s="53"/>
      <c r="E2" s="54"/>
      <c r="F2" s="54"/>
      <c r="G2" s="54"/>
      <c r="H2" s="54"/>
      <c r="I2" s="54"/>
      <c r="J2" s="54"/>
      <c r="K2" s="55"/>
      <c r="L2" s="54"/>
      <c r="M2" s="54"/>
      <c r="N2" s="54"/>
      <c r="O2" s="54"/>
      <c r="P2" s="54"/>
      <c r="Q2" s="56"/>
    </row>
    <row r="3" spans="1:17" ht="18" customHeight="1">
      <c r="A3" s="112" t="s">
        <v>6</v>
      </c>
      <c r="B3" s="107" t="s">
        <v>76</v>
      </c>
      <c r="C3" s="107" t="s">
        <v>3</v>
      </c>
      <c r="D3" s="107" t="s">
        <v>8</v>
      </c>
      <c r="E3" s="808" t="s">
        <v>349</v>
      </c>
      <c r="F3" s="809"/>
      <c r="G3" s="808" t="s">
        <v>81</v>
      </c>
      <c r="H3" s="809"/>
      <c r="I3" s="808" t="s">
        <v>82</v>
      </c>
      <c r="J3" s="809"/>
      <c r="K3" s="808" t="s">
        <v>306</v>
      </c>
      <c r="L3" s="809"/>
      <c r="M3" s="808" t="s">
        <v>83</v>
      </c>
      <c r="N3" s="809"/>
      <c r="O3" s="808" t="s">
        <v>227</v>
      </c>
      <c r="P3" s="809"/>
      <c r="Q3" s="107" t="s">
        <v>2</v>
      </c>
    </row>
    <row r="4" spans="1:17" ht="18" customHeight="1">
      <c r="A4" s="113" t="s">
        <v>12</v>
      </c>
      <c r="B4" s="109" t="s">
        <v>77</v>
      </c>
      <c r="C4" s="109" t="s">
        <v>14</v>
      </c>
      <c r="D4" s="109" t="s">
        <v>15</v>
      </c>
      <c r="E4" s="109" t="s">
        <v>26</v>
      </c>
      <c r="F4" s="2" t="s">
        <v>1</v>
      </c>
      <c r="G4" s="2"/>
      <c r="H4" s="2"/>
      <c r="I4" s="2" t="s">
        <v>26</v>
      </c>
      <c r="J4" s="2" t="s">
        <v>1</v>
      </c>
      <c r="K4" s="2" t="s">
        <v>26</v>
      </c>
      <c r="L4" s="2" t="s">
        <v>1</v>
      </c>
      <c r="M4" s="2" t="s">
        <v>26</v>
      </c>
      <c r="N4" s="2" t="s">
        <v>1</v>
      </c>
      <c r="O4" s="2" t="s">
        <v>26</v>
      </c>
      <c r="P4" s="2" t="s">
        <v>1</v>
      </c>
      <c r="Q4" s="109" t="s">
        <v>18</v>
      </c>
    </row>
    <row r="5" spans="1:17" s="42" customFormat="1" ht="18" customHeight="1">
      <c r="A5" s="187" t="s">
        <v>350</v>
      </c>
      <c r="B5" s="187" t="s">
        <v>356</v>
      </c>
      <c r="C5" s="727">
        <f>수위계!C31</f>
        <v>1</v>
      </c>
      <c r="D5" s="184" t="s">
        <v>84</v>
      </c>
      <c r="E5" s="183"/>
      <c r="F5" s="728"/>
      <c r="G5" s="728"/>
      <c r="H5" s="728"/>
      <c r="I5" s="183"/>
      <c r="J5" s="728"/>
      <c r="K5" s="187">
        <v>0.85</v>
      </c>
      <c r="L5" s="728">
        <f>TRUNC($C5*K5,3)</f>
        <v>0.85</v>
      </c>
      <c r="M5" s="183"/>
      <c r="N5" s="728"/>
      <c r="O5" s="183"/>
      <c r="P5" s="728"/>
      <c r="Q5" s="191" t="s">
        <v>357</v>
      </c>
    </row>
    <row r="6" spans="1:17" s="27" customFormat="1" ht="18" customHeight="1">
      <c r="A6" s="183" t="s">
        <v>420</v>
      </c>
      <c r="B6" s="724" t="s">
        <v>421</v>
      </c>
      <c r="C6" s="727">
        <f>수위계!C30</f>
        <v>1</v>
      </c>
      <c r="D6" s="200" t="s">
        <v>189</v>
      </c>
      <c r="E6" s="203"/>
      <c r="F6" s="204"/>
      <c r="G6" s="193"/>
      <c r="H6" s="193"/>
      <c r="I6" s="193">
        <v>0.15</v>
      </c>
      <c r="J6" s="193">
        <f>TRUNC($C6*I6,3)</f>
        <v>0.15</v>
      </c>
      <c r="K6" s="193"/>
      <c r="L6" s="193"/>
      <c r="M6" s="193"/>
      <c r="N6" s="193"/>
      <c r="O6" s="193">
        <v>0.15</v>
      </c>
      <c r="P6" s="193">
        <f>TRUNC($C6*O6,3)</f>
        <v>0.15</v>
      </c>
      <c r="Q6" s="184" t="s">
        <v>422</v>
      </c>
    </row>
    <row r="7" spans="1:17" s="27" customFormat="1" ht="18" customHeight="1">
      <c r="A7" s="183"/>
      <c r="B7" s="591" t="s">
        <v>423</v>
      </c>
      <c r="C7" s="727">
        <f>수위계!C29</f>
        <v>1</v>
      </c>
      <c r="D7" s="200" t="s">
        <v>415</v>
      </c>
      <c r="E7" s="193"/>
      <c r="F7" s="193"/>
      <c r="G7" s="193"/>
      <c r="H7" s="193"/>
      <c r="I7" s="193">
        <v>0.09</v>
      </c>
      <c r="J7" s="193">
        <f>TRUNC($C7*I7,3)</f>
        <v>0.09</v>
      </c>
      <c r="K7" s="193"/>
      <c r="L7" s="193"/>
      <c r="M7" s="193"/>
      <c r="N7" s="193"/>
      <c r="O7" s="193">
        <v>0.09</v>
      </c>
      <c r="P7" s="193">
        <f>TRUNC($C7*O7,3)</f>
        <v>0.09</v>
      </c>
      <c r="Q7" s="184" t="s">
        <v>422</v>
      </c>
    </row>
    <row r="8" spans="1:17" s="42" customFormat="1" ht="18" customHeight="1">
      <c r="A8" s="187"/>
      <c r="B8" s="187" t="s">
        <v>424</v>
      </c>
      <c r="C8" s="727">
        <f>수위계!C29</f>
        <v>1</v>
      </c>
      <c r="D8" s="184" t="s">
        <v>84</v>
      </c>
      <c r="E8" s="193"/>
      <c r="F8" s="193"/>
      <c r="G8" s="193"/>
      <c r="H8" s="193"/>
      <c r="I8" s="596">
        <v>0.1</v>
      </c>
      <c r="J8" s="193">
        <f>TRUNC($C8*I8,3)</f>
        <v>0.1</v>
      </c>
      <c r="K8" s="193"/>
      <c r="L8" s="193"/>
      <c r="M8" s="193"/>
      <c r="N8" s="193"/>
      <c r="O8" s="596">
        <v>0.1</v>
      </c>
      <c r="P8" s="193">
        <f>TRUNC($C8*O8,3)</f>
        <v>0.1</v>
      </c>
      <c r="Q8" s="184" t="s">
        <v>422</v>
      </c>
    </row>
    <row r="9" spans="1:17" s="42" customFormat="1" ht="18" customHeight="1">
      <c r="A9" s="187"/>
      <c r="B9" s="187" t="s">
        <v>425</v>
      </c>
      <c r="C9" s="727">
        <f>수위계!C29</f>
        <v>1</v>
      </c>
      <c r="D9" s="184" t="s">
        <v>84</v>
      </c>
      <c r="E9" s="193"/>
      <c r="F9" s="193"/>
      <c r="G9" s="193"/>
      <c r="H9" s="193"/>
      <c r="I9" s="596">
        <v>0.09</v>
      </c>
      <c r="J9" s="193">
        <f>TRUNC($C9*I9,3)</f>
        <v>0.09</v>
      </c>
      <c r="K9" s="193"/>
      <c r="L9" s="193"/>
      <c r="M9" s="193"/>
      <c r="N9" s="193"/>
      <c r="O9" s="596">
        <v>0.09</v>
      </c>
      <c r="P9" s="193">
        <f>TRUNC($C9*O9,3)</f>
        <v>0.09</v>
      </c>
      <c r="Q9" s="184" t="s">
        <v>422</v>
      </c>
    </row>
    <row r="10" spans="1:17" s="42" customFormat="1" ht="18" customHeight="1">
      <c r="A10" s="597"/>
      <c r="B10" s="598"/>
      <c r="C10" s="598"/>
      <c r="D10" s="598"/>
      <c r="E10" s="203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598"/>
    </row>
    <row r="11" spans="1:17" s="42" customFormat="1" ht="18" customHeight="1">
      <c r="A11" s="597"/>
      <c r="B11" s="598"/>
      <c r="C11" s="598"/>
      <c r="D11" s="598"/>
      <c r="E11" s="203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598"/>
    </row>
    <row r="12" spans="1:17" s="42" customFormat="1" ht="18" customHeight="1">
      <c r="A12" s="183"/>
      <c r="B12" s="183"/>
      <c r="C12" s="186"/>
      <c r="D12" s="184"/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93"/>
      <c r="Q12" s="184"/>
    </row>
    <row r="13" spans="1:17" s="42" customFormat="1" ht="18" customHeight="1">
      <c r="A13" s="183"/>
      <c r="B13" s="183"/>
      <c r="C13" s="186"/>
      <c r="D13" s="184"/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3"/>
      <c r="P13" s="193"/>
      <c r="Q13" s="184"/>
    </row>
    <row r="14" spans="1:17" s="42" customFormat="1" ht="18" customHeight="1">
      <c r="A14" s="183"/>
      <c r="B14" s="183"/>
      <c r="C14" s="186"/>
      <c r="D14" s="184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3"/>
      <c r="P14" s="193"/>
      <c r="Q14" s="184"/>
    </row>
    <row r="15" spans="1:17" s="42" customFormat="1" ht="18" customHeight="1">
      <c r="A15" s="183"/>
      <c r="B15" s="183"/>
      <c r="C15" s="186"/>
      <c r="D15" s="184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84"/>
    </row>
    <row r="16" spans="1:17" s="42" customFormat="1" ht="18" customHeight="1">
      <c r="A16" s="183"/>
      <c r="B16" s="183"/>
      <c r="C16" s="186"/>
      <c r="D16" s="184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84"/>
    </row>
    <row r="17" spans="1:17" s="42" customFormat="1" ht="18" customHeight="1">
      <c r="A17" s="183"/>
      <c r="B17" s="183"/>
      <c r="C17" s="186"/>
      <c r="D17" s="184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84"/>
    </row>
    <row r="18" spans="1:17" s="42" customFormat="1" ht="18" customHeight="1">
      <c r="A18" s="183"/>
      <c r="B18" s="183"/>
      <c r="C18" s="186"/>
      <c r="D18" s="184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84"/>
    </row>
    <row r="19" spans="1:17" s="42" customFormat="1" ht="18" customHeight="1">
      <c r="A19" s="183"/>
      <c r="B19" s="183"/>
      <c r="C19" s="186"/>
      <c r="D19" s="184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Q19" s="184"/>
    </row>
    <row r="20" spans="1:17" s="42" customFormat="1" ht="18" customHeight="1">
      <c r="A20" s="183"/>
      <c r="B20" s="183"/>
      <c r="C20" s="186"/>
      <c r="D20" s="184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84"/>
    </row>
    <row r="21" spans="1:17" s="42" customFormat="1" ht="18" customHeight="1">
      <c r="A21" s="183"/>
      <c r="B21" s="183"/>
      <c r="C21" s="186"/>
      <c r="D21" s="184"/>
      <c r="E21" s="193"/>
      <c r="F21" s="193"/>
      <c r="G21" s="193"/>
      <c r="H21" s="193"/>
      <c r="I21" s="193"/>
      <c r="J21" s="193"/>
      <c r="K21" s="193"/>
      <c r="L21" s="193"/>
      <c r="M21" s="193"/>
      <c r="N21" s="193"/>
      <c r="O21" s="193"/>
      <c r="P21" s="193"/>
      <c r="Q21" s="184"/>
    </row>
    <row r="22" spans="1:17" s="42" customFormat="1" ht="18" customHeight="1">
      <c r="A22" s="183"/>
      <c r="B22" s="183"/>
      <c r="C22" s="186"/>
      <c r="D22" s="184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Q22" s="184"/>
    </row>
    <row r="23" spans="1:17" s="42" customFormat="1" ht="18" customHeight="1">
      <c r="A23" s="183"/>
      <c r="B23" s="183"/>
      <c r="C23" s="186"/>
      <c r="D23" s="184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84"/>
    </row>
    <row r="24" spans="1:17" s="42" customFormat="1" ht="18" customHeight="1">
      <c r="A24" s="183"/>
      <c r="B24" s="183"/>
      <c r="C24" s="186"/>
      <c r="D24" s="184"/>
      <c r="E24" s="193"/>
      <c r="F24" s="193"/>
      <c r="G24" s="193"/>
      <c r="H24" s="193"/>
      <c r="I24" s="193"/>
      <c r="J24" s="193"/>
      <c r="K24" s="193"/>
      <c r="L24" s="193"/>
      <c r="M24" s="193"/>
      <c r="N24" s="193"/>
      <c r="O24" s="193"/>
      <c r="P24" s="193"/>
      <c r="Q24" s="184"/>
    </row>
    <row r="25" spans="1:17" s="42" customFormat="1" ht="18" customHeight="1">
      <c r="A25" s="183"/>
      <c r="B25" s="183"/>
      <c r="C25" s="186"/>
      <c r="D25" s="184"/>
      <c r="E25" s="193"/>
      <c r="F25" s="193"/>
      <c r="G25" s="193"/>
      <c r="H25" s="193"/>
      <c r="I25" s="193"/>
      <c r="J25" s="193"/>
      <c r="K25" s="193"/>
      <c r="L25" s="193"/>
      <c r="M25" s="193"/>
      <c r="N25" s="193"/>
      <c r="O25" s="193"/>
      <c r="P25" s="193"/>
      <c r="Q25" s="184"/>
    </row>
    <row r="26" spans="1:17" s="42" customFormat="1" ht="18" customHeight="1">
      <c r="A26" s="184" t="s">
        <v>85</v>
      </c>
      <c r="B26" s="184"/>
      <c r="C26" s="184"/>
      <c r="D26" s="184"/>
      <c r="E26" s="193"/>
      <c r="F26" s="193">
        <f>TRUNC(SUM(F5:F25),2)</f>
        <v>0</v>
      </c>
      <c r="G26" s="193"/>
      <c r="H26" s="193">
        <f>TRUNC(SUM(H5:H25),2)</f>
        <v>0</v>
      </c>
      <c r="I26" s="193"/>
      <c r="J26" s="193">
        <f>TRUNC(SUM(J5:J25),2)</f>
        <v>0.43</v>
      </c>
      <c r="K26" s="193"/>
      <c r="L26" s="193">
        <f>TRUNC(SUM(L5:L25),2)</f>
        <v>0.85</v>
      </c>
      <c r="M26" s="193"/>
      <c r="N26" s="193">
        <f>TRUNC(SUM(N5:N25),2)</f>
        <v>0</v>
      </c>
      <c r="O26" s="193"/>
      <c r="P26" s="193">
        <f>TRUNC(SUM(P5:P25),2)</f>
        <v>0.43</v>
      </c>
      <c r="Q26" s="183"/>
    </row>
    <row r="27" spans="1:17" s="42" customFormat="1" ht="18" customHeight="1">
      <c r="A27" s="184"/>
      <c r="B27" s="184"/>
      <c r="C27" s="184"/>
      <c r="D27" s="184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83"/>
    </row>
    <row r="28" spans="1:17" s="51" customFormat="1" ht="18" customHeight="1">
      <c r="A28" s="199" t="s">
        <v>479</v>
      </c>
      <c r="B28" s="47"/>
      <c r="C28" s="47"/>
      <c r="D28" s="47"/>
      <c r="E28" s="48"/>
      <c r="F28" s="48"/>
      <c r="G28" s="48"/>
      <c r="H28" s="48"/>
      <c r="I28" s="48"/>
      <c r="J28" s="48"/>
      <c r="K28" s="49"/>
      <c r="L28" s="48"/>
      <c r="M28" s="48"/>
      <c r="N28" s="48"/>
      <c r="O28" s="48"/>
      <c r="P28" s="48"/>
      <c r="Q28" s="50"/>
    </row>
    <row r="29" spans="1:17" ht="18" customHeight="1">
      <c r="A29" s="52"/>
      <c r="B29" s="53"/>
      <c r="C29" s="53"/>
      <c r="D29" s="53"/>
      <c r="E29" s="54"/>
      <c r="F29" s="54"/>
      <c r="G29" s="54"/>
      <c r="H29" s="54"/>
      <c r="I29" s="54"/>
      <c r="J29" s="54"/>
      <c r="K29" s="55"/>
      <c r="L29" s="54"/>
      <c r="M29" s="54"/>
      <c r="N29" s="54"/>
      <c r="O29" s="54"/>
      <c r="P29" s="54"/>
      <c r="Q29" s="56"/>
    </row>
    <row r="30" spans="1:17" ht="18" customHeight="1">
      <c r="A30" s="112" t="s">
        <v>6</v>
      </c>
      <c r="B30" s="107" t="s">
        <v>76</v>
      </c>
      <c r="C30" s="107" t="s">
        <v>3</v>
      </c>
      <c r="D30" s="107" t="s">
        <v>8</v>
      </c>
      <c r="E30" s="808" t="s">
        <v>349</v>
      </c>
      <c r="F30" s="809"/>
      <c r="G30" s="808" t="s">
        <v>81</v>
      </c>
      <c r="H30" s="809"/>
      <c r="I30" s="808" t="s">
        <v>82</v>
      </c>
      <c r="J30" s="809"/>
      <c r="K30" s="808" t="s">
        <v>306</v>
      </c>
      <c r="L30" s="809"/>
      <c r="M30" s="808" t="s">
        <v>83</v>
      </c>
      <c r="N30" s="809"/>
      <c r="O30" s="808" t="s">
        <v>227</v>
      </c>
      <c r="P30" s="809"/>
      <c r="Q30" s="107" t="s">
        <v>2</v>
      </c>
    </row>
    <row r="31" spans="1:17" ht="18" customHeight="1">
      <c r="A31" s="113" t="s">
        <v>12</v>
      </c>
      <c r="B31" s="109" t="s">
        <v>77</v>
      </c>
      <c r="C31" s="109" t="s">
        <v>14</v>
      </c>
      <c r="D31" s="109" t="s">
        <v>15</v>
      </c>
      <c r="E31" s="109" t="s">
        <v>26</v>
      </c>
      <c r="F31" s="2" t="s">
        <v>1</v>
      </c>
      <c r="G31" s="2"/>
      <c r="H31" s="2"/>
      <c r="I31" s="2" t="s">
        <v>26</v>
      </c>
      <c r="J31" s="2" t="s">
        <v>1</v>
      </c>
      <c r="K31" s="2" t="s">
        <v>26</v>
      </c>
      <c r="L31" s="2" t="s">
        <v>1</v>
      </c>
      <c r="M31" s="2" t="s">
        <v>26</v>
      </c>
      <c r="N31" s="2" t="s">
        <v>1</v>
      </c>
      <c r="O31" s="2" t="s">
        <v>26</v>
      </c>
      <c r="P31" s="2" t="s">
        <v>1</v>
      </c>
      <c r="Q31" s="109" t="s">
        <v>18</v>
      </c>
    </row>
    <row r="32" spans="1:17" s="42" customFormat="1" ht="18" customHeight="1">
      <c r="A32" s="187" t="s">
        <v>350</v>
      </c>
      <c r="B32" s="187" t="s">
        <v>356</v>
      </c>
      <c r="C32" s="727">
        <f>수위계!C56</f>
        <v>1</v>
      </c>
      <c r="D32" s="184" t="s">
        <v>84</v>
      </c>
      <c r="E32" s="183"/>
      <c r="F32" s="728"/>
      <c r="G32" s="728"/>
      <c r="H32" s="728"/>
      <c r="I32" s="183"/>
      <c r="J32" s="728"/>
      <c r="K32" s="187">
        <v>0.85</v>
      </c>
      <c r="L32" s="728">
        <f>TRUNC($C32*K32,3)</f>
        <v>0.85</v>
      </c>
      <c r="M32" s="183"/>
      <c r="N32" s="728"/>
      <c r="O32" s="183"/>
      <c r="P32" s="728"/>
      <c r="Q32" s="191" t="s">
        <v>357</v>
      </c>
    </row>
    <row r="33" spans="1:17" s="27" customFormat="1" ht="18" customHeight="1">
      <c r="A33" s="183" t="s">
        <v>420</v>
      </c>
      <c r="B33" s="724" t="s">
        <v>421</v>
      </c>
      <c r="C33" s="727">
        <f>수위계!C54</f>
        <v>1</v>
      </c>
      <c r="D33" s="200" t="s">
        <v>189</v>
      </c>
      <c r="E33" s="203"/>
      <c r="F33" s="204"/>
      <c r="G33" s="193"/>
      <c r="H33" s="193"/>
      <c r="I33" s="193">
        <v>0.15</v>
      </c>
      <c r="J33" s="193">
        <f>TRUNC($C33*I33,3)</f>
        <v>0.15</v>
      </c>
      <c r="K33" s="193"/>
      <c r="L33" s="193"/>
      <c r="M33" s="193"/>
      <c r="N33" s="193"/>
      <c r="O33" s="193">
        <v>0.15</v>
      </c>
      <c r="P33" s="193">
        <f>TRUNC($C33*O33,3)</f>
        <v>0.15</v>
      </c>
      <c r="Q33" s="184" t="s">
        <v>422</v>
      </c>
    </row>
    <row r="34" spans="1:17" s="27" customFormat="1" ht="18" customHeight="1">
      <c r="A34" s="183"/>
      <c r="B34" s="591" t="s">
        <v>423</v>
      </c>
      <c r="C34" s="727">
        <f>수위계!C54</f>
        <v>1</v>
      </c>
      <c r="D34" s="200" t="s">
        <v>415</v>
      </c>
      <c r="E34" s="193"/>
      <c r="F34" s="193"/>
      <c r="G34" s="193"/>
      <c r="H34" s="193"/>
      <c r="I34" s="193">
        <v>0.09</v>
      </c>
      <c r="J34" s="193">
        <f>TRUNC($C34*I34,3)</f>
        <v>0.09</v>
      </c>
      <c r="K34" s="193"/>
      <c r="L34" s="193"/>
      <c r="M34" s="193"/>
      <c r="N34" s="193"/>
      <c r="O34" s="193">
        <v>0.09</v>
      </c>
      <c r="P34" s="193">
        <f>TRUNC($C34*O34,3)</f>
        <v>0.09</v>
      </c>
      <c r="Q34" s="184" t="s">
        <v>422</v>
      </c>
    </row>
    <row r="35" spans="1:17" s="42" customFormat="1" ht="18" customHeight="1">
      <c r="A35" s="187"/>
      <c r="B35" s="187" t="s">
        <v>424</v>
      </c>
      <c r="C35" s="727">
        <f>수위계!C54</f>
        <v>1</v>
      </c>
      <c r="D35" s="184" t="s">
        <v>84</v>
      </c>
      <c r="E35" s="193"/>
      <c r="F35" s="193"/>
      <c r="G35" s="193"/>
      <c r="H35" s="193"/>
      <c r="I35" s="596">
        <v>0.1</v>
      </c>
      <c r="J35" s="193">
        <f>TRUNC($C35*I35,3)</f>
        <v>0.1</v>
      </c>
      <c r="K35" s="193"/>
      <c r="L35" s="193"/>
      <c r="M35" s="193"/>
      <c r="N35" s="193"/>
      <c r="O35" s="596">
        <v>0.1</v>
      </c>
      <c r="P35" s="193">
        <f>TRUNC($C35*O35,3)</f>
        <v>0.1</v>
      </c>
      <c r="Q35" s="184" t="s">
        <v>422</v>
      </c>
    </row>
    <row r="36" spans="1:17" s="42" customFormat="1" ht="18" customHeight="1">
      <c r="A36" s="187"/>
      <c r="B36" s="187" t="s">
        <v>425</v>
      </c>
      <c r="C36" s="727">
        <f>수위계!C54</f>
        <v>1</v>
      </c>
      <c r="D36" s="184" t="s">
        <v>84</v>
      </c>
      <c r="E36" s="193"/>
      <c r="F36" s="193"/>
      <c r="G36" s="193"/>
      <c r="H36" s="193"/>
      <c r="I36" s="596">
        <v>0.09</v>
      </c>
      <c r="J36" s="193">
        <f>TRUNC($C36*I36,3)</f>
        <v>0.09</v>
      </c>
      <c r="K36" s="193"/>
      <c r="L36" s="193"/>
      <c r="M36" s="193"/>
      <c r="N36" s="193"/>
      <c r="O36" s="596">
        <v>0.09</v>
      </c>
      <c r="P36" s="193">
        <f>TRUNC($C36*O36,3)</f>
        <v>0.09</v>
      </c>
      <c r="Q36" s="184" t="s">
        <v>422</v>
      </c>
    </row>
    <row r="37" spans="1:17" s="42" customFormat="1" ht="18" customHeight="1">
      <c r="A37" s="597"/>
      <c r="B37" s="598"/>
      <c r="C37" s="598"/>
      <c r="D37" s="598"/>
      <c r="E37" s="203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598"/>
    </row>
    <row r="38" spans="1:17" s="42" customFormat="1" ht="18" customHeight="1">
      <c r="A38" s="597"/>
      <c r="B38" s="598"/>
      <c r="C38" s="598"/>
      <c r="D38" s="598"/>
      <c r="E38" s="203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598"/>
    </row>
    <row r="39" spans="1:17" s="42" customFormat="1" ht="18" customHeight="1">
      <c r="A39" s="183"/>
      <c r="B39" s="183"/>
      <c r="C39" s="186"/>
      <c r="D39" s="184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93"/>
      <c r="P39" s="193"/>
      <c r="Q39" s="184"/>
    </row>
    <row r="40" spans="1:17" s="42" customFormat="1" ht="18" customHeight="1">
      <c r="A40" s="183"/>
      <c r="B40" s="183"/>
      <c r="C40" s="186"/>
      <c r="D40" s="184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84"/>
    </row>
    <row r="41" spans="1:17" s="42" customFormat="1" ht="18" customHeight="1">
      <c r="A41" s="183"/>
      <c r="B41" s="183"/>
      <c r="C41" s="186"/>
      <c r="D41" s="184"/>
      <c r="E41" s="193"/>
      <c r="F41" s="193"/>
      <c r="G41" s="193"/>
      <c r="H41" s="193"/>
      <c r="I41" s="193"/>
      <c r="J41" s="193"/>
      <c r="K41" s="193"/>
      <c r="L41" s="193"/>
      <c r="M41" s="193"/>
      <c r="N41" s="193"/>
      <c r="O41" s="193"/>
      <c r="P41" s="193"/>
      <c r="Q41" s="184"/>
    </row>
    <row r="42" spans="1:17" s="42" customFormat="1" ht="18" customHeight="1">
      <c r="A42" s="183"/>
      <c r="B42" s="183"/>
      <c r="C42" s="186"/>
      <c r="D42" s="184"/>
      <c r="E42" s="193"/>
      <c r="F42" s="193"/>
      <c r="G42" s="193"/>
      <c r="H42" s="193"/>
      <c r="I42" s="193"/>
      <c r="J42" s="193"/>
      <c r="K42" s="193"/>
      <c r="L42" s="193"/>
      <c r="M42" s="193"/>
      <c r="N42" s="193"/>
      <c r="O42" s="193"/>
      <c r="P42" s="193"/>
      <c r="Q42" s="184"/>
    </row>
    <row r="43" spans="1:17" s="42" customFormat="1" ht="18" customHeight="1">
      <c r="A43" s="183"/>
      <c r="B43" s="183"/>
      <c r="C43" s="186"/>
      <c r="D43" s="184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84"/>
    </row>
    <row r="44" spans="1:17" s="42" customFormat="1" ht="18" customHeight="1">
      <c r="A44" s="183"/>
      <c r="B44" s="183"/>
      <c r="C44" s="186"/>
      <c r="D44" s="184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84"/>
    </row>
    <row r="45" spans="1:17" s="42" customFormat="1" ht="18" customHeight="1">
      <c r="A45" s="183"/>
      <c r="B45" s="183"/>
      <c r="C45" s="186"/>
      <c r="D45" s="184"/>
      <c r="E45" s="193"/>
      <c r="F45" s="193"/>
      <c r="G45" s="193"/>
      <c r="H45" s="193"/>
      <c r="I45" s="193"/>
      <c r="J45" s="193"/>
      <c r="K45" s="193"/>
      <c r="L45" s="193"/>
      <c r="M45" s="193"/>
      <c r="N45" s="193"/>
      <c r="O45" s="193"/>
      <c r="P45" s="193"/>
      <c r="Q45" s="184"/>
    </row>
    <row r="46" spans="1:17" s="42" customFormat="1" ht="18" customHeight="1">
      <c r="A46" s="183"/>
      <c r="B46" s="183"/>
      <c r="C46" s="186"/>
      <c r="D46" s="184"/>
      <c r="E46" s="193"/>
      <c r="F46" s="193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84"/>
    </row>
    <row r="47" spans="1:17" s="42" customFormat="1" ht="18" customHeight="1">
      <c r="A47" s="183"/>
      <c r="B47" s="183"/>
      <c r="C47" s="186"/>
      <c r="D47" s="184"/>
      <c r="E47" s="193"/>
      <c r="F47" s="193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184"/>
    </row>
    <row r="48" spans="1:17" s="42" customFormat="1" ht="18" customHeight="1">
      <c r="A48" s="183"/>
      <c r="B48" s="183"/>
      <c r="C48" s="186"/>
      <c r="D48" s="184"/>
      <c r="E48" s="193"/>
      <c r="F48" s="193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84"/>
    </row>
    <row r="49" spans="1:17" s="42" customFormat="1" ht="18" customHeight="1">
      <c r="A49" s="183"/>
      <c r="B49" s="183"/>
      <c r="C49" s="186"/>
      <c r="D49" s="184"/>
      <c r="E49" s="193"/>
      <c r="F49" s="193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84"/>
    </row>
    <row r="50" spans="1:17" s="42" customFormat="1" ht="18" customHeight="1">
      <c r="A50" s="183"/>
      <c r="B50" s="183"/>
      <c r="C50" s="186"/>
      <c r="D50" s="184"/>
      <c r="E50" s="193"/>
      <c r="F50" s="193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84"/>
    </row>
    <row r="51" spans="1:17" s="42" customFormat="1" ht="18" customHeight="1">
      <c r="A51" s="183"/>
      <c r="B51" s="183"/>
      <c r="C51" s="186"/>
      <c r="D51" s="184"/>
      <c r="E51" s="193"/>
      <c r="F51" s="193"/>
      <c r="G51" s="193"/>
      <c r="H51" s="193"/>
      <c r="I51" s="193"/>
      <c r="J51" s="193"/>
      <c r="K51" s="193"/>
      <c r="L51" s="193"/>
      <c r="M51" s="193"/>
      <c r="N51" s="193"/>
      <c r="O51" s="193"/>
      <c r="P51" s="193"/>
      <c r="Q51" s="184"/>
    </row>
    <row r="52" spans="1:17" s="42" customFormat="1" ht="18" customHeight="1">
      <c r="A52" s="183"/>
      <c r="B52" s="183"/>
      <c r="C52" s="186"/>
      <c r="D52" s="184"/>
      <c r="E52" s="193"/>
      <c r="F52" s="193"/>
      <c r="G52" s="193"/>
      <c r="H52" s="193"/>
      <c r="I52" s="193"/>
      <c r="J52" s="193"/>
      <c r="K52" s="193"/>
      <c r="L52" s="193"/>
      <c r="M52" s="193"/>
      <c r="N52" s="193"/>
      <c r="O52" s="193"/>
      <c r="P52" s="193"/>
      <c r="Q52" s="184"/>
    </row>
    <row r="53" spans="1:17" s="42" customFormat="1" ht="18" customHeight="1">
      <c r="A53" s="184" t="s">
        <v>85</v>
      </c>
      <c r="B53" s="184"/>
      <c r="C53" s="184"/>
      <c r="D53" s="184"/>
      <c r="E53" s="193"/>
      <c r="F53" s="193">
        <f>TRUNC(SUM(F32:F52),2)</f>
        <v>0</v>
      </c>
      <c r="G53" s="193"/>
      <c r="H53" s="193">
        <f>TRUNC(SUM(H32:H52),2)</f>
        <v>0</v>
      </c>
      <c r="I53" s="193"/>
      <c r="J53" s="193">
        <f>TRUNC(SUM(J32:J52),2)</f>
        <v>0.43</v>
      </c>
      <c r="K53" s="193"/>
      <c r="L53" s="193">
        <f>TRUNC(SUM(L32:L52),2)</f>
        <v>0.85</v>
      </c>
      <c r="M53" s="193"/>
      <c r="N53" s="193">
        <f>TRUNC(SUM(N32:N52),2)</f>
        <v>0</v>
      </c>
      <c r="O53" s="193"/>
      <c r="P53" s="193">
        <f>TRUNC(SUM(P32:P52),2)</f>
        <v>0.43</v>
      </c>
      <c r="Q53" s="183"/>
    </row>
    <row r="54" spans="1:17" s="42" customFormat="1" ht="18" customHeight="1">
      <c r="A54" s="184"/>
      <c r="B54" s="184"/>
      <c r="C54" s="184"/>
      <c r="D54" s="184"/>
      <c r="E54" s="193"/>
      <c r="F54" s="193"/>
      <c r="G54" s="193"/>
      <c r="H54" s="193"/>
      <c r="I54" s="193"/>
      <c r="J54" s="193"/>
      <c r="K54" s="193"/>
      <c r="L54" s="193"/>
      <c r="M54" s="193"/>
      <c r="N54" s="193"/>
      <c r="O54" s="193"/>
      <c r="P54" s="193"/>
      <c r="Q54" s="183"/>
    </row>
  </sheetData>
  <mergeCells count="12">
    <mergeCell ref="O3:P3"/>
    <mergeCell ref="E3:F3"/>
    <mergeCell ref="G3:H3"/>
    <mergeCell ref="I3:J3"/>
    <mergeCell ref="K3:L3"/>
    <mergeCell ref="M3:N3"/>
    <mergeCell ref="O30:P30"/>
    <mergeCell ref="E30:F30"/>
    <mergeCell ref="G30:H30"/>
    <mergeCell ref="I30:J30"/>
    <mergeCell ref="K30:L30"/>
    <mergeCell ref="M30:N30"/>
  </mergeCells>
  <phoneticPr fontId="47" type="noConversion"/>
  <printOptions horizontalCentered="1" verticalCentered="1" gridLinesSet="0"/>
  <pageMargins left="0.78740157480314965" right="0.19685039370078741" top="0.78740157480314965" bottom="0.59055118110236227" header="0.39370078740157483" footer="0.19685039370078741"/>
  <pageSetup paperSize="9" scale="9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419EF-E937-4419-880A-08D93CB95E37}">
  <sheetPr>
    <tabColor rgb="FFFF0000"/>
    <pageSetUpPr fitToPage="1"/>
  </sheetPr>
  <dimension ref="A1:N125"/>
  <sheetViews>
    <sheetView view="pageBreakPreview" topLeftCell="A88" zoomScale="85" zoomScaleNormal="85" zoomScaleSheetLayoutView="85" workbookViewId="0">
      <selection activeCell="H32" sqref="H32"/>
    </sheetView>
  </sheetViews>
  <sheetFormatPr defaultColWidth="10.5" defaultRowHeight="22.5" customHeight="1"/>
  <cols>
    <col min="1" max="1" width="23.5" style="661" customWidth="1"/>
    <col min="2" max="2" width="24.59765625" style="602" customWidth="1"/>
    <col min="3" max="3" width="7.5" style="662" customWidth="1"/>
    <col min="4" max="4" width="4.5" style="602" customWidth="1"/>
    <col min="5" max="9" width="11.5" style="663" customWidth="1"/>
    <col min="10" max="10" width="11.5" style="664" customWidth="1"/>
    <col min="11" max="11" width="11.5" style="663" customWidth="1"/>
    <col min="12" max="12" width="9" style="602" customWidth="1"/>
    <col min="13" max="13" width="5.3984375" style="602" customWidth="1"/>
    <col min="14" max="14" width="7.3984375" style="602" customWidth="1"/>
    <col min="15" max="15" width="9.59765625" style="602" customWidth="1"/>
    <col min="16" max="16" width="8.19921875" style="602" customWidth="1"/>
    <col min="17" max="17" width="10.5" style="602" customWidth="1"/>
    <col min="18" max="18" width="8" style="602" customWidth="1"/>
    <col min="19" max="19" width="11.09765625" style="602" customWidth="1"/>
    <col min="20" max="20" width="5" style="602" customWidth="1"/>
    <col min="21" max="16384" width="10.5" style="602"/>
  </cols>
  <sheetData>
    <row r="1" spans="1:12" ht="22.5" customHeight="1">
      <c r="A1" s="810" t="s">
        <v>74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2"/>
    </row>
    <row r="2" spans="1:12" ht="22.5" customHeight="1">
      <c r="A2" s="603"/>
      <c r="B2" s="604"/>
      <c r="C2" s="604"/>
      <c r="D2" s="604"/>
      <c r="E2" s="604"/>
      <c r="F2" s="604"/>
      <c r="G2" s="604"/>
      <c r="H2" s="604"/>
      <c r="I2" s="604"/>
      <c r="J2" s="604"/>
      <c r="K2" s="604"/>
      <c r="L2" s="605"/>
    </row>
    <row r="3" spans="1:12" ht="22.5" customHeight="1">
      <c r="A3" s="606" t="s">
        <v>402</v>
      </c>
      <c r="B3" s="607"/>
      <c r="C3" s="607"/>
      <c r="D3" s="607"/>
      <c r="E3" s="608"/>
      <c r="F3" s="608"/>
      <c r="G3" s="608"/>
      <c r="H3" s="608"/>
      <c r="I3" s="608"/>
      <c r="J3" s="609"/>
      <c r="K3" s="608"/>
      <c r="L3" s="610"/>
    </row>
    <row r="4" spans="1:12" ht="22.5" customHeight="1">
      <c r="A4" s="611" t="s">
        <v>5</v>
      </c>
      <c r="B4" s="612">
        <f>E25</f>
        <v>8747541</v>
      </c>
      <c r="C4" s="613" t="s">
        <v>3</v>
      </c>
      <c r="D4" s="614"/>
      <c r="E4" s="615"/>
      <c r="F4" s="615"/>
      <c r="G4" s="615"/>
      <c r="H4" s="615"/>
      <c r="I4" s="615"/>
      <c r="J4" s="616"/>
      <c r="K4" s="615"/>
      <c r="L4" s="617"/>
    </row>
    <row r="5" spans="1:12" ht="22.5" customHeight="1">
      <c r="A5" s="805" t="s">
        <v>78</v>
      </c>
      <c r="B5" s="813" t="s">
        <v>304</v>
      </c>
      <c r="C5" s="133" t="s">
        <v>3</v>
      </c>
      <c r="D5" s="2" t="s">
        <v>8</v>
      </c>
      <c r="E5" s="108" t="s">
        <v>79</v>
      </c>
      <c r="F5" s="108" t="s">
        <v>9</v>
      </c>
      <c r="G5" s="108"/>
      <c r="H5" s="108" t="s">
        <v>10</v>
      </c>
      <c r="I5" s="108"/>
      <c r="J5" s="108" t="s">
        <v>11</v>
      </c>
      <c r="K5" s="108"/>
      <c r="L5" s="807" t="s">
        <v>0</v>
      </c>
    </row>
    <row r="6" spans="1:12" ht="22.5" customHeight="1">
      <c r="A6" s="805"/>
      <c r="B6" s="813" t="s">
        <v>13</v>
      </c>
      <c r="C6" s="133" t="s">
        <v>14</v>
      </c>
      <c r="D6" s="2" t="s">
        <v>15</v>
      </c>
      <c r="E6" s="110" t="s">
        <v>17</v>
      </c>
      <c r="F6" s="110" t="s">
        <v>16</v>
      </c>
      <c r="G6" s="110" t="s">
        <v>17</v>
      </c>
      <c r="H6" s="110" t="s">
        <v>16</v>
      </c>
      <c r="I6" s="110" t="s">
        <v>17</v>
      </c>
      <c r="J6" s="111" t="s">
        <v>16</v>
      </c>
      <c r="K6" s="110" t="s">
        <v>17</v>
      </c>
      <c r="L6" s="807"/>
    </row>
    <row r="7" spans="1:12" ht="22.5" customHeight="1">
      <c r="A7" s="618" t="str">
        <f>A28</f>
        <v>3.1 덕곡배수장 일반공사</v>
      </c>
      <c r="B7" s="619"/>
      <c r="C7" s="620">
        <v>1</v>
      </c>
      <c r="D7" s="621" t="s">
        <v>364</v>
      </c>
      <c r="E7" s="622">
        <f>G7+I7+K7</f>
        <v>4240365</v>
      </c>
      <c r="F7" s="622"/>
      <c r="G7" s="622">
        <f>G74</f>
        <v>3267317</v>
      </c>
      <c r="H7" s="622"/>
      <c r="I7" s="622">
        <f>I74</f>
        <v>875029</v>
      </c>
      <c r="J7" s="623"/>
      <c r="K7" s="622">
        <f>K74</f>
        <v>98019</v>
      </c>
      <c r="L7" s="621"/>
    </row>
    <row r="8" spans="1:12" ht="22.5" customHeight="1">
      <c r="A8" s="618" t="str">
        <f>A78</f>
        <v>3.2 포두배수장 일반공사</v>
      </c>
      <c r="B8" s="619"/>
      <c r="C8" s="620">
        <v>1</v>
      </c>
      <c r="D8" s="621" t="s">
        <v>364</v>
      </c>
      <c r="E8" s="622">
        <f>G8+I8+K8</f>
        <v>4507176</v>
      </c>
      <c r="F8" s="622"/>
      <c r="G8" s="622">
        <f>G124</f>
        <v>3450531</v>
      </c>
      <c r="H8" s="622"/>
      <c r="I8" s="622">
        <f>I124</f>
        <v>953130</v>
      </c>
      <c r="J8" s="623"/>
      <c r="K8" s="622">
        <f>K124</f>
        <v>103515</v>
      </c>
      <c r="L8" s="621"/>
    </row>
    <row r="9" spans="1:12" ht="22.5" customHeight="1">
      <c r="A9" s="624"/>
      <c r="B9" s="619"/>
      <c r="C9" s="620"/>
      <c r="D9" s="621"/>
      <c r="E9" s="622"/>
      <c r="F9" s="622"/>
      <c r="G9" s="622"/>
      <c r="H9" s="622"/>
      <c r="I9" s="622"/>
      <c r="J9" s="625"/>
      <c r="K9" s="622"/>
      <c r="L9" s="621"/>
    </row>
    <row r="10" spans="1:12" ht="22.5" customHeight="1">
      <c r="A10" s="624"/>
      <c r="B10" s="619"/>
      <c r="C10" s="626"/>
      <c r="D10" s="627"/>
      <c r="E10" s="622"/>
      <c r="F10" s="622"/>
      <c r="G10" s="622"/>
      <c r="H10" s="622"/>
      <c r="I10" s="622"/>
      <c r="J10" s="623"/>
      <c r="K10" s="622"/>
      <c r="L10" s="621"/>
    </row>
    <row r="11" spans="1:12" ht="22.5" customHeight="1">
      <c r="A11" s="624"/>
      <c r="B11" s="619"/>
      <c r="C11" s="620"/>
      <c r="D11" s="621"/>
      <c r="E11" s="622"/>
      <c r="F11" s="622"/>
      <c r="G11" s="622"/>
      <c r="H11" s="622"/>
      <c r="I11" s="622"/>
      <c r="J11" s="625"/>
      <c r="K11" s="622"/>
      <c r="L11" s="621"/>
    </row>
    <row r="12" spans="1:12" ht="22.5" customHeight="1">
      <c r="A12" s="624"/>
      <c r="B12" s="619"/>
      <c r="C12" s="626"/>
      <c r="D12" s="627"/>
      <c r="E12" s="622"/>
      <c r="F12" s="628"/>
      <c r="G12" s="622"/>
      <c r="H12" s="628"/>
      <c r="I12" s="622"/>
      <c r="J12" s="628"/>
      <c r="K12" s="622"/>
      <c r="L12" s="627"/>
    </row>
    <row r="13" spans="1:12" ht="22.5" customHeight="1">
      <c r="A13" s="624"/>
      <c r="B13" s="619"/>
      <c r="C13" s="626"/>
      <c r="D13" s="627"/>
      <c r="E13" s="622"/>
      <c r="F13" s="628"/>
      <c r="G13" s="628"/>
      <c r="H13" s="628"/>
      <c r="I13" s="628"/>
      <c r="J13" s="628"/>
      <c r="K13" s="628"/>
      <c r="L13" s="627"/>
    </row>
    <row r="14" spans="1:12" ht="22.5" customHeight="1">
      <c r="A14" s="624"/>
      <c r="B14" s="619"/>
      <c r="C14" s="626"/>
      <c r="D14" s="627"/>
      <c r="E14" s="622"/>
      <c r="F14" s="622"/>
      <c r="G14" s="628"/>
      <c r="H14" s="622"/>
      <c r="I14" s="628"/>
      <c r="J14" s="623"/>
      <c r="K14" s="628"/>
      <c r="L14" s="621"/>
    </row>
    <row r="15" spans="1:12" ht="22.5" customHeight="1">
      <c r="A15" s="624"/>
      <c r="B15" s="619"/>
      <c r="C15" s="626"/>
      <c r="D15" s="627"/>
      <c r="E15" s="622"/>
      <c r="F15" s="622"/>
      <c r="G15" s="628"/>
      <c r="H15" s="622"/>
      <c r="I15" s="628"/>
      <c r="J15" s="623"/>
      <c r="K15" s="628"/>
      <c r="L15" s="621"/>
    </row>
    <row r="16" spans="1:12" ht="22.5" customHeight="1">
      <c r="A16" s="618"/>
      <c r="B16" s="629"/>
      <c r="C16" s="626"/>
      <c r="D16" s="627"/>
      <c r="E16" s="622"/>
      <c r="F16" s="628"/>
      <c r="G16" s="628"/>
      <c r="H16" s="628"/>
      <c r="I16" s="628"/>
      <c r="J16" s="628"/>
      <c r="K16" s="628"/>
      <c r="L16" s="627"/>
    </row>
    <row r="17" spans="1:14" ht="22.5" customHeight="1">
      <c r="A17" s="618"/>
      <c r="B17" s="629"/>
      <c r="C17" s="626"/>
      <c r="D17" s="627"/>
      <c r="E17" s="622"/>
      <c r="F17" s="622"/>
      <c r="G17" s="628"/>
      <c r="H17" s="622"/>
      <c r="I17" s="628"/>
      <c r="J17" s="623"/>
      <c r="K17" s="628"/>
      <c r="L17" s="621"/>
    </row>
    <row r="18" spans="1:14" ht="22.5" customHeight="1">
      <c r="A18" s="618"/>
      <c r="B18" s="629"/>
      <c r="C18" s="626"/>
      <c r="D18" s="627"/>
      <c r="E18" s="622"/>
      <c r="F18" s="622"/>
      <c r="G18" s="628"/>
      <c r="H18" s="622"/>
      <c r="I18" s="628"/>
      <c r="J18" s="623"/>
      <c r="K18" s="628"/>
      <c r="L18" s="621"/>
    </row>
    <row r="19" spans="1:14" ht="22.5" customHeight="1">
      <c r="A19" s="618"/>
      <c r="B19" s="629"/>
      <c r="C19" s="626"/>
      <c r="D19" s="627"/>
      <c r="E19" s="622"/>
      <c r="F19" s="622"/>
      <c r="G19" s="628"/>
      <c r="H19" s="622"/>
      <c r="I19" s="628"/>
      <c r="J19" s="623"/>
      <c r="K19" s="628"/>
      <c r="L19" s="621"/>
    </row>
    <row r="20" spans="1:14" ht="22.5" customHeight="1">
      <c r="A20" s="618"/>
      <c r="B20" s="629"/>
      <c r="C20" s="626"/>
      <c r="D20" s="627"/>
      <c r="E20" s="622"/>
      <c r="F20" s="628"/>
      <c r="G20" s="628"/>
      <c r="H20" s="628"/>
      <c r="I20" s="628"/>
      <c r="J20" s="628"/>
      <c r="K20" s="628"/>
      <c r="L20" s="627"/>
    </row>
    <row r="21" spans="1:14" ht="22.5" customHeight="1">
      <c r="A21" s="618"/>
      <c r="B21" s="629"/>
      <c r="C21" s="626"/>
      <c r="D21" s="627"/>
      <c r="E21" s="622"/>
      <c r="F21" s="628"/>
      <c r="G21" s="628"/>
      <c r="H21" s="628"/>
      <c r="I21" s="628"/>
      <c r="J21" s="628"/>
      <c r="K21" s="628"/>
      <c r="L21" s="627"/>
    </row>
    <row r="22" spans="1:14" ht="22.5" customHeight="1">
      <c r="A22" s="618"/>
      <c r="B22" s="629"/>
      <c r="C22" s="626"/>
      <c r="D22" s="627"/>
      <c r="E22" s="622"/>
      <c r="F22" s="622"/>
      <c r="G22" s="628"/>
      <c r="H22" s="622"/>
      <c r="I22" s="628"/>
      <c r="J22" s="623"/>
      <c r="K22" s="628"/>
      <c r="L22" s="621"/>
    </row>
    <row r="23" spans="1:14" ht="22.5" customHeight="1">
      <c r="A23" s="618"/>
      <c r="B23" s="629"/>
      <c r="C23" s="626"/>
      <c r="D23" s="627"/>
      <c r="E23" s="622"/>
      <c r="F23" s="630"/>
      <c r="G23" s="628"/>
      <c r="H23" s="628"/>
      <c r="I23" s="628"/>
      <c r="J23" s="628"/>
      <c r="K23" s="628"/>
      <c r="L23" s="621"/>
    </row>
    <row r="24" spans="1:14" ht="22.5" customHeight="1">
      <c r="A24" s="631"/>
      <c r="B24" s="632"/>
      <c r="C24" s="632"/>
      <c r="D24" s="627"/>
      <c r="E24" s="628"/>
      <c r="F24" s="628"/>
      <c r="G24" s="633"/>
      <c r="H24" s="628"/>
      <c r="I24" s="628"/>
      <c r="J24" s="633"/>
      <c r="K24" s="633"/>
      <c r="L24" s="627"/>
    </row>
    <row r="25" spans="1:14" ht="22.5" customHeight="1">
      <c r="A25" s="634" t="s">
        <v>365</v>
      </c>
      <c r="B25" s="629"/>
      <c r="C25" s="626"/>
      <c r="D25" s="627"/>
      <c r="E25" s="622">
        <f>G25+I25+K25</f>
        <v>8747541</v>
      </c>
      <c r="F25" s="628"/>
      <c r="G25" s="628">
        <f>SUM(G7:G24)</f>
        <v>6717848</v>
      </c>
      <c r="H25" s="628"/>
      <c r="I25" s="628">
        <f>SUM(I7:I24)</f>
        <v>1828159</v>
      </c>
      <c r="J25" s="628"/>
      <c r="K25" s="628">
        <f>SUM(K7:K24)</f>
        <v>201534</v>
      </c>
      <c r="L25" s="627"/>
    </row>
    <row r="26" spans="1:14" s="635" customFormat="1" ht="22.5" customHeight="1">
      <c r="A26" s="810" t="s">
        <v>74</v>
      </c>
      <c r="B26" s="811"/>
      <c r="C26" s="811"/>
      <c r="D26" s="811"/>
      <c r="E26" s="811"/>
      <c r="F26" s="811"/>
      <c r="G26" s="811"/>
      <c r="H26" s="811"/>
      <c r="I26" s="811"/>
      <c r="J26" s="811"/>
      <c r="K26" s="811"/>
      <c r="L26" s="812"/>
    </row>
    <row r="27" spans="1:14" s="635" customFormat="1" ht="22.5" customHeight="1">
      <c r="A27" s="636"/>
      <c r="B27" s="637"/>
      <c r="C27" s="637"/>
      <c r="D27" s="637"/>
      <c r="E27" s="637"/>
      <c r="F27" s="637"/>
      <c r="G27" s="637"/>
      <c r="H27" s="637"/>
      <c r="I27" s="637"/>
      <c r="J27" s="637"/>
      <c r="K27" s="637"/>
      <c r="L27" s="638"/>
    </row>
    <row r="28" spans="1:14" ht="22.5" customHeight="1">
      <c r="A28" s="606" t="s">
        <v>516</v>
      </c>
      <c r="B28" s="639"/>
      <c r="C28" s="639"/>
      <c r="D28" s="639"/>
      <c r="E28" s="640"/>
      <c r="F28" s="640"/>
      <c r="G28" s="640"/>
      <c r="H28" s="640"/>
      <c r="I28" s="640"/>
      <c r="J28" s="640"/>
      <c r="K28" s="640"/>
      <c r="L28" s="641"/>
    </row>
    <row r="29" spans="1:14" ht="22.5" customHeight="1">
      <c r="A29" s="642" t="s">
        <v>5</v>
      </c>
      <c r="B29" s="643">
        <f>E74</f>
        <v>4240365</v>
      </c>
      <c r="C29" s="644" t="s">
        <v>3</v>
      </c>
      <c r="D29" s="645"/>
      <c r="E29" s="643"/>
      <c r="F29" s="643"/>
      <c r="G29" s="643"/>
      <c r="H29" s="643"/>
      <c r="I29" s="643"/>
      <c r="J29" s="643"/>
      <c r="K29" s="643"/>
      <c r="L29" s="646"/>
    </row>
    <row r="30" spans="1:14" ht="22.5" customHeight="1">
      <c r="A30" s="805" t="s">
        <v>78</v>
      </c>
      <c r="B30" s="813" t="s">
        <v>304</v>
      </c>
      <c r="C30" s="133" t="s">
        <v>3</v>
      </c>
      <c r="D30" s="2" t="s">
        <v>8</v>
      </c>
      <c r="E30" s="108" t="s">
        <v>79</v>
      </c>
      <c r="F30" s="108" t="s">
        <v>9</v>
      </c>
      <c r="G30" s="108"/>
      <c r="H30" s="108" t="s">
        <v>10</v>
      </c>
      <c r="I30" s="108"/>
      <c r="J30" s="108" t="s">
        <v>11</v>
      </c>
      <c r="K30" s="108"/>
      <c r="L30" s="807" t="s">
        <v>0</v>
      </c>
    </row>
    <row r="31" spans="1:14" ht="22.5" customHeight="1">
      <c r="A31" s="805"/>
      <c r="B31" s="813" t="s">
        <v>13</v>
      </c>
      <c r="C31" s="133" t="s">
        <v>14</v>
      </c>
      <c r="D31" s="2" t="s">
        <v>15</v>
      </c>
      <c r="E31" s="110" t="s">
        <v>17</v>
      </c>
      <c r="F31" s="110" t="s">
        <v>16</v>
      </c>
      <c r="G31" s="110" t="s">
        <v>17</v>
      </c>
      <c r="H31" s="110" t="s">
        <v>16</v>
      </c>
      <c r="I31" s="110" t="s">
        <v>17</v>
      </c>
      <c r="J31" s="111" t="s">
        <v>16</v>
      </c>
      <c r="K31" s="110" t="s">
        <v>17</v>
      </c>
      <c r="L31" s="807"/>
    </row>
    <row r="32" spans="1:14" ht="22.5" customHeight="1">
      <c r="A32" s="426" t="s">
        <v>503</v>
      </c>
      <c r="B32" s="426" t="s">
        <v>510</v>
      </c>
      <c r="C32" s="647">
        <f>자동화산출!I38</f>
        <v>13</v>
      </c>
      <c r="D32" s="647" t="str">
        <f>자동화산출!D38</f>
        <v>M</v>
      </c>
      <c r="E32" s="648">
        <f t="shared" ref="E32" si="0">I32</f>
        <v>23387</v>
      </c>
      <c r="F32" s="648"/>
      <c r="G32" s="648"/>
      <c r="H32" s="648">
        <v>1799</v>
      </c>
      <c r="I32" s="648">
        <f t="shared" ref="I32" si="1">INT(C32*H32)</f>
        <v>23387</v>
      </c>
      <c r="J32" s="649"/>
      <c r="K32" s="650"/>
      <c r="L32" s="651" t="s">
        <v>537</v>
      </c>
      <c r="N32" s="27" t="s">
        <v>524</v>
      </c>
    </row>
    <row r="33" spans="1:14" ht="22.5" customHeight="1">
      <c r="A33" s="426" t="s">
        <v>503</v>
      </c>
      <c r="B33" s="426" t="s">
        <v>509</v>
      </c>
      <c r="C33" s="647">
        <f>자동화산출!I39</f>
        <v>24</v>
      </c>
      <c r="D33" s="647" t="str">
        <f>자동화산출!D39</f>
        <v>M</v>
      </c>
      <c r="E33" s="648">
        <f t="shared" ref="E33" si="2">I33</f>
        <v>60624</v>
      </c>
      <c r="F33" s="648"/>
      <c r="G33" s="648"/>
      <c r="H33" s="648">
        <v>2526</v>
      </c>
      <c r="I33" s="648">
        <f t="shared" ref="I33" si="3">INT(C33*H33)</f>
        <v>60624</v>
      </c>
      <c r="J33" s="649"/>
      <c r="K33" s="650"/>
      <c r="L33" s="651" t="s">
        <v>538</v>
      </c>
      <c r="N33" s="27" t="s">
        <v>524</v>
      </c>
    </row>
    <row r="34" spans="1:14" ht="22.5" customHeight="1">
      <c r="A34" s="426" t="s">
        <v>503</v>
      </c>
      <c r="B34" s="426" t="s">
        <v>508</v>
      </c>
      <c r="C34" s="647">
        <f>자동화산출!I40</f>
        <v>34</v>
      </c>
      <c r="D34" s="647" t="str">
        <f>자동화산출!D40</f>
        <v>M</v>
      </c>
      <c r="E34" s="648">
        <f t="shared" ref="E34" si="4">I34</f>
        <v>112438</v>
      </c>
      <c r="F34" s="648"/>
      <c r="G34" s="648"/>
      <c r="H34" s="648">
        <v>3307</v>
      </c>
      <c r="I34" s="648">
        <f t="shared" ref="I34" si="5">INT(C34*H34)</f>
        <v>112438</v>
      </c>
      <c r="J34" s="649"/>
      <c r="K34" s="650"/>
      <c r="L34" s="651" t="s">
        <v>539</v>
      </c>
      <c r="N34" s="27" t="s">
        <v>524</v>
      </c>
    </row>
    <row r="35" spans="1:14" ht="22.5" customHeight="1">
      <c r="A35" s="426" t="s">
        <v>503</v>
      </c>
      <c r="B35" s="426" t="s">
        <v>507</v>
      </c>
      <c r="C35" s="647">
        <f>자동화산출!I41</f>
        <v>43</v>
      </c>
      <c r="D35" s="647" t="str">
        <f>자동화산출!D41</f>
        <v>M</v>
      </c>
      <c r="E35" s="648">
        <f t="shared" ref="E35" si="6">I35</f>
        <v>212205</v>
      </c>
      <c r="F35" s="648"/>
      <c r="G35" s="648"/>
      <c r="H35" s="648">
        <v>4935</v>
      </c>
      <c r="I35" s="648">
        <f t="shared" ref="I35" si="7">INT(C35*H35)</f>
        <v>212205</v>
      </c>
      <c r="J35" s="649"/>
      <c r="K35" s="650"/>
      <c r="L35" s="651" t="s">
        <v>541</v>
      </c>
      <c r="N35" s="27" t="s">
        <v>524</v>
      </c>
    </row>
    <row r="36" spans="1:14" ht="22.5" customHeight="1">
      <c r="A36" s="426" t="s">
        <v>503</v>
      </c>
      <c r="B36" s="426" t="s">
        <v>506</v>
      </c>
      <c r="C36" s="647">
        <f>자동화산출!I42</f>
        <v>17</v>
      </c>
      <c r="D36" s="647" t="str">
        <f>자동화산출!D42</f>
        <v>M</v>
      </c>
      <c r="E36" s="648">
        <f t="shared" ref="E36" si="8">I36</f>
        <v>112183</v>
      </c>
      <c r="F36" s="648"/>
      <c r="G36" s="648"/>
      <c r="H36" s="648">
        <v>6599</v>
      </c>
      <c r="I36" s="648">
        <f t="shared" ref="I36" si="9">INT(C36*H36)</f>
        <v>112183</v>
      </c>
      <c r="J36" s="649"/>
      <c r="K36" s="650"/>
      <c r="L36" s="651" t="s">
        <v>463</v>
      </c>
      <c r="N36" s="27" t="s">
        <v>524</v>
      </c>
    </row>
    <row r="37" spans="1:14" ht="22.5" customHeight="1">
      <c r="A37" s="426" t="s">
        <v>503</v>
      </c>
      <c r="B37" s="426" t="s">
        <v>504</v>
      </c>
      <c r="C37" s="647">
        <f>자동화산출!I43</f>
        <v>17</v>
      </c>
      <c r="D37" s="647" t="str">
        <f>자동화산출!D43</f>
        <v>M</v>
      </c>
      <c r="E37" s="648">
        <f t="shared" ref="E37" si="10">I37</f>
        <v>46427</v>
      </c>
      <c r="F37" s="648"/>
      <c r="G37" s="648"/>
      <c r="H37" s="648">
        <v>2731</v>
      </c>
      <c r="I37" s="648">
        <f t="shared" ref="I37" si="11">INT(C37*H37)</f>
        <v>46427</v>
      </c>
      <c r="J37" s="649"/>
      <c r="K37" s="650"/>
      <c r="L37" s="651" t="s">
        <v>542</v>
      </c>
      <c r="N37" s="27" t="s">
        <v>524</v>
      </c>
    </row>
    <row r="38" spans="1:14" ht="22.5" customHeight="1">
      <c r="A38" s="426" t="s">
        <v>397</v>
      </c>
      <c r="B38" s="426" t="s">
        <v>513</v>
      </c>
      <c r="C38" s="647">
        <f>자동화산출!I44</f>
        <v>55</v>
      </c>
      <c r="D38" s="647" t="str">
        <f>자동화산출!D44</f>
        <v>M</v>
      </c>
      <c r="E38" s="648">
        <f t="shared" ref="E38" si="12">I38</f>
        <v>137500</v>
      </c>
      <c r="F38" s="648"/>
      <c r="G38" s="648"/>
      <c r="H38" s="648">
        <v>2500</v>
      </c>
      <c r="I38" s="648">
        <f t="shared" ref="I38" si="13">INT(C38*H38)</f>
        <v>137500</v>
      </c>
      <c r="J38" s="649"/>
      <c r="K38" s="650"/>
      <c r="L38" s="651"/>
    </row>
    <row r="39" spans="1:14" ht="22.5" customHeight="1">
      <c r="A39" s="426" t="s">
        <v>397</v>
      </c>
      <c r="B39" s="426" t="s">
        <v>514</v>
      </c>
      <c r="C39" s="647">
        <f>자동화산출!I45</f>
        <v>116</v>
      </c>
      <c r="D39" s="647" t="str">
        <f>자동화산출!D45</f>
        <v>M</v>
      </c>
      <c r="E39" s="648">
        <f t="shared" ref="E39" si="14">I39</f>
        <v>158920</v>
      </c>
      <c r="F39" s="648"/>
      <c r="G39" s="648"/>
      <c r="H39" s="648">
        <v>1370</v>
      </c>
      <c r="I39" s="648">
        <f t="shared" ref="I39" si="15">INT(C39*H39)</f>
        <v>158920</v>
      </c>
      <c r="J39" s="649"/>
      <c r="K39" s="650"/>
      <c r="L39" s="651" t="s">
        <v>464</v>
      </c>
      <c r="N39" s="27" t="s">
        <v>524</v>
      </c>
    </row>
    <row r="40" spans="1:14" ht="22.5" customHeight="1">
      <c r="A40" s="651"/>
      <c r="B40" s="651"/>
      <c r="C40" s="647"/>
      <c r="D40" s="647"/>
      <c r="E40" s="648"/>
      <c r="F40" s="648"/>
      <c r="G40" s="648"/>
      <c r="H40" s="648"/>
      <c r="I40" s="648"/>
      <c r="J40" s="649"/>
      <c r="K40" s="650"/>
      <c r="L40" s="651"/>
    </row>
    <row r="41" spans="1:14" ht="22.5" customHeight="1">
      <c r="A41" s="647" t="s">
        <v>366</v>
      </c>
      <c r="B41" s="647" t="s">
        <v>367</v>
      </c>
      <c r="C41" s="653">
        <v>1</v>
      </c>
      <c r="D41" s="651" t="s">
        <v>86</v>
      </c>
      <c r="E41" s="648">
        <f>I41</f>
        <v>11345</v>
      </c>
      <c r="F41" s="648"/>
      <c r="G41" s="648"/>
      <c r="H41" s="648"/>
      <c r="I41" s="648">
        <f>INT(SUM(I32,I33,I34,I35,I36,I37)*0.02)</f>
        <v>11345</v>
      </c>
      <c r="J41" s="650"/>
      <c r="K41" s="648"/>
      <c r="L41" s="651"/>
    </row>
    <row r="42" spans="1:14" ht="22.5" customHeight="1">
      <c r="A42" s="647" t="s">
        <v>368</v>
      </c>
      <c r="B42" s="647" t="s">
        <v>369</v>
      </c>
      <c r="C42" s="653">
        <v>1</v>
      </c>
      <c r="D42" s="651" t="s">
        <v>86</v>
      </c>
      <c r="E42" s="648">
        <f>I42</f>
        <v>0</v>
      </c>
      <c r="F42" s="648"/>
      <c r="G42" s="648"/>
      <c r="H42" s="648"/>
      <c r="I42" s="648">
        <v>0</v>
      </c>
      <c r="J42" s="650"/>
      <c r="K42" s="648"/>
      <c r="L42" s="651"/>
    </row>
    <row r="43" spans="1:14" ht="22.5" customHeight="1">
      <c r="A43" s="647"/>
      <c r="B43" s="647"/>
      <c r="C43" s="653"/>
      <c r="D43" s="651"/>
      <c r="E43" s="648"/>
      <c r="F43" s="648"/>
      <c r="G43" s="648"/>
      <c r="H43" s="648"/>
      <c r="I43" s="648"/>
      <c r="J43" s="650"/>
      <c r="K43" s="648"/>
      <c r="L43" s="651"/>
    </row>
    <row r="44" spans="1:14" ht="22.5" customHeight="1">
      <c r="A44" s="651" t="s">
        <v>1</v>
      </c>
      <c r="B44" s="651" t="s">
        <v>370</v>
      </c>
      <c r="C44" s="653"/>
      <c r="D44" s="651"/>
      <c r="E44" s="648">
        <f>I44</f>
        <v>875029</v>
      </c>
      <c r="F44" s="648"/>
      <c r="G44" s="648"/>
      <c r="H44" s="648"/>
      <c r="I44" s="648">
        <f>SUM(I32:I42)</f>
        <v>875029</v>
      </c>
      <c r="J44" s="650"/>
      <c r="K44" s="648"/>
      <c r="L44" s="651"/>
    </row>
    <row r="45" spans="1:14" ht="22.5" customHeight="1">
      <c r="A45" s="651"/>
      <c r="B45" s="651"/>
      <c r="C45" s="653"/>
      <c r="D45" s="651"/>
      <c r="E45" s="648"/>
      <c r="F45" s="648"/>
      <c r="G45" s="648"/>
      <c r="H45" s="648"/>
      <c r="I45" s="648"/>
      <c r="J45" s="650"/>
      <c r="K45" s="648"/>
      <c r="L45" s="651"/>
    </row>
    <row r="46" spans="1:14" ht="22.5" customHeight="1">
      <c r="A46" s="651"/>
      <c r="B46" s="651"/>
      <c r="C46" s="653"/>
      <c r="D46" s="651"/>
      <c r="E46" s="648"/>
      <c r="F46" s="648"/>
      <c r="G46" s="648"/>
      <c r="H46" s="648"/>
      <c r="I46" s="648"/>
      <c r="J46" s="650"/>
      <c r="K46" s="648"/>
      <c r="L46" s="651"/>
    </row>
    <row r="47" spans="1:14" ht="22.5" customHeight="1">
      <c r="A47" s="651"/>
      <c r="B47" s="651"/>
      <c r="C47" s="653"/>
      <c r="D47" s="651"/>
      <c r="E47" s="648"/>
      <c r="F47" s="648"/>
      <c r="G47" s="648"/>
      <c r="H47" s="648"/>
      <c r="I47" s="648"/>
      <c r="J47" s="650"/>
      <c r="K47" s="648"/>
      <c r="L47" s="651"/>
    </row>
    <row r="48" spans="1:14" ht="22.5" customHeight="1">
      <c r="A48" s="651"/>
      <c r="B48" s="651"/>
      <c r="C48" s="653"/>
      <c r="D48" s="651"/>
      <c r="E48" s="648"/>
      <c r="F48" s="648"/>
      <c r="G48" s="648"/>
      <c r="H48" s="648"/>
      <c r="I48" s="648"/>
      <c r="J48" s="650"/>
      <c r="K48" s="648"/>
      <c r="L48" s="651"/>
    </row>
    <row r="49" spans="1:12" ht="22.5" customHeight="1">
      <c r="A49" s="651"/>
      <c r="B49" s="651"/>
      <c r="C49" s="653"/>
      <c r="D49" s="651"/>
      <c r="E49" s="648"/>
      <c r="F49" s="648"/>
      <c r="G49" s="648"/>
      <c r="H49" s="648"/>
      <c r="I49" s="648"/>
      <c r="J49" s="650"/>
      <c r="K49" s="648"/>
      <c r="L49" s="651"/>
    </row>
    <row r="50" spans="1:12" ht="22.5" customHeight="1">
      <c r="A50" s="651"/>
      <c r="B50" s="651"/>
      <c r="C50" s="653"/>
      <c r="D50" s="651"/>
      <c r="E50" s="648"/>
      <c r="F50" s="648"/>
      <c r="G50" s="648"/>
      <c r="H50" s="648"/>
      <c r="I50" s="648"/>
      <c r="J50" s="650"/>
      <c r="K50" s="648"/>
      <c r="L50" s="651"/>
    </row>
    <row r="51" spans="1:12" ht="22.5" customHeight="1">
      <c r="A51" s="805" t="s">
        <v>78</v>
      </c>
      <c r="B51" s="813" t="s">
        <v>304</v>
      </c>
      <c r="C51" s="133" t="s">
        <v>3</v>
      </c>
      <c r="D51" s="2" t="s">
        <v>8</v>
      </c>
      <c r="E51" s="108" t="s">
        <v>79</v>
      </c>
      <c r="F51" s="108" t="s">
        <v>9</v>
      </c>
      <c r="G51" s="108"/>
      <c r="H51" s="108" t="s">
        <v>10</v>
      </c>
      <c r="I51" s="108"/>
      <c r="J51" s="108" t="s">
        <v>11</v>
      </c>
      <c r="K51" s="108"/>
      <c r="L51" s="807" t="s">
        <v>0</v>
      </c>
    </row>
    <row r="52" spans="1:12" ht="22.5" customHeight="1">
      <c r="A52" s="805"/>
      <c r="B52" s="813" t="s">
        <v>13</v>
      </c>
      <c r="C52" s="133" t="s">
        <v>14</v>
      </c>
      <c r="D52" s="2" t="s">
        <v>15</v>
      </c>
      <c r="E52" s="110" t="s">
        <v>17</v>
      </c>
      <c r="F52" s="110" t="s">
        <v>16</v>
      </c>
      <c r="G52" s="110" t="s">
        <v>17</v>
      </c>
      <c r="H52" s="110" t="s">
        <v>16</v>
      </c>
      <c r="I52" s="110" t="s">
        <v>17</v>
      </c>
      <c r="J52" s="111" t="s">
        <v>16</v>
      </c>
      <c r="K52" s="110" t="s">
        <v>17</v>
      </c>
      <c r="L52" s="807"/>
    </row>
    <row r="53" spans="1:12" ht="22.5" customHeight="1">
      <c r="A53" s="654" t="s">
        <v>371</v>
      </c>
      <c r="B53" s="651"/>
      <c r="C53" s="653"/>
      <c r="D53" s="651"/>
      <c r="E53" s="648"/>
      <c r="F53" s="648"/>
      <c r="G53" s="648"/>
      <c r="H53" s="655"/>
      <c r="I53" s="655"/>
      <c r="J53" s="656"/>
      <c r="K53" s="655"/>
      <c r="L53" s="651"/>
    </row>
    <row r="54" spans="1:12" ht="22.5" customHeight="1">
      <c r="A54" s="647" t="s">
        <v>372</v>
      </c>
      <c r="B54" s="191" t="s">
        <v>535</v>
      </c>
      <c r="C54" s="652">
        <f>'자동제어반 일반근'!H23</f>
        <v>7.49</v>
      </c>
      <c r="D54" s="651" t="s">
        <v>23</v>
      </c>
      <c r="E54" s="657">
        <f>G54</f>
        <v>3267317</v>
      </c>
      <c r="F54" s="658">
        <v>436224</v>
      </c>
      <c r="G54" s="657">
        <f>INT(C54*F54)</f>
        <v>3267317</v>
      </c>
      <c r="H54" s="648"/>
      <c r="I54" s="648"/>
      <c r="J54" s="650"/>
      <c r="K54" s="648"/>
      <c r="L54" s="651" t="s">
        <v>4</v>
      </c>
    </row>
    <row r="55" spans="1:12" ht="22.5" customHeight="1">
      <c r="A55" s="647"/>
      <c r="B55" s="191"/>
      <c r="C55" s="652"/>
      <c r="D55" s="651"/>
      <c r="E55" s="657"/>
      <c r="F55" s="658"/>
      <c r="G55" s="657"/>
      <c r="H55" s="648"/>
      <c r="I55" s="648"/>
      <c r="J55" s="650"/>
      <c r="K55" s="648"/>
      <c r="L55" s="651"/>
    </row>
    <row r="56" spans="1:12" ht="22.5" customHeight="1">
      <c r="A56" s="651" t="s">
        <v>1</v>
      </c>
      <c r="B56" s="651"/>
      <c r="C56" s="652"/>
      <c r="D56" s="651"/>
      <c r="E56" s="648">
        <f>G56</f>
        <v>3267317</v>
      </c>
      <c r="F56" s="648"/>
      <c r="G56" s="648">
        <f>SUM(G54:G54)</f>
        <v>3267317</v>
      </c>
      <c r="H56" s="648"/>
      <c r="I56" s="648"/>
      <c r="J56" s="650"/>
      <c r="K56" s="648"/>
      <c r="L56" s="651"/>
    </row>
    <row r="57" spans="1:12" ht="22.5" customHeight="1">
      <c r="A57" s="651"/>
      <c r="B57" s="651"/>
      <c r="C57" s="652"/>
      <c r="D57" s="651"/>
      <c r="E57" s="648"/>
      <c r="F57" s="648"/>
      <c r="G57" s="648"/>
      <c r="H57" s="648"/>
      <c r="I57" s="648"/>
      <c r="J57" s="650"/>
      <c r="K57" s="648"/>
      <c r="L57" s="651"/>
    </row>
    <row r="58" spans="1:12" ht="22.5" customHeight="1">
      <c r="A58" s="654" t="s">
        <v>373</v>
      </c>
      <c r="B58" s="651"/>
      <c r="C58" s="657"/>
      <c r="D58" s="651"/>
      <c r="E58" s="648"/>
      <c r="F58" s="648"/>
      <c r="G58" s="648"/>
      <c r="H58" s="648"/>
      <c r="I58" s="648"/>
      <c r="J58" s="659"/>
      <c r="K58" s="648"/>
      <c r="L58" s="651"/>
    </row>
    <row r="59" spans="1:12" ht="22.5" customHeight="1">
      <c r="A59" s="651" t="s">
        <v>374</v>
      </c>
      <c r="B59" s="647" t="s">
        <v>375</v>
      </c>
      <c r="C59" s="653">
        <v>1</v>
      </c>
      <c r="D59" s="651" t="s">
        <v>86</v>
      </c>
      <c r="E59" s="648">
        <f>K59</f>
        <v>98019</v>
      </c>
      <c r="F59" s="648"/>
      <c r="G59" s="648"/>
      <c r="H59" s="648"/>
      <c r="I59" s="648"/>
      <c r="J59" s="650"/>
      <c r="K59" s="648">
        <f>INT(G56*0.03)</f>
        <v>98019</v>
      </c>
      <c r="L59" s="651" t="s">
        <v>4</v>
      </c>
    </row>
    <row r="60" spans="1:12" ht="22.5" customHeight="1">
      <c r="A60" s="651"/>
      <c r="B60" s="647"/>
      <c r="C60" s="653"/>
      <c r="D60" s="651"/>
      <c r="E60" s="648"/>
      <c r="F60" s="648"/>
      <c r="G60" s="648"/>
      <c r="H60" s="648"/>
      <c r="I60" s="648"/>
      <c r="J60" s="650"/>
      <c r="K60" s="648"/>
      <c r="L60" s="651"/>
    </row>
    <row r="61" spans="1:12" ht="22.5" customHeight="1">
      <c r="A61" s="651" t="s">
        <v>1</v>
      </c>
      <c r="B61" s="651"/>
      <c r="C61" s="652"/>
      <c r="D61" s="651"/>
      <c r="E61" s="648">
        <f>K61</f>
        <v>98019</v>
      </c>
      <c r="F61" s="648"/>
      <c r="G61" s="648"/>
      <c r="H61" s="648"/>
      <c r="I61" s="648"/>
      <c r="J61" s="650"/>
      <c r="K61" s="648">
        <f>SUM(K58:K59)</f>
        <v>98019</v>
      </c>
      <c r="L61" s="651"/>
    </row>
    <row r="62" spans="1:12" ht="22.5" customHeight="1">
      <c r="A62" s="651"/>
      <c r="B62" s="651"/>
      <c r="C62" s="652"/>
      <c r="D62" s="651"/>
      <c r="E62" s="648"/>
      <c r="F62" s="648"/>
      <c r="G62" s="648"/>
      <c r="H62" s="648"/>
      <c r="I62" s="648"/>
      <c r="J62" s="650"/>
      <c r="K62" s="648"/>
      <c r="L62" s="651"/>
    </row>
    <row r="63" spans="1:12" ht="22.5" customHeight="1">
      <c r="A63" s="651"/>
      <c r="B63" s="651"/>
      <c r="C63" s="652"/>
      <c r="D63" s="651"/>
      <c r="E63" s="648"/>
      <c r="F63" s="648"/>
      <c r="G63" s="648"/>
      <c r="H63" s="648"/>
      <c r="I63" s="648"/>
      <c r="J63" s="650"/>
      <c r="K63" s="648"/>
      <c r="L63" s="651"/>
    </row>
    <row r="64" spans="1:12" ht="22.5" customHeight="1">
      <c r="A64" s="651"/>
      <c r="B64" s="651"/>
      <c r="C64" s="652"/>
      <c r="D64" s="651"/>
      <c r="E64" s="648"/>
      <c r="F64" s="648"/>
      <c r="G64" s="648"/>
      <c r="H64" s="648"/>
      <c r="I64" s="648"/>
      <c r="J64" s="650"/>
      <c r="K64" s="648"/>
      <c r="L64" s="651"/>
    </row>
    <row r="65" spans="1:12" ht="22.5" customHeight="1">
      <c r="A65" s="651"/>
      <c r="B65" s="651"/>
      <c r="C65" s="652"/>
      <c r="D65" s="651"/>
      <c r="E65" s="648"/>
      <c r="F65" s="648"/>
      <c r="G65" s="648"/>
      <c r="H65" s="648"/>
      <c r="I65" s="648"/>
      <c r="J65" s="650"/>
      <c r="K65" s="648"/>
      <c r="L65" s="651"/>
    </row>
    <row r="66" spans="1:12" ht="22.5" customHeight="1">
      <c r="A66" s="651"/>
      <c r="B66" s="651"/>
      <c r="C66" s="652"/>
      <c r="D66" s="651"/>
      <c r="E66" s="648"/>
      <c r="F66" s="648"/>
      <c r="G66" s="648"/>
      <c r="H66" s="648"/>
      <c r="I66" s="648"/>
      <c r="J66" s="650"/>
      <c r="K66" s="648"/>
      <c r="L66" s="651"/>
    </row>
    <row r="67" spans="1:12" ht="22.5" customHeight="1">
      <c r="A67" s="651"/>
      <c r="B67" s="651"/>
      <c r="C67" s="652"/>
      <c r="D67" s="651"/>
      <c r="E67" s="648"/>
      <c r="F67" s="648"/>
      <c r="G67" s="648"/>
      <c r="H67" s="648"/>
      <c r="I67" s="648"/>
      <c r="J67" s="650"/>
      <c r="K67" s="648"/>
      <c r="L67" s="651"/>
    </row>
    <row r="68" spans="1:12" ht="22.5" customHeight="1">
      <c r="A68" s="651"/>
      <c r="B68" s="651"/>
      <c r="C68" s="652"/>
      <c r="D68" s="651"/>
      <c r="E68" s="648"/>
      <c r="F68" s="648"/>
      <c r="G68" s="648"/>
      <c r="H68" s="648"/>
      <c r="I68" s="648"/>
      <c r="J68" s="650"/>
      <c r="K68" s="648"/>
      <c r="L68" s="651"/>
    </row>
    <row r="69" spans="1:12" ht="22.5" customHeight="1">
      <c r="A69" s="651"/>
      <c r="B69" s="651"/>
      <c r="C69" s="652"/>
      <c r="D69" s="651"/>
      <c r="E69" s="648"/>
      <c r="F69" s="648"/>
      <c r="G69" s="648"/>
      <c r="H69" s="648"/>
      <c r="I69" s="648"/>
      <c r="J69" s="650"/>
      <c r="K69" s="648"/>
      <c r="L69" s="651"/>
    </row>
    <row r="70" spans="1:12" ht="22.5" customHeight="1">
      <c r="A70" s="651"/>
      <c r="B70" s="651"/>
      <c r="C70" s="652"/>
      <c r="D70" s="651"/>
      <c r="E70" s="648"/>
      <c r="F70" s="648"/>
      <c r="G70" s="648"/>
      <c r="H70" s="648"/>
      <c r="I70" s="648"/>
      <c r="J70" s="650"/>
      <c r="K70" s="648"/>
      <c r="L70" s="651"/>
    </row>
    <row r="71" spans="1:12" ht="22.5" customHeight="1">
      <c r="A71" s="651"/>
      <c r="B71" s="651"/>
      <c r="C71" s="652"/>
      <c r="D71" s="651"/>
      <c r="E71" s="648"/>
      <c r="F71" s="648"/>
      <c r="G71" s="648"/>
      <c r="H71" s="648"/>
      <c r="I71" s="648"/>
      <c r="J71" s="650"/>
      <c r="K71" s="648"/>
      <c r="L71" s="651"/>
    </row>
    <row r="72" spans="1:12" ht="22.5" customHeight="1">
      <c r="A72" s="651"/>
      <c r="B72" s="651"/>
      <c r="C72" s="652"/>
      <c r="D72" s="651"/>
      <c r="E72" s="648"/>
      <c r="F72" s="648"/>
      <c r="G72" s="648"/>
      <c r="H72" s="648"/>
      <c r="I72" s="648"/>
      <c r="J72" s="650"/>
      <c r="K72" s="648"/>
      <c r="L72" s="651"/>
    </row>
    <row r="73" spans="1:12" ht="22.5" customHeight="1">
      <c r="A73" s="660"/>
      <c r="B73" s="660"/>
      <c r="C73" s="660"/>
      <c r="D73" s="660"/>
      <c r="E73" s="660"/>
      <c r="F73" s="660"/>
      <c r="G73" s="660"/>
      <c r="H73" s="660"/>
      <c r="I73" s="660"/>
      <c r="J73" s="660"/>
      <c r="K73" s="660"/>
      <c r="L73" s="660"/>
    </row>
    <row r="74" spans="1:12" ht="22.5" customHeight="1">
      <c r="A74" s="651" t="s">
        <v>75</v>
      </c>
      <c r="B74" s="651"/>
      <c r="C74" s="652"/>
      <c r="D74" s="651"/>
      <c r="E74" s="648">
        <f>G74+I74+K74</f>
        <v>4240365</v>
      </c>
      <c r="F74" s="648"/>
      <c r="G74" s="648">
        <f>TRUNC(G56,0)</f>
        <v>3267317</v>
      </c>
      <c r="H74" s="648"/>
      <c r="I74" s="648">
        <f>TRUNC(I44,0)</f>
        <v>875029</v>
      </c>
      <c r="J74" s="650"/>
      <c r="K74" s="648">
        <f>TRUNC(K61,0)</f>
        <v>98019</v>
      </c>
      <c r="L74" s="651"/>
    </row>
    <row r="75" spans="1:12" ht="22.5" customHeight="1">
      <c r="A75" s="660"/>
      <c r="B75" s="660"/>
      <c r="C75" s="660"/>
      <c r="D75" s="660"/>
      <c r="E75" s="660"/>
      <c r="F75" s="660"/>
      <c r="G75" s="660"/>
      <c r="H75" s="660"/>
      <c r="I75" s="660"/>
      <c r="J75" s="660"/>
      <c r="K75" s="660"/>
      <c r="L75" s="660"/>
    </row>
    <row r="76" spans="1:12" s="635" customFormat="1" ht="22.5" customHeight="1">
      <c r="A76" s="810" t="s">
        <v>74</v>
      </c>
      <c r="B76" s="811"/>
      <c r="C76" s="811"/>
      <c r="D76" s="811"/>
      <c r="E76" s="811"/>
      <c r="F76" s="811"/>
      <c r="G76" s="811"/>
      <c r="H76" s="811"/>
      <c r="I76" s="811"/>
      <c r="J76" s="811"/>
      <c r="K76" s="811"/>
      <c r="L76" s="812"/>
    </row>
    <row r="77" spans="1:12" s="635" customFormat="1" ht="22.5" customHeight="1">
      <c r="A77" s="636"/>
      <c r="B77" s="637"/>
      <c r="C77" s="637"/>
      <c r="D77" s="637"/>
      <c r="E77" s="637"/>
      <c r="F77" s="637"/>
      <c r="G77" s="637"/>
      <c r="H77" s="637"/>
      <c r="I77" s="637"/>
      <c r="J77" s="637"/>
      <c r="K77" s="637"/>
      <c r="L77" s="638"/>
    </row>
    <row r="78" spans="1:12" ht="22.5" customHeight="1">
      <c r="A78" s="606" t="s">
        <v>515</v>
      </c>
      <c r="B78" s="639"/>
      <c r="C78" s="639"/>
      <c r="D78" s="639"/>
      <c r="E78" s="640"/>
      <c r="F78" s="640"/>
      <c r="G78" s="640"/>
      <c r="H78" s="640"/>
      <c r="I78" s="640"/>
      <c r="J78" s="640"/>
      <c r="K78" s="640"/>
      <c r="L78" s="641"/>
    </row>
    <row r="79" spans="1:12" ht="22.5" customHeight="1">
      <c r="A79" s="642" t="s">
        <v>5</v>
      </c>
      <c r="B79" s="643">
        <f>E124</f>
        <v>4507176</v>
      </c>
      <c r="C79" s="644" t="s">
        <v>3</v>
      </c>
      <c r="D79" s="645"/>
      <c r="E79" s="643"/>
      <c r="F79" s="643"/>
      <c r="G79" s="643"/>
      <c r="H79" s="643"/>
      <c r="I79" s="643"/>
      <c r="J79" s="643"/>
      <c r="K79" s="643"/>
      <c r="L79" s="646"/>
    </row>
    <row r="80" spans="1:12" ht="22.5" customHeight="1">
      <c r="A80" s="805" t="s">
        <v>78</v>
      </c>
      <c r="B80" s="813" t="s">
        <v>304</v>
      </c>
      <c r="C80" s="133" t="s">
        <v>3</v>
      </c>
      <c r="D80" s="2" t="s">
        <v>8</v>
      </c>
      <c r="E80" s="108" t="s">
        <v>79</v>
      </c>
      <c r="F80" s="108" t="s">
        <v>9</v>
      </c>
      <c r="G80" s="108"/>
      <c r="H80" s="108" t="s">
        <v>10</v>
      </c>
      <c r="I80" s="108"/>
      <c r="J80" s="108" t="s">
        <v>11</v>
      </c>
      <c r="K80" s="108"/>
      <c r="L80" s="807" t="s">
        <v>0</v>
      </c>
    </row>
    <row r="81" spans="1:14" ht="22.5" customHeight="1">
      <c r="A81" s="805"/>
      <c r="B81" s="813" t="s">
        <v>13</v>
      </c>
      <c r="C81" s="133" t="s">
        <v>14</v>
      </c>
      <c r="D81" s="2" t="s">
        <v>15</v>
      </c>
      <c r="E81" s="110" t="s">
        <v>17</v>
      </c>
      <c r="F81" s="110" t="s">
        <v>16</v>
      </c>
      <c r="G81" s="110" t="s">
        <v>17</v>
      </c>
      <c r="H81" s="110" t="s">
        <v>16</v>
      </c>
      <c r="I81" s="110" t="s">
        <v>17</v>
      </c>
      <c r="J81" s="111" t="s">
        <v>16</v>
      </c>
      <c r="K81" s="110" t="s">
        <v>17</v>
      </c>
      <c r="L81" s="807"/>
    </row>
    <row r="82" spans="1:14" ht="22.5" customHeight="1">
      <c r="A82" s="426" t="s">
        <v>503</v>
      </c>
      <c r="B82" s="426" t="s">
        <v>509</v>
      </c>
      <c r="C82" s="647">
        <f>자동화산출!I84</f>
        <v>11</v>
      </c>
      <c r="D82" s="647" t="str">
        <f>자동화산출!D84</f>
        <v>M</v>
      </c>
      <c r="E82" s="648">
        <f t="shared" ref="E82:E88" si="16">I82</f>
        <v>27786</v>
      </c>
      <c r="F82" s="648"/>
      <c r="G82" s="648"/>
      <c r="H82" s="648">
        <v>2526</v>
      </c>
      <c r="I82" s="648">
        <f t="shared" ref="I82:I88" si="17">INT(C82*H82)</f>
        <v>27786</v>
      </c>
      <c r="J82" s="649"/>
      <c r="K82" s="650"/>
      <c r="L82" s="651" t="s">
        <v>461</v>
      </c>
      <c r="N82" s="27" t="s">
        <v>524</v>
      </c>
    </row>
    <row r="83" spans="1:14" ht="22.5" customHeight="1">
      <c r="A83" s="426" t="s">
        <v>503</v>
      </c>
      <c r="B83" s="426" t="s">
        <v>508</v>
      </c>
      <c r="C83" s="647">
        <f>자동화산출!I85</f>
        <v>11</v>
      </c>
      <c r="D83" s="647" t="str">
        <f>자동화산출!D85</f>
        <v>M</v>
      </c>
      <c r="E83" s="648">
        <f t="shared" si="16"/>
        <v>36377</v>
      </c>
      <c r="F83" s="648"/>
      <c r="G83" s="648"/>
      <c r="H83" s="648">
        <v>3307</v>
      </c>
      <c r="I83" s="648">
        <f t="shared" si="17"/>
        <v>36377</v>
      </c>
      <c r="J83" s="649"/>
      <c r="K83" s="650"/>
      <c r="L83" s="651" t="s">
        <v>462</v>
      </c>
      <c r="N83" s="27" t="s">
        <v>524</v>
      </c>
    </row>
    <row r="84" spans="1:14" ht="22.5" customHeight="1">
      <c r="A84" s="426" t="s">
        <v>503</v>
      </c>
      <c r="B84" s="426" t="s">
        <v>506</v>
      </c>
      <c r="C84" s="647">
        <f>자동화산출!I86</f>
        <v>35</v>
      </c>
      <c r="D84" s="647" t="str">
        <f>자동화산출!D86</f>
        <v>M</v>
      </c>
      <c r="E84" s="648">
        <f t="shared" si="16"/>
        <v>230965</v>
      </c>
      <c r="F84" s="648"/>
      <c r="G84" s="648"/>
      <c r="H84" s="648">
        <v>6599</v>
      </c>
      <c r="I84" s="648">
        <f t="shared" si="17"/>
        <v>230965</v>
      </c>
      <c r="J84" s="649"/>
      <c r="K84" s="650"/>
      <c r="L84" s="651" t="s">
        <v>540</v>
      </c>
      <c r="N84" s="27" t="s">
        <v>524</v>
      </c>
    </row>
    <row r="85" spans="1:14" ht="22.5" customHeight="1">
      <c r="A85" s="426" t="s">
        <v>503</v>
      </c>
      <c r="B85" s="426" t="s">
        <v>505</v>
      </c>
      <c r="C85" s="647">
        <f>자동화산출!I87</f>
        <v>35</v>
      </c>
      <c r="D85" s="647" t="str">
        <f>자동화산출!D87</f>
        <v>M</v>
      </c>
      <c r="E85" s="648">
        <f t="shared" si="16"/>
        <v>287630</v>
      </c>
      <c r="F85" s="648"/>
      <c r="G85" s="648"/>
      <c r="H85" s="648">
        <v>8218</v>
      </c>
      <c r="I85" s="648">
        <f t="shared" si="17"/>
        <v>287630</v>
      </c>
      <c r="J85" s="649"/>
      <c r="K85" s="650"/>
      <c r="L85" s="651" t="s">
        <v>543</v>
      </c>
      <c r="N85" s="27" t="s">
        <v>524</v>
      </c>
    </row>
    <row r="86" spans="1:14" ht="22.5" customHeight="1">
      <c r="A86" s="426" t="s">
        <v>503</v>
      </c>
      <c r="B86" s="426" t="s">
        <v>502</v>
      </c>
      <c r="C86" s="647">
        <f>자동화산출!I88</f>
        <v>35</v>
      </c>
      <c r="D86" s="647" t="str">
        <f>자동화산출!D88</f>
        <v>M</v>
      </c>
      <c r="E86" s="648">
        <f t="shared" si="16"/>
        <v>126350</v>
      </c>
      <c r="F86" s="648"/>
      <c r="G86" s="648"/>
      <c r="H86" s="648">
        <v>3610</v>
      </c>
      <c r="I86" s="648">
        <f t="shared" si="17"/>
        <v>126350</v>
      </c>
      <c r="J86" s="649"/>
      <c r="K86" s="650"/>
      <c r="L86" s="651" t="s">
        <v>544</v>
      </c>
      <c r="N86" s="27" t="s">
        <v>524</v>
      </c>
    </row>
    <row r="87" spans="1:14" ht="22.5" customHeight="1">
      <c r="A87" s="426" t="s">
        <v>397</v>
      </c>
      <c r="B87" s="426" t="s">
        <v>513</v>
      </c>
      <c r="C87" s="647">
        <f>자동화산출!I89</f>
        <v>47</v>
      </c>
      <c r="D87" s="647" t="str">
        <f>자동화산출!D89</f>
        <v>M</v>
      </c>
      <c r="E87" s="648">
        <f t="shared" si="16"/>
        <v>117500</v>
      </c>
      <c r="F87" s="648"/>
      <c r="G87" s="648"/>
      <c r="H87" s="648">
        <v>2500</v>
      </c>
      <c r="I87" s="648">
        <f t="shared" si="17"/>
        <v>117500</v>
      </c>
      <c r="J87" s="649"/>
      <c r="K87" s="650"/>
      <c r="L87" s="651"/>
    </row>
    <row r="88" spans="1:14" ht="22.5" customHeight="1">
      <c r="A88" s="426" t="s">
        <v>397</v>
      </c>
      <c r="B88" s="426" t="s">
        <v>514</v>
      </c>
      <c r="C88" s="647">
        <f>자동화산출!I90</f>
        <v>82</v>
      </c>
      <c r="D88" s="647" t="str">
        <f>자동화산출!D90</f>
        <v>M</v>
      </c>
      <c r="E88" s="648">
        <f t="shared" si="16"/>
        <v>112340</v>
      </c>
      <c r="F88" s="648"/>
      <c r="G88" s="648"/>
      <c r="H88" s="648">
        <v>1370</v>
      </c>
      <c r="I88" s="648">
        <f t="shared" si="17"/>
        <v>112340</v>
      </c>
      <c r="J88" s="649"/>
      <c r="K88" s="650"/>
      <c r="L88" s="651" t="s">
        <v>545</v>
      </c>
      <c r="N88" s="27" t="s">
        <v>524</v>
      </c>
    </row>
    <row r="89" spans="1:14" ht="22.5" customHeight="1">
      <c r="A89" s="651"/>
      <c r="B89" s="651"/>
      <c r="C89" s="647"/>
      <c r="D89" s="647"/>
      <c r="E89" s="648"/>
      <c r="F89" s="648"/>
      <c r="G89" s="648"/>
      <c r="H89" s="648"/>
      <c r="I89" s="648"/>
      <c r="J89" s="649"/>
      <c r="K89" s="650"/>
      <c r="L89" s="651"/>
    </row>
    <row r="90" spans="1:14" ht="22.5" customHeight="1">
      <c r="A90" s="647" t="s">
        <v>366</v>
      </c>
      <c r="B90" s="647" t="s">
        <v>367</v>
      </c>
      <c r="C90" s="653">
        <v>1</v>
      </c>
      <c r="D90" s="651" t="s">
        <v>86</v>
      </c>
      <c r="E90" s="648">
        <f>I90</f>
        <v>14182</v>
      </c>
      <c r="F90" s="648"/>
      <c r="G90" s="648"/>
      <c r="H90" s="648"/>
      <c r="I90" s="648">
        <f>INT(SUM(I82,I83,I84,I85,I86)*0.02)</f>
        <v>14182</v>
      </c>
      <c r="J90" s="650"/>
      <c r="K90" s="648"/>
      <c r="L90" s="651"/>
    </row>
    <row r="91" spans="1:14" ht="22.5" customHeight="1">
      <c r="A91" s="647" t="s">
        <v>368</v>
      </c>
      <c r="B91" s="647" t="s">
        <v>369</v>
      </c>
      <c r="C91" s="653">
        <v>1</v>
      </c>
      <c r="D91" s="651" t="s">
        <v>86</v>
      </c>
      <c r="E91" s="648">
        <f>I91</f>
        <v>0</v>
      </c>
      <c r="F91" s="648"/>
      <c r="G91" s="648"/>
      <c r="H91" s="648"/>
      <c r="I91" s="648">
        <v>0</v>
      </c>
      <c r="J91" s="650"/>
      <c r="K91" s="648"/>
      <c r="L91" s="651"/>
    </row>
    <row r="92" spans="1:14" ht="22.5" customHeight="1">
      <c r="A92" s="647"/>
      <c r="B92" s="647"/>
      <c r="C92" s="653"/>
      <c r="D92" s="651"/>
      <c r="E92" s="648"/>
      <c r="F92" s="648"/>
      <c r="G92" s="648"/>
      <c r="H92" s="648"/>
      <c r="I92" s="648"/>
      <c r="J92" s="650"/>
      <c r="K92" s="648"/>
      <c r="L92" s="651"/>
    </row>
    <row r="93" spans="1:14" ht="22.5" customHeight="1">
      <c r="A93" s="651" t="s">
        <v>1</v>
      </c>
      <c r="B93" s="651" t="s">
        <v>370</v>
      </c>
      <c r="C93" s="653"/>
      <c r="D93" s="651"/>
      <c r="E93" s="648">
        <f>I93</f>
        <v>953130</v>
      </c>
      <c r="F93" s="648"/>
      <c r="G93" s="648"/>
      <c r="H93" s="648"/>
      <c r="I93" s="648">
        <f>SUM(I82:I91)</f>
        <v>953130</v>
      </c>
      <c r="J93" s="650"/>
      <c r="K93" s="648"/>
      <c r="L93" s="651"/>
    </row>
    <row r="94" spans="1:14" ht="22.5" customHeight="1">
      <c r="A94" s="651"/>
      <c r="B94" s="651"/>
      <c r="C94" s="653"/>
      <c r="D94" s="651"/>
      <c r="E94" s="648"/>
      <c r="F94" s="648"/>
      <c r="G94" s="648"/>
      <c r="H94" s="648"/>
      <c r="I94" s="648"/>
      <c r="J94" s="650"/>
      <c r="K94" s="648"/>
      <c r="L94" s="651"/>
    </row>
    <row r="95" spans="1:14" ht="22.5" customHeight="1">
      <c r="A95" s="651"/>
      <c r="B95" s="651"/>
      <c r="C95" s="653"/>
      <c r="D95" s="651"/>
      <c r="E95" s="648"/>
      <c r="F95" s="648"/>
      <c r="G95" s="648"/>
      <c r="H95" s="648"/>
      <c r="I95" s="648"/>
      <c r="J95" s="650"/>
      <c r="K95" s="648"/>
      <c r="L95" s="651"/>
    </row>
    <row r="96" spans="1:14" ht="22.5" customHeight="1">
      <c r="A96" s="651"/>
      <c r="B96" s="651"/>
      <c r="C96" s="653"/>
      <c r="D96" s="651"/>
      <c r="E96" s="648"/>
      <c r="F96" s="648"/>
      <c r="G96" s="648"/>
      <c r="H96" s="648"/>
      <c r="I96" s="648"/>
      <c r="J96" s="650"/>
      <c r="K96" s="648"/>
      <c r="L96" s="651"/>
    </row>
    <row r="97" spans="1:12" ht="22.5" customHeight="1">
      <c r="A97" s="651"/>
      <c r="B97" s="651"/>
      <c r="C97" s="653"/>
      <c r="D97" s="651"/>
      <c r="E97" s="648"/>
      <c r="F97" s="648"/>
      <c r="G97" s="648"/>
      <c r="H97" s="648"/>
      <c r="I97" s="648"/>
      <c r="J97" s="650"/>
      <c r="K97" s="648"/>
      <c r="L97" s="651"/>
    </row>
    <row r="98" spans="1:12" ht="22.5" customHeight="1">
      <c r="A98" s="651"/>
      <c r="B98" s="651"/>
      <c r="C98" s="653"/>
      <c r="D98" s="651"/>
      <c r="E98" s="648"/>
      <c r="F98" s="648"/>
      <c r="G98" s="648"/>
      <c r="H98" s="648"/>
      <c r="I98" s="648"/>
      <c r="J98" s="650"/>
      <c r="K98" s="648"/>
      <c r="L98" s="651"/>
    </row>
    <row r="99" spans="1:12" ht="22.5" customHeight="1">
      <c r="A99" s="651"/>
      <c r="B99" s="651"/>
      <c r="C99" s="653"/>
      <c r="D99" s="651"/>
      <c r="E99" s="648"/>
      <c r="F99" s="648"/>
      <c r="G99" s="648"/>
      <c r="H99" s="648"/>
      <c r="I99" s="648"/>
      <c r="J99" s="650"/>
      <c r="K99" s="648"/>
      <c r="L99" s="651"/>
    </row>
    <row r="100" spans="1:12" ht="22.5" customHeight="1">
      <c r="A100" s="651"/>
      <c r="B100" s="651"/>
      <c r="C100" s="653"/>
      <c r="D100" s="651"/>
      <c r="E100" s="648"/>
      <c r="F100" s="648"/>
      <c r="G100" s="648"/>
      <c r="H100" s="648"/>
      <c r="I100" s="648"/>
      <c r="J100" s="650"/>
      <c r="K100" s="648"/>
      <c r="L100" s="651"/>
    </row>
    <row r="101" spans="1:12" ht="22.5" customHeight="1">
      <c r="A101" s="805" t="s">
        <v>78</v>
      </c>
      <c r="B101" s="813" t="s">
        <v>304</v>
      </c>
      <c r="C101" s="133" t="s">
        <v>3</v>
      </c>
      <c r="D101" s="2" t="s">
        <v>8</v>
      </c>
      <c r="E101" s="108" t="s">
        <v>79</v>
      </c>
      <c r="F101" s="108" t="s">
        <v>9</v>
      </c>
      <c r="G101" s="108"/>
      <c r="H101" s="108" t="s">
        <v>10</v>
      </c>
      <c r="I101" s="108"/>
      <c r="J101" s="108" t="s">
        <v>11</v>
      </c>
      <c r="K101" s="108"/>
      <c r="L101" s="807" t="s">
        <v>0</v>
      </c>
    </row>
    <row r="102" spans="1:12" ht="22.5" customHeight="1">
      <c r="A102" s="805"/>
      <c r="B102" s="813" t="s">
        <v>13</v>
      </c>
      <c r="C102" s="133" t="s">
        <v>14</v>
      </c>
      <c r="D102" s="2" t="s">
        <v>15</v>
      </c>
      <c r="E102" s="110" t="s">
        <v>17</v>
      </c>
      <c r="F102" s="110" t="s">
        <v>16</v>
      </c>
      <c r="G102" s="110" t="s">
        <v>17</v>
      </c>
      <c r="H102" s="110" t="s">
        <v>16</v>
      </c>
      <c r="I102" s="110" t="s">
        <v>17</v>
      </c>
      <c r="J102" s="111" t="s">
        <v>16</v>
      </c>
      <c r="K102" s="110" t="s">
        <v>17</v>
      </c>
      <c r="L102" s="807"/>
    </row>
    <row r="103" spans="1:12" ht="22.5" customHeight="1">
      <c r="A103" s="654" t="s">
        <v>371</v>
      </c>
      <c r="B103" s="651"/>
      <c r="C103" s="653"/>
      <c r="D103" s="651"/>
      <c r="E103" s="648"/>
      <c r="F103" s="648"/>
      <c r="G103" s="648"/>
      <c r="H103" s="655"/>
      <c r="I103" s="655"/>
      <c r="J103" s="656"/>
      <c r="K103" s="655"/>
      <c r="L103" s="651"/>
    </row>
    <row r="104" spans="1:12" ht="22.5" customHeight="1">
      <c r="A104" s="647" t="s">
        <v>372</v>
      </c>
      <c r="B104" s="191" t="s">
        <v>535</v>
      </c>
      <c r="C104" s="652">
        <f>'자동제어반 일반근'!H42</f>
        <v>7.91</v>
      </c>
      <c r="D104" s="651" t="s">
        <v>23</v>
      </c>
      <c r="E104" s="657">
        <f>G104</f>
        <v>3450531</v>
      </c>
      <c r="F104" s="658">
        <v>436224</v>
      </c>
      <c r="G104" s="657">
        <f>INT(C104*F104)</f>
        <v>3450531</v>
      </c>
      <c r="H104" s="648"/>
      <c r="I104" s="648"/>
      <c r="J104" s="650"/>
      <c r="K104" s="648"/>
      <c r="L104" s="651" t="s">
        <v>4</v>
      </c>
    </row>
    <row r="105" spans="1:12" ht="22.5" customHeight="1">
      <c r="A105" s="647"/>
      <c r="B105" s="191"/>
      <c r="C105" s="652"/>
      <c r="D105" s="651"/>
      <c r="E105" s="657"/>
      <c r="F105" s="658"/>
      <c r="G105" s="657"/>
      <c r="H105" s="648"/>
      <c r="I105" s="648"/>
      <c r="J105" s="650"/>
      <c r="K105" s="648"/>
      <c r="L105" s="651"/>
    </row>
    <row r="106" spans="1:12" ht="22.5" customHeight="1">
      <c r="A106" s="651" t="s">
        <v>1</v>
      </c>
      <c r="B106" s="651"/>
      <c r="C106" s="652"/>
      <c r="D106" s="651"/>
      <c r="E106" s="648">
        <f>G106</f>
        <v>3450531</v>
      </c>
      <c r="F106" s="648"/>
      <c r="G106" s="648">
        <f>SUM(G104:G104)</f>
        <v>3450531</v>
      </c>
      <c r="H106" s="648"/>
      <c r="I106" s="648"/>
      <c r="J106" s="650"/>
      <c r="K106" s="648"/>
      <c r="L106" s="651"/>
    </row>
    <row r="107" spans="1:12" ht="22.5" customHeight="1">
      <c r="A107" s="651"/>
      <c r="B107" s="651"/>
      <c r="C107" s="652"/>
      <c r="D107" s="651"/>
      <c r="E107" s="648"/>
      <c r="F107" s="648"/>
      <c r="G107" s="648"/>
      <c r="H107" s="648"/>
      <c r="I107" s="648"/>
      <c r="J107" s="650"/>
      <c r="K107" s="648"/>
      <c r="L107" s="651"/>
    </row>
    <row r="108" spans="1:12" ht="22.5" customHeight="1">
      <c r="A108" s="654" t="s">
        <v>373</v>
      </c>
      <c r="B108" s="651"/>
      <c r="C108" s="657"/>
      <c r="D108" s="651"/>
      <c r="E108" s="648"/>
      <c r="F108" s="648"/>
      <c r="G108" s="648"/>
      <c r="H108" s="648"/>
      <c r="I108" s="648"/>
      <c r="J108" s="659"/>
      <c r="K108" s="648"/>
      <c r="L108" s="651"/>
    </row>
    <row r="109" spans="1:12" ht="22.5" customHeight="1">
      <c r="A109" s="651" t="s">
        <v>374</v>
      </c>
      <c r="B109" s="647" t="s">
        <v>375</v>
      </c>
      <c r="C109" s="653">
        <v>1</v>
      </c>
      <c r="D109" s="651" t="s">
        <v>86</v>
      </c>
      <c r="E109" s="648">
        <f>K109</f>
        <v>103515</v>
      </c>
      <c r="F109" s="648"/>
      <c r="G109" s="648"/>
      <c r="H109" s="648"/>
      <c r="I109" s="648"/>
      <c r="J109" s="650"/>
      <c r="K109" s="648">
        <f>INT(G106*0.03)</f>
        <v>103515</v>
      </c>
      <c r="L109" s="651" t="s">
        <v>4</v>
      </c>
    </row>
    <row r="110" spans="1:12" ht="22.5" customHeight="1">
      <c r="A110" s="651"/>
      <c r="B110" s="647"/>
      <c r="C110" s="653"/>
      <c r="D110" s="651"/>
      <c r="E110" s="648"/>
      <c r="F110" s="648"/>
      <c r="G110" s="648"/>
      <c r="H110" s="648"/>
      <c r="I110" s="648"/>
      <c r="J110" s="650"/>
      <c r="K110" s="648"/>
      <c r="L110" s="651"/>
    </row>
    <row r="111" spans="1:12" ht="22.5" customHeight="1">
      <c r="A111" s="651" t="s">
        <v>1</v>
      </c>
      <c r="B111" s="651"/>
      <c r="C111" s="652"/>
      <c r="D111" s="651"/>
      <c r="E111" s="648">
        <f>K111</f>
        <v>103515</v>
      </c>
      <c r="F111" s="648"/>
      <c r="G111" s="648"/>
      <c r="H111" s="648"/>
      <c r="I111" s="648"/>
      <c r="J111" s="650"/>
      <c r="K111" s="648">
        <f>SUM(K108:K109)</f>
        <v>103515</v>
      </c>
      <c r="L111" s="651"/>
    </row>
    <row r="112" spans="1:12" ht="22.5" customHeight="1">
      <c r="A112" s="651"/>
      <c r="B112" s="651"/>
      <c r="C112" s="652"/>
      <c r="D112" s="651"/>
      <c r="E112" s="648"/>
      <c r="F112" s="648"/>
      <c r="G112" s="648"/>
      <c r="H112" s="648"/>
      <c r="I112" s="648"/>
      <c r="J112" s="650"/>
      <c r="K112" s="648"/>
      <c r="L112" s="651"/>
    </row>
    <row r="113" spans="1:12" ht="22.5" customHeight="1">
      <c r="A113" s="651"/>
      <c r="B113" s="651"/>
      <c r="C113" s="652"/>
      <c r="D113" s="651"/>
      <c r="E113" s="648"/>
      <c r="F113" s="648"/>
      <c r="G113" s="648"/>
      <c r="H113" s="648"/>
      <c r="I113" s="648"/>
      <c r="J113" s="650"/>
      <c r="K113" s="648"/>
      <c r="L113" s="651"/>
    </row>
    <row r="114" spans="1:12" ht="22.5" customHeight="1">
      <c r="A114" s="651"/>
      <c r="B114" s="651"/>
      <c r="C114" s="652"/>
      <c r="D114" s="651"/>
      <c r="E114" s="648"/>
      <c r="F114" s="648"/>
      <c r="G114" s="648"/>
      <c r="H114" s="648"/>
      <c r="I114" s="648"/>
      <c r="J114" s="650"/>
      <c r="K114" s="648"/>
      <c r="L114" s="651"/>
    </row>
    <row r="115" spans="1:12" ht="22.5" customHeight="1">
      <c r="A115" s="651"/>
      <c r="B115" s="651"/>
      <c r="C115" s="652"/>
      <c r="D115" s="651"/>
      <c r="E115" s="648"/>
      <c r="F115" s="648"/>
      <c r="G115" s="648"/>
      <c r="H115" s="648"/>
      <c r="I115" s="648"/>
      <c r="J115" s="650"/>
      <c r="K115" s="648"/>
      <c r="L115" s="651"/>
    </row>
    <row r="116" spans="1:12" ht="22.5" customHeight="1">
      <c r="A116" s="651"/>
      <c r="B116" s="651"/>
      <c r="C116" s="652"/>
      <c r="D116" s="651"/>
      <c r="E116" s="648"/>
      <c r="F116" s="648"/>
      <c r="G116" s="648"/>
      <c r="H116" s="648"/>
      <c r="I116" s="648"/>
      <c r="J116" s="650"/>
      <c r="K116" s="648"/>
      <c r="L116" s="651"/>
    </row>
    <row r="117" spans="1:12" ht="22.5" customHeight="1">
      <c r="A117" s="651"/>
      <c r="B117" s="651"/>
      <c r="C117" s="652"/>
      <c r="D117" s="651"/>
      <c r="E117" s="648"/>
      <c r="F117" s="648"/>
      <c r="G117" s="648"/>
      <c r="H117" s="648"/>
      <c r="I117" s="648"/>
      <c r="J117" s="650"/>
      <c r="K117" s="648"/>
      <c r="L117" s="651"/>
    </row>
    <row r="118" spans="1:12" ht="22.5" customHeight="1">
      <c r="A118" s="651"/>
      <c r="B118" s="651"/>
      <c r="C118" s="652"/>
      <c r="D118" s="651"/>
      <c r="E118" s="648"/>
      <c r="F118" s="648"/>
      <c r="G118" s="648"/>
      <c r="H118" s="648"/>
      <c r="I118" s="648"/>
      <c r="J118" s="650"/>
      <c r="K118" s="648"/>
      <c r="L118" s="651"/>
    </row>
    <row r="119" spans="1:12" ht="22.5" customHeight="1">
      <c r="A119" s="651"/>
      <c r="B119" s="651"/>
      <c r="C119" s="652"/>
      <c r="D119" s="651"/>
      <c r="E119" s="648"/>
      <c r="F119" s="648"/>
      <c r="G119" s="648"/>
      <c r="H119" s="648"/>
      <c r="I119" s="648"/>
      <c r="J119" s="650"/>
      <c r="K119" s="648"/>
      <c r="L119" s="651"/>
    </row>
    <row r="120" spans="1:12" ht="22.5" customHeight="1">
      <c r="A120" s="651"/>
      <c r="B120" s="651"/>
      <c r="C120" s="652"/>
      <c r="D120" s="651"/>
      <c r="E120" s="648"/>
      <c r="F120" s="648"/>
      <c r="G120" s="648"/>
      <c r="H120" s="648"/>
      <c r="I120" s="648"/>
      <c r="J120" s="650"/>
      <c r="K120" s="648"/>
      <c r="L120" s="651"/>
    </row>
    <row r="121" spans="1:12" ht="22.5" customHeight="1">
      <c r="A121" s="651"/>
      <c r="B121" s="651"/>
      <c r="C121" s="652"/>
      <c r="D121" s="651"/>
      <c r="E121" s="648"/>
      <c r="F121" s="648"/>
      <c r="G121" s="648"/>
      <c r="H121" s="648"/>
      <c r="I121" s="648"/>
      <c r="J121" s="650"/>
      <c r="K121" s="648"/>
      <c r="L121" s="651"/>
    </row>
    <row r="122" spans="1:12" ht="22.5" customHeight="1">
      <c r="A122" s="651"/>
      <c r="B122" s="651"/>
      <c r="C122" s="652"/>
      <c r="D122" s="651"/>
      <c r="E122" s="648"/>
      <c r="F122" s="648"/>
      <c r="G122" s="648"/>
      <c r="H122" s="648"/>
      <c r="I122" s="648"/>
      <c r="J122" s="650"/>
      <c r="K122" s="648"/>
      <c r="L122" s="651"/>
    </row>
    <row r="123" spans="1:12" ht="22.5" customHeight="1">
      <c r="A123" s="660"/>
      <c r="B123" s="660"/>
      <c r="C123" s="660"/>
      <c r="D123" s="660"/>
      <c r="E123" s="660"/>
      <c r="F123" s="660"/>
      <c r="G123" s="660"/>
      <c r="H123" s="660"/>
      <c r="I123" s="660"/>
      <c r="J123" s="660"/>
      <c r="K123" s="660"/>
      <c r="L123" s="660"/>
    </row>
    <row r="124" spans="1:12" ht="22.5" customHeight="1">
      <c r="A124" s="651" t="s">
        <v>75</v>
      </c>
      <c r="B124" s="651"/>
      <c r="C124" s="652"/>
      <c r="D124" s="651"/>
      <c r="E124" s="648">
        <f>G124+I124+K124</f>
        <v>4507176</v>
      </c>
      <c r="F124" s="648"/>
      <c r="G124" s="648">
        <f>TRUNC(G106,0)</f>
        <v>3450531</v>
      </c>
      <c r="H124" s="648"/>
      <c r="I124" s="648">
        <f>TRUNC(I93,0)</f>
        <v>953130</v>
      </c>
      <c r="J124" s="650"/>
      <c r="K124" s="648">
        <f>TRUNC(K111,0)</f>
        <v>103515</v>
      </c>
      <c r="L124" s="651"/>
    </row>
    <row r="125" spans="1:12" ht="22.5" customHeight="1">
      <c r="A125" s="660"/>
      <c r="B125" s="660"/>
      <c r="C125" s="660"/>
      <c r="D125" s="660"/>
      <c r="E125" s="660"/>
      <c r="F125" s="660"/>
      <c r="G125" s="660"/>
      <c r="H125" s="660"/>
      <c r="I125" s="660"/>
      <c r="J125" s="660"/>
      <c r="K125" s="660"/>
      <c r="L125" s="660"/>
    </row>
  </sheetData>
  <mergeCells count="18">
    <mergeCell ref="A51:A52"/>
    <mergeCell ref="B51:B52"/>
    <mergeCell ref="L51:L52"/>
    <mergeCell ref="A30:A31"/>
    <mergeCell ref="B30:B31"/>
    <mergeCell ref="L30:L31"/>
    <mergeCell ref="A1:L1"/>
    <mergeCell ref="A5:A6"/>
    <mergeCell ref="B5:B6"/>
    <mergeCell ref="L5:L6"/>
    <mergeCell ref="A26:L26"/>
    <mergeCell ref="A76:L76"/>
    <mergeCell ref="A80:A81"/>
    <mergeCell ref="B80:B81"/>
    <mergeCell ref="L80:L81"/>
    <mergeCell ref="A101:A102"/>
    <mergeCell ref="B101:B102"/>
    <mergeCell ref="L101:L102"/>
  </mergeCells>
  <phoneticPr fontId="47" type="noConversion"/>
  <printOptions horizontalCentered="1" verticalCentered="1" gridLinesSet="0"/>
  <pageMargins left="0.7" right="0.7" top="0.75" bottom="0.75" header="0.3" footer="0.3"/>
  <pageSetup paperSize="9" scale="82" fitToHeight="0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20EF7-BEFD-4498-BDA3-9156D7E93EBB}">
  <sheetPr>
    <pageSetUpPr fitToPage="1"/>
  </sheetPr>
  <dimension ref="A1:X42"/>
  <sheetViews>
    <sheetView view="pageBreakPreview" zoomScaleSheetLayoutView="100" workbookViewId="0">
      <selection activeCell="B10" sqref="B10"/>
    </sheetView>
  </sheetViews>
  <sheetFormatPr defaultColWidth="9" defaultRowHeight="21.6" customHeight="1"/>
  <cols>
    <col min="1" max="1" width="15.09765625" style="669" customWidth="1"/>
    <col min="2" max="2" width="27.19921875" style="683" customWidth="1"/>
    <col min="3" max="3" width="5.3984375" style="683" bestFit="1" customWidth="1"/>
    <col min="4" max="4" width="5" style="683" bestFit="1" customWidth="1"/>
    <col min="5" max="5" width="8.3984375" style="684" customWidth="1"/>
    <col min="6" max="6" width="7.8984375" style="684" customWidth="1"/>
    <col min="7" max="7" width="8.3984375" style="684" customWidth="1"/>
    <col min="8" max="8" width="8.5" style="684" customWidth="1"/>
    <col min="9" max="9" width="7.69921875" style="684" customWidth="1"/>
    <col min="10" max="10" width="8.59765625" style="684" customWidth="1"/>
    <col min="11" max="11" width="8.3984375" style="685" customWidth="1"/>
    <col min="12" max="12" width="9" style="685"/>
    <col min="13" max="16384" width="9" style="669"/>
  </cols>
  <sheetData>
    <row r="1" spans="1:24" ht="21.6" customHeight="1">
      <c r="A1" s="665" t="s">
        <v>511</v>
      </c>
      <c r="B1" s="666"/>
      <c r="C1" s="666"/>
      <c r="D1" s="666"/>
      <c r="E1" s="667"/>
      <c r="F1" s="667"/>
      <c r="G1" s="667"/>
      <c r="H1" s="667"/>
      <c r="I1" s="667"/>
      <c r="J1" s="667"/>
      <c r="K1" s="667"/>
      <c r="L1" s="667"/>
      <c r="M1" s="668"/>
    </row>
    <row r="2" spans="1:24" ht="21.6" customHeight="1">
      <c r="A2" s="194" t="s">
        <v>4</v>
      </c>
      <c r="B2" s="670"/>
      <c r="C2" s="670"/>
      <c r="D2" s="670"/>
      <c r="E2" s="671"/>
      <c r="F2" s="671"/>
      <c r="G2" s="671"/>
      <c r="H2" s="671"/>
      <c r="I2" s="671"/>
      <c r="J2" s="671"/>
      <c r="K2" s="672"/>
      <c r="L2" s="671"/>
      <c r="M2" s="673"/>
      <c r="X2" s="674"/>
    </row>
    <row r="3" spans="1:24" ht="21.6" customHeight="1">
      <c r="A3" s="195" t="s">
        <v>6</v>
      </c>
      <c r="B3" s="196" t="s">
        <v>7</v>
      </c>
      <c r="C3" s="196" t="s">
        <v>3</v>
      </c>
      <c r="D3" s="196" t="s">
        <v>8</v>
      </c>
      <c r="E3" s="783" t="s">
        <v>376</v>
      </c>
      <c r="F3" s="784"/>
      <c r="G3" s="783" t="s">
        <v>377</v>
      </c>
      <c r="H3" s="784"/>
      <c r="I3" s="783" t="s">
        <v>460</v>
      </c>
      <c r="J3" s="784"/>
      <c r="K3" s="785"/>
      <c r="L3" s="784"/>
      <c r="M3" s="196" t="s">
        <v>2</v>
      </c>
    </row>
    <row r="4" spans="1:24" ht="21.6" customHeight="1">
      <c r="A4" s="197" t="s">
        <v>12</v>
      </c>
      <c r="B4" s="197" t="s">
        <v>13</v>
      </c>
      <c r="C4" s="197" t="s">
        <v>14</v>
      </c>
      <c r="D4" s="197" t="s">
        <v>15</v>
      </c>
      <c r="E4" s="197" t="s">
        <v>26</v>
      </c>
      <c r="F4" s="198" t="s">
        <v>1</v>
      </c>
      <c r="G4" s="197" t="s">
        <v>26</v>
      </c>
      <c r="H4" s="198" t="s">
        <v>1</v>
      </c>
      <c r="I4" s="197" t="s">
        <v>26</v>
      </c>
      <c r="J4" s="198" t="s">
        <v>1</v>
      </c>
      <c r="K4" s="197"/>
      <c r="L4" s="198"/>
      <c r="M4" s="197" t="s">
        <v>18</v>
      </c>
    </row>
    <row r="5" spans="1:24" ht="21.6" customHeight="1">
      <c r="A5" s="426" t="s">
        <v>503</v>
      </c>
      <c r="B5" s="426" t="s">
        <v>510</v>
      </c>
      <c r="C5" s="426">
        <f>자동화산출!E38</f>
        <v>13</v>
      </c>
      <c r="D5" s="426" t="str">
        <f>자동화산출!D38</f>
        <v>M</v>
      </c>
      <c r="E5" s="675"/>
      <c r="F5" s="676"/>
      <c r="G5" s="677">
        <v>1.2E-2</v>
      </c>
      <c r="H5" s="676">
        <f t="shared" ref="H5:H12" si="0">TRUNC($C5*G5,3)</f>
        <v>0.156</v>
      </c>
      <c r="I5" s="675"/>
      <c r="J5" s="675"/>
      <c r="K5" s="675"/>
      <c r="L5" s="675"/>
      <c r="M5" s="678" t="s">
        <v>379</v>
      </c>
    </row>
    <row r="6" spans="1:24" ht="21.6" customHeight="1">
      <c r="A6" s="426" t="s">
        <v>503</v>
      </c>
      <c r="B6" s="426" t="s">
        <v>509</v>
      </c>
      <c r="C6" s="426">
        <f>자동화산출!E39</f>
        <v>23</v>
      </c>
      <c r="D6" s="426" t="str">
        <f>자동화산출!D39</f>
        <v>M</v>
      </c>
      <c r="E6" s="675"/>
      <c r="F6" s="675"/>
      <c r="G6" s="675">
        <v>2.3E-2</v>
      </c>
      <c r="H6" s="676">
        <f t="shared" si="0"/>
        <v>0.52900000000000003</v>
      </c>
      <c r="I6" s="675"/>
      <c r="J6" s="675"/>
      <c r="K6" s="675"/>
      <c r="L6" s="675"/>
      <c r="M6" s="678" t="s">
        <v>379</v>
      </c>
    </row>
    <row r="7" spans="1:24" ht="21.6" customHeight="1">
      <c r="A7" s="426" t="s">
        <v>503</v>
      </c>
      <c r="B7" s="426" t="s">
        <v>508</v>
      </c>
      <c r="C7" s="426">
        <f>자동화산출!E40</f>
        <v>33</v>
      </c>
      <c r="D7" s="426" t="str">
        <f>자동화산출!D40</f>
        <v>M</v>
      </c>
      <c r="E7" s="675"/>
      <c r="F7" s="675"/>
      <c r="G7" s="677">
        <v>3.2000000000000001E-2</v>
      </c>
      <c r="H7" s="676">
        <f t="shared" si="0"/>
        <v>1.056</v>
      </c>
      <c r="I7" s="675"/>
      <c r="J7" s="675"/>
      <c r="K7" s="675"/>
      <c r="L7" s="675"/>
      <c r="M7" s="678" t="s">
        <v>379</v>
      </c>
    </row>
    <row r="8" spans="1:24" ht="21.6" customHeight="1">
      <c r="A8" s="426" t="s">
        <v>503</v>
      </c>
      <c r="B8" s="426" t="s">
        <v>507</v>
      </c>
      <c r="C8" s="426">
        <f>자동화산출!E41</f>
        <v>41</v>
      </c>
      <c r="D8" s="426" t="str">
        <f>자동화산출!D41</f>
        <v>M</v>
      </c>
      <c r="E8" s="677"/>
      <c r="F8" s="679"/>
      <c r="G8" s="677">
        <v>4.2999999999999997E-2</v>
      </c>
      <c r="H8" s="676">
        <f t="shared" si="0"/>
        <v>1.7629999999999999</v>
      </c>
      <c r="I8" s="675"/>
      <c r="J8" s="675"/>
      <c r="K8" s="675"/>
      <c r="L8" s="675"/>
      <c r="M8" s="678" t="s">
        <v>379</v>
      </c>
    </row>
    <row r="9" spans="1:24" ht="21.6" customHeight="1">
      <c r="A9" s="426" t="s">
        <v>503</v>
      </c>
      <c r="B9" s="426" t="s">
        <v>506</v>
      </c>
      <c r="C9" s="426">
        <f>자동화산출!E42</f>
        <v>17</v>
      </c>
      <c r="D9" s="426" t="str">
        <f>자동화산출!D42</f>
        <v>M</v>
      </c>
      <c r="E9" s="677"/>
      <c r="F9" s="679"/>
      <c r="G9" s="675">
        <v>5.2999999999999999E-2</v>
      </c>
      <c r="H9" s="676">
        <f t="shared" si="0"/>
        <v>0.90100000000000002</v>
      </c>
      <c r="I9" s="675"/>
      <c r="J9" s="675"/>
      <c r="K9" s="677"/>
      <c r="L9" s="677"/>
      <c r="M9" s="678" t="s">
        <v>379</v>
      </c>
    </row>
    <row r="10" spans="1:24" ht="21.6" customHeight="1">
      <c r="A10" s="426" t="s">
        <v>503</v>
      </c>
      <c r="B10" s="426" t="s">
        <v>504</v>
      </c>
      <c r="C10" s="426">
        <f>자동화산출!E43</f>
        <v>17</v>
      </c>
      <c r="D10" s="426" t="str">
        <f>자동화산출!D43</f>
        <v>M</v>
      </c>
      <c r="E10" s="679"/>
      <c r="F10" s="679"/>
      <c r="G10" s="680">
        <f>0.023*120%</f>
        <v>2.76E-2</v>
      </c>
      <c r="H10" s="676">
        <f t="shared" si="0"/>
        <v>0.46899999999999997</v>
      </c>
      <c r="I10" s="679"/>
      <c r="J10" s="679"/>
      <c r="K10" s="679"/>
      <c r="L10" s="679"/>
      <c r="M10" s="678" t="s">
        <v>379</v>
      </c>
    </row>
    <row r="11" spans="1:24" ht="21.6" customHeight="1">
      <c r="A11" s="426" t="s">
        <v>397</v>
      </c>
      <c r="B11" s="426" t="s">
        <v>513</v>
      </c>
      <c r="C11" s="426">
        <f>자동화산출!E44</f>
        <v>53</v>
      </c>
      <c r="D11" s="426" t="str">
        <f>자동화산출!D44</f>
        <v>M</v>
      </c>
      <c r="E11" s="679"/>
      <c r="F11" s="679"/>
      <c r="G11" s="680">
        <v>1.7999999999999999E-2</v>
      </c>
      <c r="H11" s="676">
        <f t="shared" si="0"/>
        <v>0.95399999999999996</v>
      </c>
      <c r="I11" s="679"/>
      <c r="J11" s="679"/>
      <c r="K11" s="679"/>
      <c r="L11" s="679"/>
      <c r="M11" s="678" t="s">
        <v>378</v>
      </c>
    </row>
    <row r="12" spans="1:24" ht="21.6" customHeight="1">
      <c r="A12" s="426" t="s">
        <v>397</v>
      </c>
      <c r="B12" s="426" t="s">
        <v>514</v>
      </c>
      <c r="C12" s="426">
        <f>자동화산출!E45</f>
        <v>111</v>
      </c>
      <c r="D12" s="426" t="str">
        <f>자동화산출!D45</f>
        <v>M</v>
      </c>
      <c r="E12" s="679"/>
      <c r="F12" s="679"/>
      <c r="G12" s="680">
        <v>1.4999999999999999E-2</v>
      </c>
      <c r="H12" s="676">
        <f t="shared" si="0"/>
        <v>1.665</v>
      </c>
      <c r="I12" s="679"/>
      <c r="J12" s="679"/>
      <c r="K12" s="679"/>
      <c r="L12" s="679"/>
      <c r="M12" s="678" t="s">
        <v>378</v>
      </c>
    </row>
    <row r="13" spans="1:24" ht="21.6" customHeight="1">
      <c r="A13" s="426"/>
      <c r="B13" s="191"/>
      <c r="C13" s="191"/>
      <c r="D13" s="191"/>
      <c r="E13" s="679"/>
      <c r="F13" s="679"/>
      <c r="G13" s="680"/>
      <c r="H13" s="680"/>
      <c r="I13" s="679"/>
      <c r="J13" s="676"/>
      <c r="K13" s="679"/>
      <c r="L13" s="679"/>
      <c r="M13" s="678"/>
    </row>
    <row r="14" spans="1:24" ht="21.6" customHeight="1">
      <c r="A14" s="426"/>
      <c r="B14" s="191"/>
      <c r="C14" s="191"/>
      <c r="D14" s="191"/>
      <c r="E14" s="679"/>
      <c r="F14" s="679"/>
      <c r="G14" s="680"/>
      <c r="H14" s="680"/>
      <c r="I14" s="679"/>
      <c r="J14" s="679"/>
      <c r="K14" s="679"/>
      <c r="L14" s="679"/>
      <c r="M14" s="681"/>
    </row>
    <row r="15" spans="1:24" ht="21.6" customHeight="1">
      <c r="A15" s="191"/>
      <c r="B15" s="191"/>
      <c r="C15" s="191"/>
      <c r="D15" s="191"/>
      <c r="E15" s="679"/>
      <c r="F15" s="679"/>
      <c r="G15" s="680"/>
      <c r="H15" s="680"/>
      <c r="I15" s="679"/>
      <c r="J15" s="679"/>
      <c r="K15" s="679"/>
      <c r="L15" s="679"/>
      <c r="M15" s="682"/>
    </row>
    <row r="16" spans="1:24" ht="21.6" customHeight="1">
      <c r="A16" s="191"/>
      <c r="B16" s="191"/>
      <c r="C16" s="191"/>
      <c r="D16" s="191"/>
      <c r="E16" s="679"/>
      <c r="F16" s="679"/>
      <c r="G16" s="680"/>
      <c r="H16" s="680"/>
      <c r="I16" s="679"/>
      <c r="J16" s="679"/>
      <c r="K16" s="679"/>
      <c r="L16" s="679"/>
      <c r="M16" s="681"/>
    </row>
    <row r="17" spans="1:24" ht="21.6" customHeight="1">
      <c r="A17" s="191"/>
      <c r="B17" s="191"/>
      <c r="C17" s="191"/>
      <c r="D17" s="191"/>
      <c r="E17" s="679"/>
      <c r="F17" s="679"/>
      <c r="G17" s="680"/>
      <c r="H17" s="680"/>
      <c r="I17" s="679"/>
      <c r="J17" s="679"/>
      <c r="K17" s="679"/>
      <c r="L17" s="679"/>
      <c r="M17" s="681"/>
    </row>
    <row r="18" spans="1:24" ht="21.6" customHeight="1">
      <c r="A18" s="191"/>
      <c r="B18" s="191"/>
      <c r="C18" s="191"/>
      <c r="D18" s="191"/>
      <c r="E18" s="679"/>
      <c r="F18" s="679"/>
      <c r="G18" s="680"/>
      <c r="H18" s="680"/>
      <c r="I18" s="679"/>
      <c r="J18" s="679"/>
      <c r="K18" s="679"/>
      <c r="L18" s="679"/>
      <c r="M18" s="681"/>
    </row>
    <row r="19" spans="1:24" ht="21.6" customHeight="1">
      <c r="A19" s="191"/>
      <c r="B19" s="191"/>
      <c r="C19" s="191"/>
      <c r="D19" s="191"/>
      <c r="E19" s="679"/>
      <c r="F19" s="679"/>
      <c r="G19" s="680"/>
      <c r="H19" s="680"/>
      <c r="I19" s="679"/>
      <c r="J19" s="679"/>
      <c r="K19" s="679"/>
      <c r="L19" s="679"/>
      <c r="M19" s="681"/>
    </row>
    <row r="20" spans="1:24" ht="21.6" customHeight="1">
      <c r="A20" s="191"/>
      <c r="B20" s="191"/>
      <c r="C20" s="191"/>
      <c r="D20" s="191"/>
      <c r="E20" s="679"/>
      <c r="F20" s="679"/>
      <c r="G20" s="680"/>
      <c r="H20" s="680"/>
      <c r="I20" s="679"/>
      <c r="J20" s="679"/>
      <c r="K20" s="679"/>
      <c r="L20" s="679"/>
      <c r="M20" s="681"/>
    </row>
    <row r="21" spans="1:24" ht="21.6" customHeight="1">
      <c r="A21" s="191"/>
      <c r="B21" s="191"/>
      <c r="C21" s="191"/>
      <c r="D21" s="191"/>
      <c r="E21" s="679"/>
      <c r="F21" s="679"/>
      <c r="G21" s="680"/>
      <c r="H21" s="680"/>
      <c r="I21" s="679"/>
      <c r="J21" s="679"/>
      <c r="K21" s="679"/>
      <c r="L21" s="679"/>
      <c r="M21" s="681"/>
    </row>
    <row r="22" spans="1:24" ht="21.6" customHeight="1">
      <c r="A22" s="191"/>
      <c r="B22" s="191"/>
      <c r="C22" s="191"/>
      <c r="D22" s="191"/>
      <c r="E22" s="679"/>
      <c r="F22" s="679"/>
      <c r="G22" s="680"/>
      <c r="H22" s="680"/>
      <c r="I22" s="679"/>
      <c r="J22" s="679"/>
      <c r="K22" s="679"/>
      <c r="L22" s="679"/>
      <c r="M22" s="681"/>
    </row>
    <row r="23" spans="1:24" ht="21.6" customHeight="1">
      <c r="A23" s="191" t="s">
        <v>85</v>
      </c>
      <c r="B23" s="191"/>
      <c r="C23" s="191"/>
      <c r="D23" s="191"/>
      <c r="E23" s="680"/>
      <c r="F23" s="679">
        <f>INT(SUM(F5:F14)*100)/100</f>
        <v>0</v>
      </c>
      <c r="G23" s="679"/>
      <c r="H23" s="679">
        <f>INT(SUM(H5:H14)*100)/100</f>
        <v>7.49</v>
      </c>
      <c r="I23" s="679"/>
      <c r="J23" s="679">
        <f>INT(SUM(J5:J14)*100)/100</f>
        <v>0</v>
      </c>
      <c r="K23" s="679"/>
      <c r="L23" s="679">
        <f>INT(SUM(L5:L14)*100)/100</f>
        <v>0</v>
      </c>
      <c r="M23" s="187"/>
      <c r="X23" s="674"/>
    </row>
    <row r="24" spans="1:24" ht="21.6" customHeight="1">
      <c r="A24" s="665" t="s">
        <v>512</v>
      </c>
      <c r="B24" s="666"/>
      <c r="C24" s="666"/>
      <c r="D24" s="666"/>
      <c r="E24" s="667"/>
      <c r="F24" s="667"/>
      <c r="G24" s="667"/>
      <c r="H24" s="667"/>
      <c r="I24" s="667"/>
      <c r="J24" s="667"/>
      <c r="K24" s="667"/>
      <c r="L24" s="667"/>
      <c r="M24" s="668"/>
    </row>
    <row r="25" spans="1:24" ht="21.6" customHeight="1">
      <c r="A25" s="194" t="s">
        <v>4</v>
      </c>
      <c r="B25" s="670"/>
      <c r="C25" s="670"/>
      <c r="D25" s="670"/>
      <c r="E25" s="671"/>
      <c r="F25" s="671"/>
      <c r="G25" s="671"/>
      <c r="H25" s="671"/>
      <c r="I25" s="671"/>
      <c r="J25" s="671"/>
      <c r="K25" s="672"/>
      <c r="L25" s="671"/>
      <c r="M25" s="673"/>
      <c r="X25" s="674"/>
    </row>
    <row r="26" spans="1:24" ht="21.6" customHeight="1">
      <c r="A26" s="195" t="s">
        <v>6</v>
      </c>
      <c r="B26" s="196" t="s">
        <v>7</v>
      </c>
      <c r="C26" s="196" t="s">
        <v>3</v>
      </c>
      <c r="D26" s="196" t="s">
        <v>8</v>
      </c>
      <c r="E26" s="783" t="s">
        <v>376</v>
      </c>
      <c r="F26" s="784"/>
      <c r="G26" s="783" t="s">
        <v>377</v>
      </c>
      <c r="H26" s="784"/>
      <c r="I26" s="783" t="s">
        <v>460</v>
      </c>
      <c r="J26" s="784"/>
      <c r="K26" s="785"/>
      <c r="L26" s="784"/>
      <c r="M26" s="196" t="s">
        <v>2</v>
      </c>
    </row>
    <row r="27" spans="1:24" ht="21.6" customHeight="1">
      <c r="A27" s="197" t="s">
        <v>12</v>
      </c>
      <c r="B27" s="197" t="s">
        <v>13</v>
      </c>
      <c r="C27" s="197" t="s">
        <v>14</v>
      </c>
      <c r="D27" s="197" t="s">
        <v>15</v>
      </c>
      <c r="E27" s="197" t="s">
        <v>26</v>
      </c>
      <c r="F27" s="198" t="s">
        <v>1</v>
      </c>
      <c r="G27" s="197" t="s">
        <v>26</v>
      </c>
      <c r="H27" s="198" t="s">
        <v>1</v>
      </c>
      <c r="I27" s="197" t="s">
        <v>26</v>
      </c>
      <c r="J27" s="198" t="s">
        <v>1</v>
      </c>
      <c r="K27" s="197"/>
      <c r="L27" s="198"/>
      <c r="M27" s="197" t="s">
        <v>18</v>
      </c>
    </row>
    <row r="28" spans="1:24" ht="21.6" customHeight="1">
      <c r="A28" s="426" t="s">
        <v>503</v>
      </c>
      <c r="B28" s="426" t="s">
        <v>509</v>
      </c>
      <c r="C28" s="426">
        <f>자동화산출!E84</f>
        <v>11</v>
      </c>
      <c r="D28" s="426" t="str">
        <f>자동화산출!D84</f>
        <v>M</v>
      </c>
      <c r="E28" s="675"/>
      <c r="F28" s="675"/>
      <c r="G28" s="675">
        <v>2.3E-2</v>
      </c>
      <c r="H28" s="676">
        <f t="shared" ref="H28:H34" si="1">TRUNC($C28*G28,3)</f>
        <v>0.253</v>
      </c>
      <c r="I28" s="675"/>
      <c r="J28" s="675"/>
      <c r="K28" s="675"/>
      <c r="L28" s="675"/>
      <c r="M28" s="678" t="s">
        <v>379</v>
      </c>
    </row>
    <row r="29" spans="1:24" ht="21.6" customHeight="1">
      <c r="A29" s="426" t="s">
        <v>503</v>
      </c>
      <c r="B29" s="426" t="s">
        <v>508</v>
      </c>
      <c r="C29" s="426">
        <f>자동화산출!E85</f>
        <v>11</v>
      </c>
      <c r="D29" s="426" t="str">
        <f>자동화산출!D85</f>
        <v>M</v>
      </c>
      <c r="E29" s="675"/>
      <c r="F29" s="675"/>
      <c r="G29" s="677">
        <v>3.2000000000000001E-2</v>
      </c>
      <c r="H29" s="676">
        <f t="shared" si="1"/>
        <v>0.35199999999999998</v>
      </c>
      <c r="I29" s="675"/>
      <c r="J29" s="675"/>
      <c r="K29" s="675"/>
      <c r="L29" s="675"/>
      <c r="M29" s="678" t="s">
        <v>379</v>
      </c>
    </row>
    <row r="30" spans="1:24" ht="21.6" customHeight="1">
      <c r="A30" s="426" t="s">
        <v>503</v>
      </c>
      <c r="B30" s="426" t="s">
        <v>506</v>
      </c>
      <c r="C30" s="426">
        <f>자동화산출!E86</f>
        <v>34</v>
      </c>
      <c r="D30" s="426" t="str">
        <f>자동화산출!D86</f>
        <v>M</v>
      </c>
      <c r="E30" s="677"/>
      <c r="F30" s="679"/>
      <c r="G30" s="675">
        <v>5.2999999999999999E-2</v>
      </c>
      <c r="H30" s="676">
        <f t="shared" si="1"/>
        <v>1.802</v>
      </c>
      <c r="I30" s="675"/>
      <c r="J30" s="675"/>
      <c r="K30" s="677"/>
      <c r="L30" s="677"/>
      <c r="M30" s="678" t="s">
        <v>379</v>
      </c>
    </row>
    <row r="31" spans="1:24" ht="21.6" customHeight="1">
      <c r="A31" s="426" t="s">
        <v>503</v>
      </c>
      <c r="B31" s="426" t="s">
        <v>505</v>
      </c>
      <c r="C31" s="426">
        <f>자동화산출!E87</f>
        <v>34</v>
      </c>
      <c r="D31" s="426" t="str">
        <f>자동화산출!D87</f>
        <v>M</v>
      </c>
      <c r="E31" s="679"/>
      <c r="F31" s="679"/>
      <c r="G31" s="675">
        <v>6.5000000000000002E-2</v>
      </c>
      <c r="H31" s="676">
        <f t="shared" si="1"/>
        <v>2.21</v>
      </c>
      <c r="I31" s="675"/>
      <c r="J31" s="675"/>
      <c r="K31" s="675"/>
      <c r="L31" s="675"/>
      <c r="M31" s="678" t="s">
        <v>379</v>
      </c>
    </row>
    <row r="32" spans="1:24" ht="21.6" customHeight="1">
      <c r="A32" s="426" t="s">
        <v>503</v>
      </c>
      <c r="B32" s="426" t="s">
        <v>502</v>
      </c>
      <c r="C32" s="426">
        <f>자동화산출!E88</f>
        <v>34</v>
      </c>
      <c r="D32" s="426" t="str">
        <f>자동화산출!D88</f>
        <v>M</v>
      </c>
      <c r="E32" s="679"/>
      <c r="F32" s="679"/>
      <c r="G32" s="680">
        <f>0.032*120%</f>
        <v>3.8399999999999997E-2</v>
      </c>
      <c r="H32" s="676">
        <f t="shared" si="1"/>
        <v>1.3049999999999999</v>
      </c>
      <c r="I32" s="679"/>
      <c r="J32" s="679"/>
      <c r="K32" s="679"/>
      <c r="L32" s="679"/>
      <c r="M32" s="678" t="s">
        <v>379</v>
      </c>
    </row>
    <row r="33" spans="1:24" ht="21.6" customHeight="1">
      <c r="A33" s="426" t="s">
        <v>397</v>
      </c>
      <c r="B33" s="426" t="s">
        <v>513</v>
      </c>
      <c r="C33" s="426">
        <f>자동화산출!E89</f>
        <v>45</v>
      </c>
      <c r="D33" s="426" t="str">
        <f>자동화산출!D89</f>
        <v>M</v>
      </c>
      <c r="E33" s="679"/>
      <c r="F33" s="679"/>
      <c r="G33" s="680">
        <v>1.7999999999999999E-2</v>
      </c>
      <c r="H33" s="676">
        <f t="shared" si="1"/>
        <v>0.81</v>
      </c>
      <c r="I33" s="679"/>
      <c r="J33" s="679"/>
      <c r="K33" s="679"/>
      <c r="L33" s="679"/>
      <c r="M33" s="678" t="s">
        <v>378</v>
      </c>
    </row>
    <row r="34" spans="1:24" ht="21.6" customHeight="1">
      <c r="A34" s="426" t="s">
        <v>397</v>
      </c>
      <c r="B34" s="426" t="s">
        <v>514</v>
      </c>
      <c r="C34" s="426">
        <f>자동화산출!E90</f>
        <v>79</v>
      </c>
      <c r="D34" s="426" t="str">
        <f>자동화산출!D90</f>
        <v>M</v>
      </c>
      <c r="E34" s="679"/>
      <c r="F34" s="679"/>
      <c r="G34" s="680">
        <v>1.4999999999999999E-2</v>
      </c>
      <c r="H34" s="676">
        <f t="shared" si="1"/>
        <v>1.1850000000000001</v>
      </c>
      <c r="I34" s="679"/>
      <c r="J34" s="679"/>
      <c r="K34" s="679"/>
      <c r="L34" s="679"/>
      <c r="M34" s="678" t="s">
        <v>378</v>
      </c>
    </row>
    <row r="35" spans="1:24" ht="21.6" customHeight="1">
      <c r="A35" s="426"/>
      <c r="B35" s="191"/>
      <c r="C35" s="191"/>
      <c r="D35" s="191"/>
      <c r="E35" s="679"/>
      <c r="F35" s="679"/>
      <c r="G35" s="680"/>
      <c r="H35" s="680"/>
      <c r="I35" s="679"/>
      <c r="J35" s="676"/>
      <c r="K35" s="679"/>
      <c r="L35" s="679"/>
      <c r="M35" s="678"/>
    </row>
    <row r="36" spans="1:24" ht="21.6" customHeight="1">
      <c r="A36" s="426"/>
      <c r="B36" s="191"/>
      <c r="C36" s="191"/>
      <c r="D36" s="191"/>
      <c r="E36" s="679"/>
      <c r="F36" s="679"/>
      <c r="G36" s="680"/>
      <c r="H36" s="680"/>
      <c r="I36" s="679"/>
      <c r="J36" s="679"/>
      <c r="K36" s="679"/>
      <c r="L36" s="679"/>
      <c r="M36" s="681"/>
    </row>
    <row r="37" spans="1:24" ht="21.6" customHeight="1">
      <c r="A37" s="191"/>
      <c r="B37" s="191"/>
      <c r="C37" s="191"/>
      <c r="D37" s="191"/>
      <c r="E37" s="679"/>
      <c r="F37" s="679"/>
      <c r="G37" s="680"/>
      <c r="H37" s="680"/>
      <c r="I37" s="679"/>
      <c r="J37" s="679"/>
      <c r="K37" s="679"/>
      <c r="L37" s="679"/>
      <c r="M37" s="682"/>
    </row>
    <row r="38" spans="1:24" ht="21.6" customHeight="1">
      <c r="A38" s="191"/>
      <c r="B38" s="191"/>
      <c r="C38" s="191"/>
      <c r="D38" s="191"/>
      <c r="E38" s="679"/>
      <c r="F38" s="679"/>
      <c r="G38" s="680"/>
      <c r="H38" s="680"/>
      <c r="I38" s="679"/>
      <c r="J38" s="679"/>
      <c r="K38" s="679"/>
      <c r="L38" s="679"/>
      <c r="M38" s="681"/>
    </row>
    <row r="39" spans="1:24" ht="21.6" customHeight="1">
      <c r="A39" s="191"/>
      <c r="B39" s="191"/>
      <c r="C39" s="191"/>
      <c r="D39" s="191"/>
      <c r="E39" s="679"/>
      <c r="F39" s="679"/>
      <c r="G39" s="680"/>
      <c r="H39" s="680"/>
      <c r="I39" s="679"/>
      <c r="J39" s="679"/>
      <c r="K39" s="679"/>
      <c r="L39" s="679"/>
      <c r="M39" s="681"/>
    </row>
    <row r="40" spans="1:24" ht="21.6" customHeight="1">
      <c r="A40" s="191"/>
      <c r="B40" s="191"/>
      <c r="C40" s="191"/>
      <c r="D40" s="191"/>
      <c r="E40" s="679"/>
      <c r="F40" s="679"/>
      <c r="G40" s="680"/>
      <c r="H40" s="680"/>
      <c r="I40" s="679"/>
      <c r="J40" s="679"/>
      <c r="K40" s="679"/>
      <c r="L40" s="679"/>
      <c r="M40" s="681"/>
    </row>
    <row r="41" spans="1:24" ht="21.6" customHeight="1">
      <c r="A41" s="191"/>
      <c r="B41" s="191"/>
      <c r="C41" s="191"/>
      <c r="D41" s="191"/>
      <c r="E41" s="679"/>
      <c r="F41" s="679"/>
      <c r="G41" s="680"/>
      <c r="H41" s="680"/>
      <c r="I41" s="679"/>
      <c r="J41" s="679"/>
      <c r="K41" s="679"/>
      <c r="L41" s="679"/>
      <c r="M41" s="681"/>
    </row>
    <row r="42" spans="1:24" ht="21.6" customHeight="1">
      <c r="A42" s="191" t="s">
        <v>85</v>
      </c>
      <c r="B42" s="191"/>
      <c r="C42" s="191"/>
      <c r="D42" s="191"/>
      <c r="E42" s="680"/>
      <c r="F42" s="679">
        <f>INT(SUM(F28:F36)*100)/100</f>
        <v>0</v>
      </c>
      <c r="G42" s="679"/>
      <c r="H42" s="679">
        <f>INT(SUM(H28:H36)*100)/100</f>
        <v>7.91</v>
      </c>
      <c r="I42" s="679"/>
      <c r="J42" s="679">
        <f>INT(SUM(J28:J36)*100)/100</f>
        <v>0</v>
      </c>
      <c r="K42" s="679"/>
      <c r="L42" s="679">
        <f>INT(SUM(L28:L36)*100)/100</f>
        <v>0</v>
      </c>
      <c r="M42" s="187"/>
      <c r="X42" s="674"/>
    </row>
  </sheetData>
  <mergeCells count="8">
    <mergeCell ref="E3:F3"/>
    <mergeCell ref="G3:H3"/>
    <mergeCell ref="I3:J3"/>
    <mergeCell ref="K3:L3"/>
    <mergeCell ref="E26:F26"/>
    <mergeCell ref="G26:H26"/>
    <mergeCell ref="I26:J26"/>
    <mergeCell ref="K26:L26"/>
  </mergeCells>
  <phoneticPr fontId="47" type="noConversion"/>
  <printOptions horizontalCentered="1" verticalCentered="1" gridLinesSet="0"/>
  <pageMargins left="0.7" right="0.7" top="0.75" bottom="0.75" header="0.3" footer="0.3"/>
  <pageSetup paperSize="9" scale="95" fitToHeight="0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0F48-D38D-41EB-9508-0095C94816D7}">
  <sheetPr>
    <tabColor theme="9" tint="0.59999389629810485"/>
  </sheetPr>
  <dimension ref="A1:BH91"/>
  <sheetViews>
    <sheetView view="pageBreakPreview" zoomScaleNormal="85" zoomScaleSheetLayoutView="100" workbookViewId="0">
      <selection activeCell="AF55" sqref="AF55"/>
    </sheetView>
  </sheetViews>
  <sheetFormatPr defaultColWidth="10" defaultRowHeight="24.9" customHeight="1"/>
  <cols>
    <col min="1" max="1" width="24.69921875" style="693" customWidth="1"/>
    <col min="2" max="2" width="16.3984375" style="693" customWidth="1"/>
    <col min="3" max="3" width="32" style="693" bestFit="1" customWidth="1"/>
    <col min="4" max="4" width="5.3984375" style="693" customWidth="1"/>
    <col min="5" max="5" width="9.3984375" style="718" customWidth="1"/>
    <col min="6" max="6" width="2" style="718" customWidth="1"/>
    <col min="7" max="7" width="6.3984375" style="718" customWidth="1"/>
    <col min="8" max="8" width="2" style="718" customWidth="1"/>
    <col min="9" max="9" width="6.59765625" style="718" customWidth="1"/>
    <col min="10" max="10" width="2" style="718" customWidth="1"/>
    <col min="11" max="11" width="6.5" style="718" bestFit="1" customWidth="1"/>
    <col min="12" max="12" width="2" style="718" customWidth="1"/>
    <col min="13" max="13" width="6.3984375" style="718" bestFit="1" customWidth="1"/>
    <col min="14" max="14" width="1.8984375" style="718" customWidth="1"/>
    <col min="15" max="15" width="5" style="718" customWidth="1"/>
    <col min="16" max="16" width="2" style="718" customWidth="1"/>
    <col min="17" max="17" width="7.3984375" style="718" bestFit="1" customWidth="1"/>
    <col min="18" max="18" width="2" style="718" customWidth="1"/>
    <col min="19" max="19" width="6.09765625" style="718" customWidth="1"/>
    <col min="20" max="20" width="2" style="718" customWidth="1"/>
    <col min="21" max="21" width="6" style="718" customWidth="1"/>
    <col min="22" max="22" width="2" style="718" customWidth="1"/>
    <col min="23" max="23" width="5" style="718" customWidth="1"/>
    <col min="24" max="24" width="2" style="718" customWidth="1"/>
    <col min="25" max="25" width="5" style="718" customWidth="1"/>
    <col min="26" max="26" width="2" style="718" customWidth="1"/>
    <col min="27" max="27" width="5" style="718" customWidth="1"/>
    <col min="28" max="28" width="2" style="718" customWidth="1"/>
    <col min="29" max="29" width="4.5" style="718" customWidth="1"/>
    <col min="30" max="272" width="10" style="718"/>
    <col min="273" max="273" width="24.69921875" style="718" customWidth="1"/>
    <col min="274" max="274" width="16.3984375" style="718" customWidth="1"/>
    <col min="275" max="275" width="32" style="718" bestFit="1" customWidth="1"/>
    <col min="276" max="276" width="5.3984375" style="718" customWidth="1"/>
    <col min="277" max="277" width="9.3984375" style="718" customWidth="1"/>
    <col min="278" max="278" width="2" style="718" customWidth="1"/>
    <col min="279" max="279" width="6.3984375" style="718" customWidth="1"/>
    <col min="280" max="280" width="2" style="718" customWidth="1"/>
    <col min="281" max="281" width="5.59765625" style="718" customWidth="1"/>
    <col min="282" max="282" width="2" style="718" customWidth="1"/>
    <col min="283" max="283" width="6.5" style="718" bestFit="1" customWidth="1"/>
    <col min="284" max="284" width="2" style="718" customWidth="1"/>
    <col min="285" max="285" width="6.3984375" style="718" bestFit="1" customWidth="1"/>
    <col min="286" max="286" width="1.8984375" style="718" customWidth="1"/>
    <col min="287" max="287" width="5" style="718" customWidth="1"/>
    <col min="288" max="288" width="2" style="718" customWidth="1"/>
    <col min="289" max="289" width="7.3984375" style="718" bestFit="1" customWidth="1"/>
    <col min="290" max="290" width="2" style="718" customWidth="1"/>
    <col min="291" max="291" width="6.09765625" style="718" customWidth="1"/>
    <col min="292" max="292" width="2" style="718" customWidth="1"/>
    <col min="293" max="293" width="6" style="718" customWidth="1"/>
    <col min="294" max="294" width="2" style="718" customWidth="1"/>
    <col min="295" max="295" width="5" style="718" customWidth="1"/>
    <col min="296" max="296" width="2" style="718" customWidth="1"/>
    <col min="297" max="297" width="5" style="718" customWidth="1"/>
    <col min="298" max="298" width="2" style="718" customWidth="1"/>
    <col min="299" max="299" width="5" style="718" customWidth="1"/>
    <col min="300" max="300" width="2" style="718" customWidth="1"/>
    <col min="301" max="301" width="4.5" style="718" customWidth="1"/>
    <col min="302" max="528" width="10" style="718"/>
    <col min="529" max="529" width="24.69921875" style="718" customWidth="1"/>
    <col min="530" max="530" width="16.3984375" style="718" customWidth="1"/>
    <col min="531" max="531" width="32" style="718" bestFit="1" customWidth="1"/>
    <col min="532" max="532" width="5.3984375" style="718" customWidth="1"/>
    <col min="533" max="533" width="9.3984375" style="718" customWidth="1"/>
    <col min="534" max="534" width="2" style="718" customWidth="1"/>
    <col min="535" max="535" width="6.3984375" style="718" customWidth="1"/>
    <col min="536" max="536" width="2" style="718" customWidth="1"/>
    <col min="537" max="537" width="5.59765625" style="718" customWidth="1"/>
    <col min="538" max="538" width="2" style="718" customWidth="1"/>
    <col min="539" max="539" width="6.5" style="718" bestFit="1" customWidth="1"/>
    <col min="540" max="540" width="2" style="718" customWidth="1"/>
    <col min="541" max="541" width="6.3984375" style="718" bestFit="1" customWidth="1"/>
    <col min="542" max="542" width="1.8984375" style="718" customWidth="1"/>
    <col min="543" max="543" width="5" style="718" customWidth="1"/>
    <col min="544" max="544" width="2" style="718" customWidth="1"/>
    <col min="545" max="545" width="7.3984375" style="718" bestFit="1" customWidth="1"/>
    <col min="546" max="546" width="2" style="718" customWidth="1"/>
    <col min="547" max="547" width="6.09765625" style="718" customWidth="1"/>
    <col min="548" max="548" width="2" style="718" customWidth="1"/>
    <col min="549" max="549" width="6" style="718" customWidth="1"/>
    <col min="550" max="550" width="2" style="718" customWidth="1"/>
    <col min="551" max="551" width="5" style="718" customWidth="1"/>
    <col min="552" max="552" width="2" style="718" customWidth="1"/>
    <col min="553" max="553" width="5" style="718" customWidth="1"/>
    <col min="554" max="554" width="2" style="718" customWidth="1"/>
    <col min="555" max="555" width="5" style="718" customWidth="1"/>
    <col min="556" max="556" width="2" style="718" customWidth="1"/>
    <col min="557" max="557" width="4.5" style="718" customWidth="1"/>
    <col min="558" max="784" width="10" style="718"/>
    <col min="785" max="785" width="24.69921875" style="718" customWidth="1"/>
    <col min="786" max="786" width="16.3984375" style="718" customWidth="1"/>
    <col min="787" max="787" width="32" style="718" bestFit="1" customWidth="1"/>
    <col min="788" max="788" width="5.3984375" style="718" customWidth="1"/>
    <col min="789" max="789" width="9.3984375" style="718" customWidth="1"/>
    <col min="790" max="790" width="2" style="718" customWidth="1"/>
    <col min="791" max="791" width="6.3984375" style="718" customWidth="1"/>
    <col min="792" max="792" width="2" style="718" customWidth="1"/>
    <col min="793" max="793" width="5.59765625" style="718" customWidth="1"/>
    <col min="794" max="794" width="2" style="718" customWidth="1"/>
    <col min="795" max="795" width="6.5" style="718" bestFit="1" customWidth="1"/>
    <col min="796" max="796" width="2" style="718" customWidth="1"/>
    <col min="797" max="797" width="6.3984375" style="718" bestFit="1" customWidth="1"/>
    <col min="798" max="798" width="1.8984375" style="718" customWidth="1"/>
    <col min="799" max="799" width="5" style="718" customWidth="1"/>
    <col min="800" max="800" width="2" style="718" customWidth="1"/>
    <col min="801" max="801" width="7.3984375" style="718" bestFit="1" customWidth="1"/>
    <col min="802" max="802" width="2" style="718" customWidth="1"/>
    <col min="803" max="803" width="6.09765625" style="718" customWidth="1"/>
    <col min="804" max="804" width="2" style="718" customWidth="1"/>
    <col min="805" max="805" width="6" style="718" customWidth="1"/>
    <col min="806" max="806" width="2" style="718" customWidth="1"/>
    <col min="807" max="807" width="5" style="718" customWidth="1"/>
    <col min="808" max="808" width="2" style="718" customWidth="1"/>
    <col min="809" max="809" width="5" style="718" customWidth="1"/>
    <col min="810" max="810" width="2" style="718" customWidth="1"/>
    <col min="811" max="811" width="5" style="718" customWidth="1"/>
    <col min="812" max="812" width="2" style="718" customWidth="1"/>
    <col min="813" max="813" width="4.5" style="718" customWidth="1"/>
    <col min="814" max="1040" width="10" style="718"/>
    <col min="1041" max="1041" width="24.69921875" style="718" customWidth="1"/>
    <col min="1042" max="1042" width="16.3984375" style="718" customWidth="1"/>
    <col min="1043" max="1043" width="32" style="718" bestFit="1" customWidth="1"/>
    <col min="1044" max="1044" width="5.3984375" style="718" customWidth="1"/>
    <col min="1045" max="1045" width="9.3984375" style="718" customWidth="1"/>
    <col min="1046" max="1046" width="2" style="718" customWidth="1"/>
    <col min="1047" max="1047" width="6.3984375" style="718" customWidth="1"/>
    <col min="1048" max="1048" width="2" style="718" customWidth="1"/>
    <col min="1049" max="1049" width="5.59765625" style="718" customWidth="1"/>
    <col min="1050" max="1050" width="2" style="718" customWidth="1"/>
    <col min="1051" max="1051" width="6.5" style="718" bestFit="1" customWidth="1"/>
    <col min="1052" max="1052" width="2" style="718" customWidth="1"/>
    <col min="1053" max="1053" width="6.3984375" style="718" bestFit="1" customWidth="1"/>
    <col min="1054" max="1054" width="1.8984375" style="718" customWidth="1"/>
    <col min="1055" max="1055" width="5" style="718" customWidth="1"/>
    <col min="1056" max="1056" width="2" style="718" customWidth="1"/>
    <col min="1057" max="1057" width="7.3984375" style="718" bestFit="1" customWidth="1"/>
    <col min="1058" max="1058" width="2" style="718" customWidth="1"/>
    <col min="1059" max="1059" width="6.09765625" style="718" customWidth="1"/>
    <col min="1060" max="1060" width="2" style="718" customWidth="1"/>
    <col min="1061" max="1061" width="6" style="718" customWidth="1"/>
    <col min="1062" max="1062" width="2" style="718" customWidth="1"/>
    <col min="1063" max="1063" width="5" style="718" customWidth="1"/>
    <col min="1064" max="1064" width="2" style="718" customWidth="1"/>
    <col min="1065" max="1065" width="5" style="718" customWidth="1"/>
    <col min="1066" max="1066" width="2" style="718" customWidth="1"/>
    <col min="1067" max="1067" width="5" style="718" customWidth="1"/>
    <col min="1068" max="1068" width="2" style="718" customWidth="1"/>
    <col min="1069" max="1069" width="4.5" style="718" customWidth="1"/>
    <col min="1070" max="1296" width="10" style="718"/>
    <col min="1297" max="1297" width="24.69921875" style="718" customWidth="1"/>
    <col min="1298" max="1298" width="16.3984375" style="718" customWidth="1"/>
    <col min="1299" max="1299" width="32" style="718" bestFit="1" customWidth="1"/>
    <col min="1300" max="1300" width="5.3984375" style="718" customWidth="1"/>
    <col min="1301" max="1301" width="9.3984375" style="718" customWidth="1"/>
    <col min="1302" max="1302" width="2" style="718" customWidth="1"/>
    <col min="1303" max="1303" width="6.3984375" style="718" customWidth="1"/>
    <col min="1304" max="1304" width="2" style="718" customWidth="1"/>
    <col min="1305" max="1305" width="5.59765625" style="718" customWidth="1"/>
    <col min="1306" max="1306" width="2" style="718" customWidth="1"/>
    <col min="1307" max="1307" width="6.5" style="718" bestFit="1" customWidth="1"/>
    <col min="1308" max="1308" width="2" style="718" customWidth="1"/>
    <col min="1309" max="1309" width="6.3984375" style="718" bestFit="1" customWidth="1"/>
    <col min="1310" max="1310" width="1.8984375" style="718" customWidth="1"/>
    <col min="1311" max="1311" width="5" style="718" customWidth="1"/>
    <col min="1312" max="1312" width="2" style="718" customWidth="1"/>
    <col min="1313" max="1313" width="7.3984375" style="718" bestFit="1" customWidth="1"/>
    <col min="1314" max="1314" width="2" style="718" customWidth="1"/>
    <col min="1315" max="1315" width="6.09765625" style="718" customWidth="1"/>
    <col min="1316" max="1316" width="2" style="718" customWidth="1"/>
    <col min="1317" max="1317" width="6" style="718" customWidth="1"/>
    <col min="1318" max="1318" width="2" style="718" customWidth="1"/>
    <col min="1319" max="1319" width="5" style="718" customWidth="1"/>
    <col min="1320" max="1320" width="2" style="718" customWidth="1"/>
    <col min="1321" max="1321" width="5" style="718" customWidth="1"/>
    <col min="1322" max="1322" width="2" style="718" customWidth="1"/>
    <col min="1323" max="1323" width="5" style="718" customWidth="1"/>
    <col min="1324" max="1324" width="2" style="718" customWidth="1"/>
    <col min="1325" max="1325" width="4.5" style="718" customWidth="1"/>
    <col min="1326" max="1552" width="10" style="718"/>
    <col min="1553" max="1553" width="24.69921875" style="718" customWidth="1"/>
    <col min="1554" max="1554" width="16.3984375" style="718" customWidth="1"/>
    <col min="1555" max="1555" width="32" style="718" bestFit="1" customWidth="1"/>
    <col min="1556" max="1556" width="5.3984375" style="718" customWidth="1"/>
    <col min="1557" max="1557" width="9.3984375" style="718" customWidth="1"/>
    <col min="1558" max="1558" width="2" style="718" customWidth="1"/>
    <col min="1559" max="1559" width="6.3984375" style="718" customWidth="1"/>
    <col min="1560" max="1560" width="2" style="718" customWidth="1"/>
    <col min="1561" max="1561" width="5.59765625" style="718" customWidth="1"/>
    <col min="1562" max="1562" width="2" style="718" customWidth="1"/>
    <col min="1563" max="1563" width="6.5" style="718" bestFit="1" customWidth="1"/>
    <col min="1564" max="1564" width="2" style="718" customWidth="1"/>
    <col min="1565" max="1565" width="6.3984375" style="718" bestFit="1" customWidth="1"/>
    <col min="1566" max="1566" width="1.8984375" style="718" customWidth="1"/>
    <col min="1567" max="1567" width="5" style="718" customWidth="1"/>
    <col min="1568" max="1568" width="2" style="718" customWidth="1"/>
    <col min="1569" max="1569" width="7.3984375" style="718" bestFit="1" customWidth="1"/>
    <col min="1570" max="1570" width="2" style="718" customWidth="1"/>
    <col min="1571" max="1571" width="6.09765625" style="718" customWidth="1"/>
    <col min="1572" max="1572" width="2" style="718" customWidth="1"/>
    <col min="1573" max="1573" width="6" style="718" customWidth="1"/>
    <col min="1574" max="1574" width="2" style="718" customWidth="1"/>
    <col min="1575" max="1575" width="5" style="718" customWidth="1"/>
    <col min="1576" max="1576" width="2" style="718" customWidth="1"/>
    <col min="1577" max="1577" width="5" style="718" customWidth="1"/>
    <col min="1578" max="1578" width="2" style="718" customWidth="1"/>
    <col min="1579" max="1579" width="5" style="718" customWidth="1"/>
    <col min="1580" max="1580" width="2" style="718" customWidth="1"/>
    <col min="1581" max="1581" width="4.5" style="718" customWidth="1"/>
    <col min="1582" max="1808" width="10" style="718"/>
    <col min="1809" max="1809" width="24.69921875" style="718" customWidth="1"/>
    <col min="1810" max="1810" width="16.3984375" style="718" customWidth="1"/>
    <col min="1811" max="1811" width="32" style="718" bestFit="1" customWidth="1"/>
    <col min="1812" max="1812" width="5.3984375" style="718" customWidth="1"/>
    <col min="1813" max="1813" width="9.3984375" style="718" customWidth="1"/>
    <col min="1814" max="1814" width="2" style="718" customWidth="1"/>
    <col min="1815" max="1815" width="6.3984375" style="718" customWidth="1"/>
    <col min="1816" max="1816" width="2" style="718" customWidth="1"/>
    <col min="1817" max="1817" width="5.59765625" style="718" customWidth="1"/>
    <col min="1818" max="1818" width="2" style="718" customWidth="1"/>
    <col min="1819" max="1819" width="6.5" style="718" bestFit="1" customWidth="1"/>
    <col min="1820" max="1820" width="2" style="718" customWidth="1"/>
    <col min="1821" max="1821" width="6.3984375" style="718" bestFit="1" customWidth="1"/>
    <col min="1822" max="1822" width="1.8984375" style="718" customWidth="1"/>
    <col min="1823" max="1823" width="5" style="718" customWidth="1"/>
    <col min="1824" max="1824" width="2" style="718" customWidth="1"/>
    <col min="1825" max="1825" width="7.3984375" style="718" bestFit="1" customWidth="1"/>
    <col min="1826" max="1826" width="2" style="718" customWidth="1"/>
    <col min="1827" max="1827" width="6.09765625" style="718" customWidth="1"/>
    <col min="1828" max="1828" width="2" style="718" customWidth="1"/>
    <col min="1829" max="1829" width="6" style="718" customWidth="1"/>
    <col min="1830" max="1830" width="2" style="718" customWidth="1"/>
    <col min="1831" max="1831" width="5" style="718" customWidth="1"/>
    <col min="1832" max="1832" width="2" style="718" customWidth="1"/>
    <col min="1833" max="1833" width="5" style="718" customWidth="1"/>
    <col min="1834" max="1834" width="2" style="718" customWidth="1"/>
    <col min="1835" max="1835" width="5" style="718" customWidth="1"/>
    <col min="1836" max="1836" width="2" style="718" customWidth="1"/>
    <col min="1837" max="1837" width="4.5" style="718" customWidth="1"/>
    <col min="1838" max="2064" width="10" style="718"/>
    <col min="2065" max="2065" width="24.69921875" style="718" customWidth="1"/>
    <col min="2066" max="2066" width="16.3984375" style="718" customWidth="1"/>
    <col min="2067" max="2067" width="32" style="718" bestFit="1" customWidth="1"/>
    <col min="2068" max="2068" width="5.3984375" style="718" customWidth="1"/>
    <col min="2069" max="2069" width="9.3984375" style="718" customWidth="1"/>
    <col min="2070" max="2070" width="2" style="718" customWidth="1"/>
    <col min="2071" max="2071" width="6.3984375" style="718" customWidth="1"/>
    <col min="2072" max="2072" width="2" style="718" customWidth="1"/>
    <col min="2073" max="2073" width="5.59765625" style="718" customWidth="1"/>
    <col min="2074" max="2074" width="2" style="718" customWidth="1"/>
    <col min="2075" max="2075" width="6.5" style="718" bestFit="1" customWidth="1"/>
    <col min="2076" max="2076" width="2" style="718" customWidth="1"/>
    <col min="2077" max="2077" width="6.3984375" style="718" bestFit="1" customWidth="1"/>
    <col min="2078" max="2078" width="1.8984375" style="718" customWidth="1"/>
    <col min="2079" max="2079" width="5" style="718" customWidth="1"/>
    <col min="2080" max="2080" width="2" style="718" customWidth="1"/>
    <col min="2081" max="2081" width="7.3984375" style="718" bestFit="1" customWidth="1"/>
    <col min="2082" max="2082" width="2" style="718" customWidth="1"/>
    <col min="2083" max="2083" width="6.09765625" style="718" customWidth="1"/>
    <col min="2084" max="2084" width="2" style="718" customWidth="1"/>
    <col min="2085" max="2085" width="6" style="718" customWidth="1"/>
    <col min="2086" max="2086" width="2" style="718" customWidth="1"/>
    <col min="2087" max="2087" width="5" style="718" customWidth="1"/>
    <col min="2088" max="2088" width="2" style="718" customWidth="1"/>
    <col min="2089" max="2089" width="5" style="718" customWidth="1"/>
    <col min="2090" max="2090" width="2" style="718" customWidth="1"/>
    <col min="2091" max="2091" width="5" style="718" customWidth="1"/>
    <col min="2092" max="2092" width="2" style="718" customWidth="1"/>
    <col min="2093" max="2093" width="4.5" style="718" customWidth="1"/>
    <col min="2094" max="2320" width="10" style="718"/>
    <col min="2321" max="2321" width="24.69921875" style="718" customWidth="1"/>
    <col min="2322" max="2322" width="16.3984375" style="718" customWidth="1"/>
    <col min="2323" max="2323" width="32" style="718" bestFit="1" customWidth="1"/>
    <col min="2324" max="2324" width="5.3984375" style="718" customWidth="1"/>
    <col min="2325" max="2325" width="9.3984375" style="718" customWidth="1"/>
    <col min="2326" max="2326" width="2" style="718" customWidth="1"/>
    <col min="2327" max="2327" width="6.3984375" style="718" customWidth="1"/>
    <col min="2328" max="2328" width="2" style="718" customWidth="1"/>
    <col min="2329" max="2329" width="5.59765625" style="718" customWidth="1"/>
    <col min="2330" max="2330" width="2" style="718" customWidth="1"/>
    <col min="2331" max="2331" width="6.5" style="718" bestFit="1" customWidth="1"/>
    <col min="2332" max="2332" width="2" style="718" customWidth="1"/>
    <col min="2333" max="2333" width="6.3984375" style="718" bestFit="1" customWidth="1"/>
    <col min="2334" max="2334" width="1.8984375" style="718" customWidth="1"/>
    <col min="2335" max="2335" width="5" style="718" customWidth="1"/>
    <col min="2336" max="2336" width="2" style="718" customWidth="1"/>
    <col min="2337" max="2337" width="7.3984375" style="718" bestFit="1" customWidth="1"/>
    <col min="2338" max="2338" width="2" style="718" customWidth="1"/>
    <col min="2339" max="2339" width="6.09765625" style="718" customWidth="1"/>
    <col min="2340" max="2340" width="2" style="718" customWidth="1"/>
    <col min="2341" max="2341" width="6" style="718" customWidth="1"/>
    <col min="2342" max="2342" width="2" style="718" customWidth="1"/>
    <col min="2343" max="2343" width="5" style="718" customWidth="1"/>
    <col min="2344" max="2344" width="2" style="718" customWidth="1"/>
    <col min="2345" max="2345" width="5" style="718" customWidth="1"/>
    <col min="2346" max="2346" width="2" style="718" customWidth="1"/>
    <col min="2347" max="2347" width="5" style="718" customWidth="1"/>
    <col min="2348" max="2348" width="2" style="718" customWidth="1"/>
    <col min="2349" max="2349" width="4.5" style="718" customWidth="1"/>
    <col min="2350" max="2576" width="10" style="718"/>
    <col min="2577" max="2577" width="24.69921875" style="718" customWidth="1"/>
    <col min="2578" max="2578" width="16.3984375" style="718" customWidth="1"/>
    <col min="2579" max="2579" width="32" style="718" bestFit="1" customWidth="1"/>
    <col min="2580" max="2580" width="5.3984375" style="718" customWidth="1"/>
    <col min="2581" max="2581" width="9.3984375" style="718" customWidth="1"/>
    <col min="2582" max="2582" width="2" style="718" customWidth="1"/>
    <col min="2583" max="2583" width="6.3984375" style="718" customWidth="1"/>
    <col min="2584" max="2584" width="2" style="718" customWidth="1"/>
    <col min="2585" max="2585" width="5.59765625" style="718" customWidth="1"/>
    <col min="2586" max="2586" width="2" style="718" customWidth="1"/>
    <col min="2587" max="2587" width="6.5" style="718" bestFit="1" customWidth="1"/>
    <col min="2588" max="2588" width="2" style="718" customWidth="1"/>
    <col min="2589" max="2589" width="6.3984375" style="718" bestFit="1" customWidth="1"/>
    <col min="2590" max="2590" width="1.8984375" style="718" customWidth="1"/>
    <col min="2591" max="2591" width="5" style="718" customWidth="1"/>
    <col min="2592" max="2592" width="2" style="718" customWidth="1"/>
    <col min="2593" max="2593" width="7.3984375" style="718" bestFit="1" customWidth="1"/>
    <col min="2594" max="2594" width="2" style="718" customWidth="1"/>
    <col min="2595" max="2595" width="6.09765625" style="718" customWidth="1"/>
    <col min="2596" max="2596" width="2" style="718" customWidth="1"/>
    <col min="2597" max="2597" width="6" style="718" customWidth="1"/>
    <col min="2598" max="2598" width="2" style="718" customWidth="1"/>
    <col min="2599" max="2599" width="5" style="718" customWidth="1"/>
    <col min="2600" max="2600" width="2" style="718" customWidth="1"/>
    <col min="2601" max="2601" width="5" style="718" customWidth="1"/>
    <col min="2602" max="2602" width="2" style="718" customWidth="1"/>
    <col min="2603" max="2603" width="5" style="718" customWidth="1"/>
    <col min="2604" max="2604" width="2" style="718" customWidth="1"/>
    <col min="2605" max="2605" width="4.5" style="718" customWidth="1"/>
    <col min="2606" max="2832" width="10" style="718"/>
    <col min="2833" max="2833" width="24.69921875" style="718" customWidth="1"/>
    <col min="2834" max="2834" width="16.3984375" style="718" customWidth="1"/>
    <col min="2835" max="2835" width="32" style="718" bestFit="1" customWidth="1"/>
    <col min="2836" max="2836" width="5.3984375" style="718" customWidth="1"/>
    <col min="2837" max="2837" width="9.3984375" style="718" customWidth="1"/>
    <col min="2838" max="2838" width="2" style="718" customWidth="1"/>
    <col min="2839" max="2839" width="6.3984375" style="718" customWidth="1"/>
    <col min="2840" max="2840" width="2" style="718" customWidth="1"/>
    <col min="2841" max="2841" width="5.59765625" style="718" customWidth="1"/>
    <col min="2842" max="2842" width="2" style="718" customWidth="1"/>
    <col min="2843" max="2843" width="6.5" style="718" bestFit="1" customWidth="1"/>
    <col min="2844" max="2844" width="2" style="718" customWidth="1"/>
    <col min="2845" max="2845" width="6.3984375" style="718" bestFit="1" customWidth="1"/>
    <col min="2846" max="2846" width="1.8984375" style="718" customWidth="1"/>
    <col min="2847" max="2847" width="5" style="718" customWidth="1"/>
    <col min="2848" max="2848" width="2" style="718" customWidth="1"/>
    <col min="2849" max="2849" width="7.3984375" style="718" bestFit="1" customWidth="1"/>
    <col min="2850" max="2850" width="2" style="718" customWidth="1"/>
    <col min="2851" max="2851" width="6.09765625" style="718" customWidth="1"/>
    <col min="2852" max="2852" width="2" style="718" customWidth="1"/>
    <col min="2853" max="2853" width="6" style="718" customWidth="1"/>
    <col min="2854" max="2854" width="2" style="718" customWidth="1"/>
    <col min="2855" max="2855" width="5" style="718" customWidth="1"/>
    <col min="2856" max="2856" width="2" style="718" customWidth="1"/>
    <col min="2857" max="2857" width="5" style="718" customWidth="1"/>
    <col min="2858" max="2858" width="2" style="718" customWidth="1"/>
    <col min="2859" max="2859" width="5" style="718" customWidth="1"/>
    <col min="2860" max="2860" width="2" style="718" customWidth="1"/>
    <col min="2861" max="2861" width="4.5" style="718" customWidth="1"/>
    <col min="2862" max="3088" width="10" style="718"/>
    <col min="3089" max="3089" width="24.69921875" style="718" customWidth="1"/>
    <col min="3090" max="3090" width="16.3984375" style="718" customWidth="1"/>
    <col min="3091" max="3091" width="32" style="718" bestFit="1" customWidth="1"/>
    <col min="3092" max="3092" width="5.3984375" style="718" customWidth="1"/>
    <col min="3093" max="3093" width="9.3984375" style="718" customWidth="1"/>
    <col min="3094" max="3094" width="2" style="718" customWidth="1"/>
    <col min="3095" max="3095" width="6.3984375" style="718" customWidth="1"/>
    <col min="3096" max="3096" width="2" style="718" customWidth="1"/>
    <col min="3097" max="3097" width="5.59765625" style="718" customWidth="1"/>
    <col min="3098" max="3098" width="2" style="718" customWidth="1"/>
    <col min="3099" max="3099" width="6.5" style="718" bestFit="1" customWidth="1"/>
    <col min="3100" max="3100" width="2" style="718" customWidth="1"/>
    <col min="3101" max="3101" width="6.3984375" style="718" bestFit="1" customWidth="1"/>
    <col min="3102" max="3102" width="1.8984375" style="718" customWidth="1"/>
    <col min="3103" max="3103" width="5" style="718" customWidth="1"/>
    <col min="3104" max="3104" width="2" style="718" customWidth="1"/>
    <col min="3105" max="3105" width="7.3984375" style="718" bestFit="1" customWidth="1"/>
    <col min="3106" max="3106" width="2" style="718" customWidth="1"/>
    <col min="3107" max="3107" width="6.09765625" style="718" customWidth="1"/>
    <col min="3108" max="3108" width="2" style="718" customWidth="1"/>
    <col min="3109" max="3109" width="6" style="718" customWidth="1"/>
    <col min="3110" max="3110" width="2" style="718" customWidth="1"/>
    <col min="3111" max="3111" width="5" style="718" customWidth="1"/>
    <col min="3112" max="3112" width="2" style="718" customWidth="1"/>
    <col min="3113" max="3113" width="5" style="718" customWidth="1"/>
    <col min="3114" max="3114" width="2" style="718" customWidth="1"/>
    <col min="3115" max="3115" width="5" style="718" customWidth="1"/>
    <col min="3116" max="3116" width="2" style="718" customWidth="1"/>
    <col min="3117" max="3117" width="4.5" style="718" customWidth="1"/>
    <col min="3118" max="3344" width="10" style="718"/>
    <col min="3345" max="3345" width="24.69921875" style="718" customWidth="1"/>
    <col min="3346" max="3346" width="16.3984375" style="718" customWidth="1"/>
    <col min="3347" max="3347" width="32" style="718" bestFit="1" customWidth="1"/>
    <col min="3348" max="3348" width="5.3984375" style="718" customWidth="1"/>
    <col min="3349" max="3349" width="9.3984375" style="718" customWidth="1"/>
    <col min="3350" max="3350" width="2" style="718" customWidth="1"/>
    <col min="3351" max="3351" width="6.3984375" style="718" customWidth="1"/>
    <col min="3352" max="3352" width="2" style="718" customWidth="1"/>
    <col min="3353" max="3353" width="5.59765625" style="718" customWidth="1"/>
    <col min="3354" max="3354" width="2" style="718" customWidth="1"/>
    <col min="3355" max="3355" width="6.5" style="718" bestFit="1" customWidth="1"/>
    <col min="3356" max="3356" width="2" style="718" customWidth="1"/>
    <col min="3357" max="3357" width="6.3984375" style="718" bestFit="1" customWidth="1"/>
    <col min="3358" max="3358" width="1.8984375" style="718" customWidth="1"/>
    <col min="3359" max="3359" width="5" style="718" customWidth="1"/>
    <col min="3360" max="3360" width="2" style="718" customWidth="1"/>
    <col min="3361" max="3361" width="7.3984375" style="718" bestFit="1" customWidth="1"/>
    <col min="3362" max="3362" width="2" style="718" customWidth="1"/>
    <col min="3363" max="3363" width="6.09765625" style="718" customWidth="1"/>
    <col min="3364" max="3364" width="2" style="718" customWidth="1"/>
    <col min="3365" max="3365" width="6" style="718" customWidth="1"/>
    <col min="3366" max="3366" width="2" style="718" customWidth="1"/>
    <col min="3367" max="3367" width="5" style="718" customWidth="1"/>
    <col min="3368" max="3368" width="2" style="718" customWidth="1"/>
    <col min="3369" max="3369" width="5" style="718" customWidth="1"/>
    <col min="3370" max="3370" width="2" style="718" customWidth="1"/>
    <col min="3371" max="3371" width="5" style="718" customWidth="1"/>
    <col min="3372" max="3372" width="2" style="718" customWidth="1"/>
    <col min="3373" max="3373" width="4.5" style="718" customWidth="1"/>
    <col min="3374" max="3600" width="10" style="718"/>
    <col min="3601" max="3601" width="24.69921875" style="718" customWidth="1"/>
    <col min="3602" max="3602" width="16.3984375" style="718" customWidth="1"/>
    <col min="3603" max="3603" width="32" style="718" bestFit="1" customWidth="1"/>
    <col min="3604" max="3604" width="5.3984375" style="718" customWidth="1"/>
    <col min="3605" max="3605" width="9.3984375" style="718" customWidth="1"/>
    <col min="3606" max="3606" width="2" style="718" customWidth="1"/>
    <col min="3607" max="3607" width="6.3984375" style="718" customWidth="1"/>
    <col min="3608" max="3608" width="2" style="718" customWidth="1"/>
    <col min="3609" max="3609" width="5.59765625" style="718" customWidth="1"/>
    <col min="3610" max="3610" width="2" style="718" customWidth="1"/>
    <col min="3611" max="3611" width="6.5" style="718" bestFit="1" customWidth="1"/>
    <col min="3612" max="3612" width="2" style="718" customWidth="1"/>
    <col min="3613" max="3613" width="6.3984375" style="718" bestFit="1" customWidth="1"/>
    <col min="3614" max="3614" width="1.8984375" style="718" customWidth="1"/>
    <col min="3615" max="3615" width="5" style="718" customWidth="1"/>
    <col min="3616" max="3616" width="2" style="718" customWidth="1"/>
    <col min="3617" max="3617" width="7.3984375" style="718" bestFit="1" customWidth="1"/>
    <col min="3618" max="3618" width="2" style="718" customWidth="1"/>
    <col min="3619" max="3619" width="6.09765625" style="718" customWidth="1"/>
    <col min="3620" max="3620" width="2" style="718" customWidth="1"/>
    <col min="3621" max="3621" width="6" style="718" customWidth="1"/>
    <col min="3622" max="3622" width="2" style="718" customWidth="1"/>
    <col min="3623" max="3623" width="5" style="718" customWidth="1"/>
    <col min="3624" max="3624" width="2" style="718" customWidth="1"/>
    <col min="3625" max="3625" width="5" style="718" customWidth="1"/>
    <col min="3626" max="3626" width="2" style="718" customWidth="1"/>
    <col min="3627" max="3627" width="5" style="718" customWidth="1"/>
    <col min="3628" max="3628" width="2" style="718" customWidth="1"/>
    <col min="3629" max="3629" width="4.5" style="718" customWidth="1"/>
    <col min="3630" max="3856" width="10" style="718"/>
    <col min="3857" max="3857" width="24.69921875" style="718" customWidth="1"/>
    <col min="3858" max="3858" width="16.3984375" style="718" customWidth="1"/>
    <col min="3859" max="3859" width="32" style="718" bestFit="1" customWidth="1"/>
    <col min="3860" max="3860" width="5.3984375" style="718" customWidth="1"/>
    <col min="3861" max="3861" width="9.3984375" style="718" customWidth="1"/>
    <col min="3862" max="3862" width="2" style="718" customWidth="1"/>
    <col min="3863" max="3863" width="6.3984375" style="718" customWidth="1"/>
    <col min="3864" max="3864" width="2" style="718" customWidth="1"/>
    <col min="3865" max="3865" width="5.59765625" style="718" customWidth="1"/>
    <col min="3866" max="3866" width="2" style="718" customWidth="1"/>
    <col min="3867" max="3867" width="6.5" style="718" bestFit="1" customWidth="1"/>
    <col min="3868" max="3868" width="2" style="718" customWidth="1"/>
    <col min="3869" max="3869" width="6.3984375" style="718" bestFit="1" customWidth="1"/>
    <col min="3870" max="3870" width="1.8984375" style="718" customWidth="1"/>
    <col min="3871" max="3871" width="5" style="718" customWidth="1"/>
    <col min="3872" max="3872" width="2" style="718" customWidth="1"/>
    <col min="3873" max="3873" width="7.3984375" style="718" bestFit="1" customWidth="1"/>
    <col min="3874" max="3874" width="2" style="718" customWidth="1"/>
    <col min="3875" max="3875" width="6.09765625" style="718" customWidth="1"/>
    <col min="3876" max="3876" width="2" style="718" customWidth="1"/>
    <col min="3877" max="3877" width="6" style="718" customWidth="1"/>
    <col min="3878" max="3878" width="2" style="718" customWidth="1"/>
    <col min="3879" max="3879" width="5" style="718" customWidth="1"/>
    <col min="3880" max="3880" width="2" style="718" customWidth="1"/>
    <col min="3881" max="3881" width="5" style="718" customWidth="1"/>
    <col min="3882" max="3882" width="2" style="718" customWidth="1"/>
    <col min="3883" max="3883" width="5" style="718" customWidth="1"/>
    <col min="3884" max="3884" width="2" style="718" customWidth="1"/>
    <col min="3885" max="3885" width="4.5" style="718" customWidth="1"/>
    <col min="3886" max="4112" width="10" style="718"/>
    <col min="4113" max="4113" width="24.69921875" style="718" customWidth="1"/>
    <col min="4114" max="4114" width="16.3984375" style="718" customWidth="1"/>
    <col min="4115" max="4115" width="32" style="718" bestFit="1" customWidth="1"/>
    <col min="4116" max="4116" width="5.3984375" style="718" customWidth="1"/>
    <col min="4117" max="4117" width="9.3984375" style="718" customWidth="1"/>
    <col min="4118" max="4118" width="2" style="718" customWidth="1"/>
    <col min="4119" max="4119" width="6.3984375" style="718" customWidth="1"/>
    <col min="4120" max="4120" width="2" style="718" customWidth="1"/>
    <col min="4121" max="4121" width="5.59765625" style="718" customWidth="1"/>
    <col min="4122" max="4122" width="2" style="718" customWidth="1"/>
    <col min="4123" max="4123" width="6.5" style="718" bestFit="1" customWidth="1"/>
    <col min="4124" max="4124" width="2" style="718" customWidth="1"/>
    <col min="4125" max="4125" width="6.3984375" style="718" bestFit="1" customWidth="1"/>
    <col min="4126" max="4126" width="1.8984375" style="718" customWidth="1"/>
    <col min="4127" max="4127" width="5" style="718" customWidth="1"/>
    <col min="4128" max="4128" width="2" style="718" customWidth="1"/>
    <col min="4129" max="4129" width="7.3984375" style="718" bestFit="1" customWidth="1"/>
    <col min="4130" max="4130" width="2" style="718" customWidth="1"/>
    <col min="4131" max="4131" width="6.09765625" style="718" customWidth="1"/>
    <col min="4132" max="4132" width="2" style="718" customWidth="1"/>
    <col min="4133" max="4133" width="6" style="718" customWidth="1"/>
    <col min="4134" max="4134" width="2" style="718" customWidth="1"/>
    <col min="4135" max="4135" width="5" style="718" customWidth="1"/>
    <col min="4136" max="4136" width="2" style="718" customWidth="1"/>
    <col min="4137" max="4137" width="5" style="718" customWidth="1"/>
    <col min="4138" max="4138" width="2" style="718" customWidth="1"/>
    <col min="4139" max="4139" width="5" style="718" customWidth="1"/>
    <col min="4140" max="4140" width="2" style="718" customWidth="1"/>
    <col min="4141" max="4141" width="4.5" style="718" customWidth="1"/>
    <col min="4142" max="4368" width="10" style="718"/>
    <col min="4369" max="4369" width="24.69921875" style="718" customWidth="1"/>
    <col min="4370" max="4370" width="16.3984375" style="718" customWidth="1"/>
    <col min="4371" max="4371" width="32" style="718" bestFit="1" customWidth="1"/>
    <col min="4372" max="4372" width="5.3984375" style="718" customWidth="1"/>
    <col min="4373" max="4373" width="9.3984375" style="718" customWidth="1"/>
    <col min="4374" max="4374" width="2" style="718" customWidth="1"/>
    <col min="4375" max="4375" width="6.3984375" style="718" customWidth="1"/>
    <col min="4376" max="4376" width="2" style="718" customWidth="1"/>
    <col min="4377" max="4377" width="5.59765625" style="718" customWidth="1"/>
    <col min="4378" max="4378" width="2" style="718" customWidth="1"/>
    <col min="4379" max="4379" width="6.5" style="718" bestFit="1" customWidth="1"/>
    <col min="4380" max="4380" width="2" style="718" customWidth="1"/>
    <col min="4381" max="4381" width="6.3984375" style="718" bestFit="1" customWidth="1"/>
    <col min="4382" max="4382" width="1.8984375" style="718" customWidth="1"/>
    <col min="4383" max="4383" width="5" style="718" customWidth="1"/>
    <col min="4384" max="4384" width="2" style="718" customWidth="1"/>
    <col min="4385" max="4385" width="7.3984375" style="718" bestFit="1" customWidth="1"/>
    <col min="4386" max="4386" width="2" style="718" customWidth="1"/>
    <col min="4387" max="4387" width="6.09765625" style="718" customWidth="1"/>
    <col min="4388" max="4388" width="2" style="718" customWidth="1"/>
    <col min="4389" max="4389" width="6" style="718" customWidth="1"/>
    <col min="4390" max="4390" width="2" style="718" customWidth="1"/>
    <col min="4391" max="4391" width="5" style="718" customWidth="1"/>
    <col min="4392" max="4392" width="2" style="718" customWidth="1"/>
    <col min="4393" max="4393" width="5" style="718" customWidth="1"/>
    <col min="4394" max="4394" width="2" style="718" customWidth="1"/>
    <col min="4395" max="4395" width="5" style="718" customWidth="1"/>
    <col min="4396" max="4396" width="2" style="718" customWidth="1"/>
    <col min="4397" max="4397" width="4.5" style="718" customWidth="1"/>
    <col min="4398" max="4624" width="10" style="718"/>
    <col min="4625" max="4625" width="24.69921875" style="718" customWidth="1"/>
    <col min="4626" max="4626" width="16.3984375" style="718" customWidth="1"/>
    <col min="4627" max="4627" width="32" style="718" bestFit="1" customWidth="1"/>
    <col min="4628" max="4628" width="5.3984375" style="718" customWidth="1"/>
    <col min="4629" max="4629" width="9.3984375" style="718" customWidth="1"/>
    <col min="4630" max="4630" width="2" style="718" customWidth="1"/>
    <col min="4631" max="4631" width="6.3984375" style="718" customWidth="1"/>
    <col min="4632" max="4632" width="2" style="718" customWidth="1"/>
    <col min="4633" max="4633" width="5.59765625" style="718" customWidth="1"/>
    <col min="4634" max="4634" width="2" style="718" customWidth="1"/>
    <col min="4635" max="4635" width="6.5" style="718" bestFit="1" customWidth="1"/>
    <col min="4636" max="4636" width="2" style="718" customWidth="1"/>
    <col min="4637" max="4637" width="6.3984375" style="718" bestFit="1" customWidth="1"/>
    <col min="4638" max="4638" width="1.8984375" style="718" customWidth="1"/>
    <col min="4639" max="4639" width="5" style="718" customWidth="1"/>
    <col min="4640" max="4640" width="2" style="718" customWidth="1"/>
    <col min="4641" max="4641" width="7.3984375" style="718" bestFit="1" customWidth="1"/>
    <col min="4642" max="4642" width="2" style="718" customWidth="1"/>
    <col min="4643" max="4643" width="6.09765625" style="718" customWidth="1"/>
    <col min="4644" max="4644" width="2" style="718" customWidth="1"/>
    <col min="4645" max="4645" width="6" style="718" customWidth="1"/>
    <col min="4646" max="4646" width="2" style="718" customWidth="1"/>
    <col min="4647" max="4647" width="5" style="718" customWidth="1"/>
    <col min="4648" max="4648" width="2" style="718" customWidth="1"/>
    <col min="4649" max="4649" width="5" style="718" customWidth="1"/>
    <col min="4650" max="4650" width="2" style="718" customWidth="1"/>
    <col min="4651" max="4651" width="5" style="718" customWidth="1"/>
    <col min="4652" max="4652" width="2" style="718" customWidth="1"/>
    <col min="4653" max="4653" width="4.5" style="718" customWidth="1"/>
    <col min="4654" max="4880" width="10" style="718"/>
    <col min="4881" max="4881" width="24.69921875" style="718" customWidth="1"/>
    <col min="4882" max="4882" width="16.3984375" style="718" customWidth="1"/>
    <col min="4883" max="4883" width="32" style="718" bestFit="1" customWidth="1"/>
    <col min="4884" max="4884" width="5.3984375" style="718" customWidth="1"/>
    <col min="4885" max="4885" width="9.3984375" style="718" customWidth="1"/>
    <col min="4886" max="4886" width="2" style="718" customWidth="1"/>
    <col min="4887" max="4887" width="6.3984375" style="718" customWidth="1"/>
    <col min="4888" max="4888" width="2" style="718" customWidth="1"/>
    <col min="4889" max="4889" width="5.59765625" style="718" customWidth="1"/>
    <col min="4890" max="4890" width="2" style="718" customWidth="1"/>
    <col min="4891" max="4891" width="6.5" style="718" bestFit="1" customWidth="1"/>
    <col min="4892" max="4892" width="2" style="718" customWidth="1"/>
    <col min="4893" max="4893" width="6.3984375" style="718" bestFit="1" customWidth="1"/>
    <col min="4894" max="4894" width="1.8984375" style="718" customWidth="1"/>
    <col min="4895" max="4895" width="5" style="718" customWidth="1"/>
    <col min="4896" max="4896" width="2" style="718" customWidth="1"/>
    <col min="4897" max="4897" width="7.3984375" style="718" bestFit="1" customWidth="1"/>
    <col min="4898" max="4898" width="2" style="718" customWidth="1"/>
    <col min="4899" max="4899" width="6.09765625" style="718" customWidth="1"/>
    <col min="4900" max="4900" width="2" style="718" customWidth="1"/>
    <col min="4901" max="4901" width="6" style="718" customWidth="1"/>
    <col min="4902" max="4902" width="2" style="718" customWidth="1"/>
    <col min="4903" max="4903" width="5" style="718" customWidth="1"/>
    <col min="4904" max="4904" width="2" style="718" customWidth="1"/>
    <col min="4905" max="4905" width="5" style="718" customWidth="1"/>
    <col min="4906" max="4906" width="2" style="718" customWidth="1"/>
    <col min="4907" max="4907" width="5" style="718" customWidth="1"/>
    <col min="4908" max="4908" width="2" style="718" customWidth="1"/>
    <col min="4909" max="4909" width="4.5" style="718" customWidth="1"/>
    <col min="4910" max="5136" width="10" style="718"/>
    <col min="5137" max="5137" width="24.69921875" style="718" customWidth="1"/>
    <col min="5138" max="5138" width="16.3984375" style="718" customWidth="1"/>
    <col min="5139" max="5139" width="32" style="718" bestFit="1" customWidth="1"/>
    <col min="5140" max="5140" width="5.3984375" style="718" customWidth="1"/>
    <col min="5141" max="5141" width="9.3984375" style="718" customWidth="1"/>
    <col min="5142" max="5142" width="2" style="718" customWidth="1"/>
    <col min="5143" max="5143" width="6.3984375" style="718" customWidth="1"/>
    <col min="5144" max="5144" width="2" style="718" customWidth="1"/>
    <col min="5145" max="5145" width="5.59765625" style="718" customWidth="1"/>
    <col min="5146" max="5146" width="2" style="718" customWidth="1"/>
    <col min="5147" max="5147" width="6.5" style="718" bestFit="1" customWidth="1"/>
    <col min="5148" max="5148" width="2" style="718" customWidth="1"/>
    <col min="5149" max="5149" width="6.3984375" style="718" bestFit="1" customWidth="1"/>
    <col min="5150" max="5150" width="1.8984375" style="718" customWidth="1"/>
    <col min="5151" max="5151" width="5" style="718" customWidth="1"/>
    <col min="5152" max="5152" width="2" style="718" customWidth="1"/>
    <col min="5153" max="5153" width="7.3984375" style="718" bestFit="1" customWidth="1"/>
    <col min="5154" max="5154" width="2" style="718" customWidth="1"/>
    <col min="5155" max="5155" width="6.09765625" style="718" customWidth="1"/>
    <col min="5156" max="5156" width="2" style="718" customWidth="1"/>
    <col min="5157" max="5157" width="6" style="718" customWidth="1"/>
    <col min="5158" max="5158" width="2" style="718" customWidth="1"/>
    <col min="5159" max="5159" width="5" style="718" customWidth="1"/>
    <col min="5160" max="5160" width="2" style="718" customWidth="1"/>
    <col min="5161" max="5161" width="5" style="718" customWidth="1"/>
    <col min="5162" max="5162" width="2" style="718" customWidth="1"/>
    <col min="5163" max="5163" width="5" style="718" customWidth="1"/>
    <col min="5164" max="5164" width="2" style="718" customWidth="1"/>
    <col min="5165" max="5165" width="4.5" style="718" customWidth="1"/>
    <col min="5166" max="5392" width="10" style="718"/>
    <col min="5393" max="5393" width="24.69921875" style="718" customWidth="1"/>
    <col min="5394" max="5394" width="16.3984375" style="718" customWidth="1"/>
    <col min="5395" max="5395" width="32" style="718" bestFit="1" customWidth="1"/>
    <col min="5396" max="5396" width="5.3984375" style="718" customWidth="1"/>
    <col min="5397" max="5397" width="9.3984375" style="718" customWidth="1"/>
    <col min="5398" max="5398" width="2" style="718" customWidth="1"/>
    <col min="5399" max="5399" width="6.3984375" style="718" customWidth="1"/>
    <col min="5400" max="5400" width="2" style="718" customWidth="1"/>
    <col min="5401" max="5401" width="5.59765625" style="718" customWidth="1"/>
    <col min="5402" max="5402" width="2" style="718" customWidth="1"/>
    <col min="5403" max="5403" width="6.5" style="718" bestFit="1" customWidth="1"/>
    <col min="5404" max="5404" width="2" style="718" customWidth="1"/>
    <col min="5405" max="5405" width="6.3984375" style="718" bestFit="1" customWidth="1"/>
    <col min="5406" max="5406" width="1.8984375" style="718" customWidth="1"/>
    <col min="5407" max="5407" width="5" style="718" customWidth="1"/>
    <col min="5408" max="5408" width="2" style="718" customWidth="1"/>
    <col min="5409" max="5409" width="7.3984375" style="718" bestFit="1" customWidth="1"/>
    <col min="5410" max="5410" width="2" style="718" customWidth="1"/>
    <col min="5411" max="5411" width="6.09765625" style="718" customWidth="1"/>
    <col min="5412" max="5412" width="2" style="718" customWidth="1"/>
    <col min="5413" max="5413" width="6" style="718" customWidth="1"/>
    <col min="5414" max="5414" width="2" style="718" customWidth="1"/>
    <col min="5415" max="5415" width="5" style="718" customWidth="1"/>
    <col min="5416" max="5416" width="2" style="718" customWidth="1"/>
    <col min="5417" max="5417" width="5" style="718" customWidth="1"/>
    <col min="5418" max="5418" width="2" style="718" customWidth="1"/>
    <col min="5419" max="5419" width="5" style="718" customWidth="1"/>
    <col min="5420" max="5420" width="2" style="718" customWidth="1"/>
    <col min="5421" max="5421" width="4.5" style="718" customWidth="1"/>
    <col min="5422" max="5648" width="10" style="718"/>
    <col min="5649" max="5649" width="24.69921875" style="718" customWidth="1"/>
    <col min="5650" max="5650" width="16.3984375" style="718" customWidth="1"/>
    <col min="5651" max="5651" width="32" style="718" bestFit="1" customWidth="1"/>
    <col min="5652" max="5652" width="5.3984375" style="718" customWidth="1"/>
    <col min="5653" max="5653" width="9.3984375" style="718" customWidth="1"/>
    <col min="5654" max="5654" width="2" style="718" customWidth="1"/>
    <col min="5655" max="5655" width="6.3984375" style="718" customWidth="1"/>
    <col min="5656" max="5656" width="2" style="718" customWidth="1"/>
    <col min="5657" max="5657" width="5.59765625" style="718" customWidth="1"/>
    <col min="5658" max="5658" width="2" style="718" customWidth="1"/>
    <col min="5659" max="5659" width="6.5" style="718" bestFit="1" customWidth="1"/>
    <col min="5660" max="5660" width="2" style="718" customWidth="1"/>
    <col min="5661" max="5661" width="6.3984375" style="718" bestFit="1" customWidth="1"/>
    <col min="5662" max="5662" width="1.8984375" style="718" customWidth="1"/>
    <col min="5663" max="5663" width="5" style="718" customWidth="1"/>
    <col min="5664" max="5664" width="2" style="718" customWidth="1"/>
    <col min="5665" max="5665" width="7.3984375" style="718" bestFit="1" customWidth="1"/>
    <col min="5666" max="5666" width="2" style="718" customWidth="1"/>
    <col min="5667" max="5667" width="6.09765625" style="718" customWidth="1"/>
    <col min="5668" max="5668" width="2" style="718" customWidth="1"/>
    <col min="5669" max="5669" width="6" style="718" customWidth="1"/>
    <col min="5670" max="5670" width="2" style="718" customWidth="1"/>
    <col min="5671" max="5671" width="5" style="718" customWidth="1"/>
    <col min="5672" max="5672" width="2" style="718" customWidth="1"/>
    <col min="5673" max="5673" width="5" style="718" customWidth="1"/>
    <col min="5674" max="5674" width="2" style="718" customWidth="1"/>
    <col min="5675" max="5675" width="5" style="718" customWidth="1"/>
    <col min="5676" max="5676" width="2" style="718" customWidth="1"/>
    <col min="5677" max="5677" width="4.5" style="718" customWidth="1"/>
    <col min="5678" max="5904" width="10" style="718"/>
    <col min="5905" max="5905" width="24.69921875" style="718" customWidth="1"/>
    <col min="5906" max="5906" width="16.3984375" style="718" customWidth="1"/>
    <col min="5907" max="5907" width="32" style="718" bestFit="1" customWidth="1"/>
    <col min="5908" max="5908" width="5.3984375" style="718" customWidth="1"/>
    <col min="5909" max="5909" width="9.3984375" style="718" customWidth="1"/>
    <col min="5910" max="5910" width="2" style="718" customWidth="1"/>
    <col min="5911" max="5911" width="6.3984375" style="718" customWidth="1"/>
    <col min="5912" max="5912" width="2" style="718" customWidth="1"/>
    <col min="5913" max="5913" width="5.59765625" style="718" customWidth="1"/>
    <col min="5914" max="5914" width="2" style="718" customWidth="1"/>
    <col min="5915" max="5915" width="6.5" style="718" bestFit="1" customWidth="1"/>
    <col min="5916" max="5916" width="2" style="718" customWidth="1"/>
    <col min="5917" max="5917" width="6.3984375" style="718" bestFit="1" customWidth="1"/>
    <col min="5918" max="5918" width="1.8984375" style="718" customWidth="1"/>
    <col min="5919" max="5919" width="5" style="718" customWidth="1"/>
    <col min="5920" max="5920" width="2" style="718" customWidth="1"/>
    <col min="5921" max="5921" width="7.3984375" style="718" bestFit="1" customWidth="1"/>
    <col min="5922" max="5922" width="2" style="718" customWidth="1"/>
    <col min="5923" max="5923" width="6.09765625" style="718" customWidth="1"/>
    <col min="5924" max="5924" width="2" style="718" customWidth="1"/>
    <col min="5925" max="5925" width="6" style="718" customWidth="1"/>
    <col min="5926" max="5926" width="2" style="718" customWidth="1"/>
    <col min="5927" max="5927" width="5" style="718" customWidth="1"/>
    <col min="5928" max="5928" width="2" style="718" customWidth="1"/>
    <col min="5929" max="5929" width="5" style="718" customWidth="1"/>
    <col min="5930" max="5930" width="2" style="718" customWidth="1"/>
    <col min="5931" max="5931" width="5" style="718" customWidth="1"/>
    <col min="5932" max="5932" width="2" style="718" customWidth="1"/>
    <col min="5933" max="5933" width="4.5" style="718" customWidth="1"/>
    <col min="5934" max="6160" width="10" style="718"/>
    <col min="6161" max="6161" width="24.69921875" style="718" customWidth="1"/>
    <col min="6162" max="6162" width="16.3984375" style="718" customWidth="1"/>
    <col min="6163" max="6163" width="32" style="718" bestFit="1" customWidth="1"/>
    <col min="6164" max="6164" width="5.3984375" style="718" customWidth="1"/>
    <col min="6165" max="6165" width="9.3984375" style="718" customWidth="1"/>
    <col min="6166" max="6166" width="2" style="718" customWidth="1"/>
    <col min="6167" max="6167" width="6.3984375" style="718" customWidth="1"/>
    <col min="6168" max="6168" width="2" style="718" customWidth="1"/>
    <col min="6169" max="6169" width="5.59765625" style="718" customWidth="1"/>
    <col min="6170" max="6170" width="2" style="718" customWidth="1"/>
    <col min="6171" max="6171" width="6.5" style="718" bestFit="1" customWidth="1"/>
    <col min="6172" max="6172" width="2" style="718" customWidth="1"/>
    <col min="6173" max="6173" width="6.3984375" style="718" bestFit="1" customWidth="1"/>
    <col min="6174" max="6174" width="1.8984375" style="718" customWidth="1"/>
    <col min="6175" max="6175" width="5" style="718" customWidth="1"/>
    <col min="6176" max="6176" width="2" style="718" customWidth="1"/>
    <col min="6177" max="6177" width="7.3984375" style="718" bestFit="1" customWidth="1"/>
    <col min="6178" max="6178" width="2" style="718" customWidth="1"/>
    <col min="6179" max="6179" width="6.09765625" style="718" customWidth="1"/>
    <col min="6180" max="6180" width="2" style="718" customWidth="1"/>
    <col min="6181" max="6181" width="6" style="718" customWidth="1"/>
    <col min="6182" max="6182" width="2" style="718" customWidth="1"/>
    <col min="6183" max="6183" width="5" style="718" customWidth="1"/>
    <col min="6184" max="6184" width="2" style="718" customWidth="1"/>
    <col min="6185" max="6185" width="5" style="718" customWidth="1"/>
    <col min="6186" max="6186" width="2" style="718" customWidth="1"/>
    <col min="6187" max="6187" width="5" style="718" customWidth="1"/>
    <col min="6188" max="6188" width="2" style="718" customWidth="1"/>
    <col min="6189" max="6189" width="4.5" style="718" customWidth="1"/>
    <col min="6190" max="6416" width="10" style="718"/>
    <col min="6417" max="6417" width="24.69921875" style="718" customWidth="1"/>
    <col min="6418" max="6418" width="16.3984375" style="718" customWidth="1"/>
    <col min="6419" max="6419" width="32" style="718" bestFit="1" customWidth="1"/>
    <col min="6420" max="6420" width="5.3984375" style="718" customWidth="1"/>
    <col min="6421" max="6421" width="9.3984375" style="718" customWidth="1"/>
    <col min="6422" max="6422" width="2" style="718" customWidth="1"/>
    <col min="6423" max="6423" width="6.3984375" style="718" customWidth="1"/>
    <col min="6424" max="6424" width="2" style="718" customWidth="1"/>
    <col min="6425" max="6425" width="5.59765625" style="718" customWidth="1"/>
    <col min="6426" max="6426" width="2" style="718" customWidth="1"/>
    <col min="6427" max="6427" width="6.5" style="718" bestFit="1" customWidth="1"/>
    <col min="6428" max="6428" width="2" style="718" customWidth="1"/>
    <col min="6429" max="6429" width="6.3984375" style="718" bestFit="1" customWidth="1"/>
    <col min="6430" max="6430" width="1.8984375" style="718" customWidth="1"/>
    <col min="6431" max="6431" width="5" style="718" customWidth="1"/>
    <col min="6432" max="6432" width="2" style="718" customWidth="1"/>
    <col min="6433" max="6433" width="7.3984375" style="718" bestFit="1" customWidth="1"/>
    <col min="6434" max="6434" width="2" style="718" customWidth="1"/>
    <col min="6435" max="6435" width="6.09765625" style="718" customWidth="1"/>
    <col min="6436" max="6436" width="2" style="718" customWidth="1"/>
    <col min="6437" max="6437" width="6" style="718" customWidth="1"/>
    <col min="6438" max="6438" width="2" style="718" customWidth="1"/>
    <col min="6439" max="6439" width="5" style="718" customWidth="1"/>
    <col min="6440" max="6440" width="2" style="718" customWidth="1"/>
    <col min="6441" max="6441" width="5" style="718" customWidth="1"/>
    <col min="6442" max="6442" width="2" style="718" customWidth="1"/>
    <col min="6443" max="6443" width="5" style="718" customWidth="1"/>
    <col min="6444" max="6444" width="2" style="718" customWidth="1"/>
    <col min="6445" max="6445" width="4.5" style="718" customWidth="1"/>
    <col min="6446" max="6672" width="10" style="718"/>
    <col min="6673" max="6673" width="24.69921875" style="718" customWidth="1"/>
    <col min="6674" max="6674" width="16.3984375" style="718" customWidth="1"/>
    <col min="6675" max="6675" width="32" style="718" bestFit="1" customWidth="1"/>
    <col min="6676" max="6676" width="5.3984375" style="718" customWidth="1"/>
    <col min="6677" max="6677" width="9.3984375" style="718" customWidth="1"/>
    <col min="6678" max="6678" width="2" style="718" customWidth="1"/>
    <col min="6679" max="6679" width="6.3984375" style="718" customWidth="1"/>
    <col min="6680" max="6680" width="2" style="718" customWidth="1"/>
    <col min="6681" max="6681" width="5.59765625" style="718" customWidth="1"/>
    <col min="6682" max="6682" width="2" style="718" customWidth="1"/>
    <col min="6683" max="6683" width="6.5" style="718" bestFit="1" customWidth="1"/>
    <col min="6684" max="6684" width="2" style="718" customWidth="1"/>
    <col min="6685" max="6685" width="6.3984375" style="718" bestFit="1" customWidth="1"/>
    <col min="6686" max="6686" width="1.8984375" style="718" customWidth="1"/>
    <col min="6687" max="6687" width="5" style="718" customWidth="1"/>
    <col min="6688" max="6688" width="2" style="718" customWidth="1"/>
    <col min="6689" max="6689" width="7.3984375" style="718" bestFit="1" customWidth="1"/>
    <col min="6690" max="6690" width="2" style="718" customWidth="1"/>
    <col min="6691" max="6691" width="6.09765625" style="718" customWidth="1"/>
    <col min="6692" max="6692" width="2" style="718" customWidth="1"/>
    <col min="6693" max="6693" width="6" style="718" customWidth="1"/>
    <col min="6694" max="6694" width="2" style="718" customWidth="1"/>
    <col min="6695" max="6695" width="5" style="718" customWidth="1"/>
    <col min="6696" max="6696" width="2" style="718" customWidth="1"/>
    <col min="6697" max="6697" width="5" style="718" customWidth="1"/>
    <col min="6698" max="6698" width="2" style="718" customWidth="1"/>
    <col min="6699" max="6699" width="5" style="718" customWidth="1"/>
    <col min="6700" max="6700" width="2" style="718" customWidth="1"/>
    <col min="6701" max="6701" width="4.5" style="718" customWidth="1"/>
    <col min="6702" max="6928" width="10" style="718"/>
    <col min="6929" max="6929" width="24.69921875" style="718" customWidth="1"/>
    <col min="6930" max="6930" width="16.3984375" style="718" customWidth="1"/>
    <col min="6931" max="6931" width="32" style="718" bestFit="1" customWidth="1"/>
    <col min="6932" max="6932" width="5.3984375" style="718" customWidth="1"/>
    <col min="6933" max="6933" width="9.3984375" style="718" customWidth="1"/>
    <col min="6934" max="6934" width="2" style="718" customWidth="1"/>
    <col min="6935" max="6935" width="6.3984375" style="718" customWidth="1"/>
    <col min="6936" max="6936" width="2" style="718" customWidth="1"/>
    <col min="6937" max="6937" width="5.59765625" style="718" customWidth="1"/>
    <col min="6938" max="6938" width="2" style="718" customWidth="1"/>
    <col min="6939" max="6939" width="6.5" style="718" bestFit="1" customWidth="1"/>
    <col min="6940" max="6940" width="2" style="718" customWidth="1"/>
    <col min="6941" max="6941" width="6.3984375" style="718" bestFit="1" customWidth="1"/>
    <col min="6942" max="6942" width="1.8984375" style="718" customWidth="1"/>
    <col min="6943" max="6943" width="5" style="718" customWidth="1"/>
    <col min="6944" max="6944" width="2" style="718" customWidth="1"/>
    <col min="6945" max="6945" width="7.3984375" style="718" bestFit="1" customWidth="1"/>
    <col min="6946" max="6946" width="2" style="718" customWidth="1"/>
    <col min="6947" max="6947" width="6.09765625" style="718" customWidth="1"/>
    <col min="6948" max="6948" width="2" style="718" customWidth="1"/>
    <col min="6949" max="6949" width="6" style="718" customWidth="1"/>
    <col min="6950" max="6950" width="2" style="718" customWidth="1"/>
    <col min="6951" max="6951" width="5" style="718" customWidth="1"/>
    <col min="6952" max="6952" width="2" style="718" customWidth="1"/>
    <col min="6953" max="6953" width="5" style="718" customWidth="1"/>
    <col min="6954" max="6954" width="2" style="718" customWidth="1"/>
    <col min="6955" max="6955" width="5" style="718" customWidth="1"/>
    <col min="6956" max="6956" width="2" style="718" customWidth="1"/>
    <col min="6957" max="6957" width="4.5" style="718" customWidth="1"/>
    <col min="6958" max="7184" width="10" style="718"/>
    <col min="7185" max="7185" width="24.69921875" style="718" customWidth="1"/>
    <col min="7186" max="7186" width="16.3984375" style="718" customWidth="1"/>
    <col min="7187" max="7187" width="32" style="718" bestFit="1" customWidth="1"/>
    <col min="7188" max="7188" width="5.3984375" style="718" customWidth="1"/>
    <col min="7189" max="7189" width="9.3984375" style="718" customWidth="1"/>
    <col min="7190" max="7190" width="2" style="718" customWidth="1"/>
    <col min="7191" max="7191" width="6.3984375" style="718" customWidth="1"/>
    <col min="7192" max="7192" width="2" style="718" customWidth="1"/>
    <col min="7193" max="7193" width="5.59765625" style="718" customWidth="1"/>
    <col min="7194" max="7194" width="2" style="718" customWidth="1"/>
    <col min="7195" max="7195" width="6.5" style="718" bestFit="1" customWidth="1"/>
    <col min="7196" max="7196" width="2" style="718" customWidth="1"/>
    <col min="7197" max="7197" width="6.3984375" style="718" bestFit="1" customWidth="1"/>
    <col min="7198" max="7198" width="1.8984375" style="718" customWidth="1"/>
    <col min="7199" max="7199" width="5" style="718" customWidth="1"/>
    <col min="7200" max="7200" width="2" style="718" customWidth="1"/>
    <col min="7201" max="7201" width="7.3984375" style="718" bestFit="1" customWidth="1"/>
    <col min="7202" max="7202" width="2" style="718" customWidth="1"/>
    <col min="7203" max="7203" width="6.09765625" style="718" customWidth="1"/>
    <col min="7204" max="7204" width="2" style="718" customWidth="1"/>
    <col min="7205" max="7205" width="6" style="718" customWidth="1"/>
    <col min="7206" max="7206" width="2" style="718" customWidth="1"/>
    <col min="7207" max="7207" width="5" style="718" customWidth="1"/>
    <col min="7208" max="7208" width="2" style="718" customWidth="1"/>
    <col min="7209" max="7209" width="5" style="718" customWidth="1"/>
    <col min="7210" max="7210" width="2" style="718" customWidth="1"/>
    <col min="7211" max="7211" width="5" style="718" customWidth="1"/>
    <col min="7212" max="7212" width="2" style="718" customWidth="1"/>
    <col min="7213" max="7213" width="4.5" style="718" customWidth="1"/>
    <col min="7214" max="7440" width="10" style="718"/>
    <col min="7441" max="7441" width="24.69921875" style="718" customWidth="1"/>
    <col min="7442" max="7442" width="16.3984375" style="718" customWidth="1"/>
    <col min="7443" max="7443" width="32" style="718" bestFit="1" customWidth="1"/>
    <col min="7444" max="7444" width="5.3984375" style="718" customWidth="1"/>
    <col min="7445" max="7445" width="9.3984375" style="718" customWidth="1"/>
    <col min="7446" max="7446" width="2" style="718" customWidth="1"/>
    <col min="7447" max="7447" width="6.3984375" style="718" customWidth="1"/>
    <col min="7448" max="7448" width="2" style="718" customWidth="1"/>
    <col min="7449" max="7449" width="5.59765625" style="718" customWidth="1"/>
    <col min="7450" max="7450" width="2" style="718" customWidth="1"/>
    <col min="7451" max="7451" width="6.5" style="718" bestFit="1" customWidth="1"/>
    <col min="7452" max="7452" width="2" style="718" customWidth="1"/>
    <col min="7453" max="7453" width="6.3984375" style="718" bestFit="1" customWidth="1"/>
    <col min="7454" max="7454" width="1.8984375" style="718" customWidth="1"/>
    <col min="7455" max="7455" width="5" style="718" customWidth="1"/>
    <col min="7456" max="7456" width="2" style="718" customWidth="1"/>
    <col min="7457" max="7457" width="7.3984375" style="718" bestFit="1" customWidth="1"/>
    <col min="7458" max="7458" width="2" style="718" customWidth="1"/>
    <col min="7459" max="7459" width="6.09765625" style="718" customWidth="1"/>
    <col min="7460" max="7460" width="2" style="718" customWidth="1"/>
    <col min="7461" max="7461" width="6" style="718" customWidth="1"/>
    <col min="7462" max="7462" width="2" style="718" customWidth="1"/>
    <col min="7463" max="7463" width="5" style="718" customWidth="1"/>
    <col min="7464" max="7464" width="2" style="718" customWidth="1"/>
    <col min="7465" max="7465" width="5" style="718" customWidth="1"/>
    <col min="7466" max="7466" width="2" style="718" customWidth="1"/>
    <col min="7467" max="7467" width="5" style="718" customWidth="1"/>
    <col min="7468" max="7468" width="2" style="718" customWidth="1"/>
    <col min="7469" max="7469" width="4.5" style="718" customWidth="1"/>
    <col min="7470" max="7696" width="10" style="718"/>
    <col min="7697" max="7697" width="24.69921875" style="718" customWidth="1"/>
    <col min="7698" max="7698" width="16.3984375" style="718" customWidth="1"/>
    <col min="7699" max="7699" width="32" style="718" bestFit="1" customWidth="1"/>
    <col min="7700" max="7700" width="5.3984375" style="718" customWidth="1"/>
    <col min="7701" max="7701" width="9.3984375" style="718" customWidth="1"/>
    <col min="7702" max="7702" width="2" style="718" customWidth="1"/>
    <col min="7703" max="7703" width="6.3984375" style="718" customWidth="1"/>
    <col min="7704" max="7704" width="2" style="718" customWidth="1"/>
    <col min="7705" max="7705" width="5.59765625" style="718" customWidth="1"/>
    <col min="7706" max="7706" width="2" style="718" customWidth="1"/>
    <col min="7707" max="7707" width="6.5" style="718" bestFit="1" customWidth="1"/>
    <col min="7708" max="7708" width="2" style="718" customWidth="1"/>
    <col min="7709" max="7709" width="6.3984375" style="718" bestFit="1" customWidth="1"/>
    <col min="7710" max="7710" width="1.8984375" style="718" customWidth="1"/>
    <col min="7711" max="7711" width="5" style="718" customWidth="1"/>
    <col min="7712" max="7712" width="2" style="718" customWidth="1"/>
    <col min="7713" max="7713" width="7.3984375" style="718" bestFit="1" customWidth="1"/>
    <col min="7714" max="7714" width="2" style="718" customWidth="1"/>
    <col min="7715" max="7715" width="6.09765625" style="718" customWidth="1"/>
    <col min="7716" max="7716" width="2" style="718" customWidth="1"/>
    <col min="7717" max="7717" width="6" style="718" customWidth="1"/>
    <col min="7718" max="7718" width="2" style="718" customWidth="1"/>
    <col min="7719" max="7719" width="5" style="718" customWidth="1"/>
    <col min="7720" max="7720" width="2" style="718" customWidth="1"/>
    <col min="7721" max="7721" width="5" style="718" customWidth="1"/>
    <col min="7722" max="7722" width="2" style="718" customWidth="1"/>
    <col min="7723" max="7723" width="5" style="718" customWidth="1"/>
    <col min="7724" max="7724" width="2" style="718" customWidth="1"/>
    <col min="7725" max="7725" width="4.5" style="718" customWidth="1"/>
    <col min="7726" max="7952" width="10" style="718"/>
    <col min="7953" max="7953" width="24.69921875" style="718" customWidth="1"/>
    <col min="7954" max="7954" width="16.3984375" style="718" customWidth="1"/>
    <col min="7955" max="7955" width="32" style="718" bestFit="1" customWidth="1"/>
    <col min="7956" max="7956" width="5.3984375" style="718" customWidth="1"/>
    <col min="7957" max="7957" width="9.3984375" style="718" customWidth="1"/>
    <col min="7958" max="7958" width="2" style="718" customWidth="1"/>
    <col min="7959" max="7959" width="6.3984375" style="718" customWidth="1"/>
    <col min="7960" max="7960" width="2" style="718" customWidth="1"/>
    <col min="7961" max="7961" width="5.59765625" style="718" customWidth="1"/>
    <col min="7962" max="7962" width="2" style="718" customWidth="1"/>
    <col min="7963" max="7963" width="6.5" style="718" bestFit="1" customWidth="1"/>
    <col min="7964" max="7964" width="2" style="718" customWidth="1"/>
    <col min="7965" max="7965" width="6.3984375" style="718" bestFit="1" customWidth="1"/>
    <col min="7966" max="7966" width="1.8984375" style="718" customWidth="1"/>
    <col min="7967" max="7967" width="5" style="718" customWidth="1"/>
    <col min="7968" max="7968" width="2" style="718" customWidth="1"/>
    <col min="7969" max="7969" width="7.3984375" style="718" bestFit="1" customWidth="1"/>
    <col min="7970" max="7970" width="2" style="718" customWidth="1"/>
    <col min="7971" max="7971" width="6.09765625" style="718" customWidth="1"/>
    <col min="7972" max="7972" width="2" style="718" customWidth="1"/>
    <col min="7973" max="7973" width="6" style="718" customWidth="1"/>
    <col min="7974" max="7974" width="2" style="718" customWidth="1"/>
    <col min="7975" max="7975" width="5" style="718" customWidth="1"/>
    <col min="7976" max="7976" width="2" style="718" customWidth="1"/>
    <col min="7977" max="7977" width="5" style="718" customWidth="1"/>
    <col min="7978" max="7978" width="2" style="718" customWidth="1"/>
    <col min="7979" max="7979" width="5" style="718" customWidth="1"/>
    <col min="7980" max="7980" width="2" style="718" customWidth="1"/>
    <col min="7981" max="7981" width="4.5" style="718" customWidth="1"/>
    <col min="7982" max="8208" width="10" style="718"/>
    <col min="8209" max="8209" width="24.69921875" style="718" customWidth="1"/>
    <col min="8210" max="8210" width="16.3984375" style="718" customWidth="1"/>
    <col min="8211" max="8211" width="32" style="718" bestFit="1" customWidth="1"/>
    <col min="8212" max="8212" width="5.3984375" style="718" customWidth="1"/>
    <col min="8213" max="8213" width="9.3984375" style="718" customWidth="1"/>
    <col min="8214" max="8214" width="2" style="718" customWidth="1"/>
    <col min="8215" max="8215" width="6.3984375" style="718" customWidth="1"/>
    <col min="8216" max="8216" width="2" style="718" customWidth="1"/>
    <col min="8217" max="8217" width="5.59765625" style="718" customWidth="1"/>
    <col min="8218" max="8218" width="2" style="718" customWidth="1"/>
    <col min="8219" max="8219" width="6.5" style="718" bestFit="1" customWidth="1"/>
    <col min="8220" max="8220" width="2" style="718" customWidth="1"/>
    <col min="8221" max="8221" width="6.3984375" style="718" bestFit="1" customWidth="1"/>
    <col min="8222" max="8222" width="1.8984375" style="718" customWidth="1"/>
    <col min="8223" max="8223" width="5" style="718" customWidth="1"/>
    <col min="8224" max="8224" width="2" style="718" customWidth="1"/>
    <col min="8225" max="8225" width="7.3984375" style="718" bestFit="1" customWidth="1"/>
    <col min="8226" max="8226" width="2" style="718" customWidth="1"/>
    <col min="8227" max="8227" width="6.09765625" style="718" customWidth="1"/>
    <col min="8228" max="8228" width="2" style="718" customWidth="1"/>
    <col min="8229" max="8229" width="6" style="718" customWidth="1"/>
    <col min="8230" max="8230" width="2" style="718" customWidth="1"/>
    <col min="8231" max="8231" width="5" style="718" customWidth="1"/>
    <col min="8232" max="8232" width="2" style="718" customWidth="1"/>
    <col min="8233" max="8233" width="5" style="718" customWidth="1"/>
    <col min="8234" max="8234" width="2" style="718" customWidth="1"/>
    <col min="8235" max="8235" width="5" style="718" customWidth="1"/>
    <col min="8236" max="8236" width="2" style="718" customWidth="1"/>
    <col min="8237" max="8237" width="4.5" style="718" customWidth="1"/>
    <col min="8238" max="8464" width="10" style="718"/>
    <col min="8465" max="8465" width="24.69921875" style="718" customWidth="1"/>
    <col min="8466" max="8466" width="16.3984375" style="718" customWidth="1"/>
    <col min="8467" max="8467" width="32" style="718" bestFit="1" customWidth="1"/>
    <col min="8468" max="8468" width="5.3984375" style="718" customWidth="1"/>
    <col min="8469" max="8469" width="9.3984375" style="718" customWidth="1"/>
    <col min="8470" max="8470" width="2" style="718" customWidth="1"/>
    <col min="8471" max="8471" width="6.3984375" style="718" customWidth="1"/>
    <col min="8472" max="8472" width="2" style="718" customWidth="1"/>
    <col min="8473" max="8473" width="5.59765625" style="718" customWidth="1"/>
    <col min="8474" max="8474" width="2" style="718" customWidth="1"/>
    <col min="8475" max="8475" width="6.5" style="718" bestFit="1" customWidth="1"/>
    <col min="8476" max="8476" width="2" style="718" customWidth="1"/>
    <col min="8477" max="8477" width="6.3984375" style="718" bestFit="1" customWidth="1"/>
    <col min="8478" max="8478" width="1.8984375" style="718" customWidth="1"/>
    <col min="8479" max="8479" width="5" style="718" customWidth="1"/>
    <col min="8480" max="8480" width="2" style="718" customWidth="1"/>
    <col min="8481" max="8481" width="7.3984375" style="718" bestFit="1" customWidth="1"/>
    <col min="8482" max="8482" width="2" style="718" customWidth="1"/>
    <col min="8483" max="8483" width="6.09765625" style="718" customWidth="1"/>
    <col min="8484" max="8484" width="2" style="718" customWidth="1"/>
    <col min="8485" max="8485" width="6" style="718" customWidth="1"/>
    <col min="8486" max="8486" width="2" style="718" customWidth="1"/>
    <col min="8487" max="8487" width="5" style="718" customWidth="1"/>
    <col min="8488" max="8488" width="2" style="718" customWidth="1"/>
    <col min="8489" max="8489" width="5" style="718" customWidth="1"/>
    <col min="8490" max="8490" width="2" style="718" customWidth="1"/>
    <col min="8491" max="8491" width="5" style="718" customWidth="1"/>
    <col min="8492" max="8492" width="2" style="718" customWidth="1"/>
    <col min="8493" max="8493" width="4.5" style="718" customWidth="1"/>
    <col min="8494" max="8720" width="10" style="718"/>
    <col min="8721" max="8721" width="24.69921875" style="718" customWidth="1"/>
    <col min="8722" max="8722" width="16.3984375" style="718" customWidth="1"/>
    <col min="8723" max="8723" width="32" style="718" bestFit="1" customWidth="1"/>
    <col min="8724" max="8724" width="5.3984375" style="718" customWidth="1"/>
    <col min="8725" max="8725" width="9.3984375" style="718" customWidth="1"/>
    <col min="8726" max="8726" width="2" style="718" customWidth="1"/>
    <col min="8727" max="8727" width="6.3984375" style="718" customWidth="1"/>
    <col min="8728" max="8728" width="2" style="718" customWidth="1"/>
    <col min="8729" max="8729" width="5.59765625" style="718" customWidth="1"/>
    <col min="8730" max="8730" width="2" style="718" customWidth="1"/>
    <col min="8731" max="8731" width="6.5" style="718" bestFit="1" customWidth="1"/>
    <col min="8732" max="8732" width="2" style="718" customWidth="1"/>
    <col min="8733" max="8733" width="6.3984375" style="718" bestFit="1" customWidth="1"/>
    <col min="8734" max="8734" width="1.8984375" style="718" customWidth="1"/>
    <col min="8735" max="8735" width="5" style="718" customWidth="1"/>
    <col min="8736" max="8736" width="2" style="718" customWidth="1"/>
    <col min="8737" max="8737" width="7.3984375" style="718" bestFit="1" customWidth="1"/>
    <col min="8738" max="8738" width="2" style="718" customWidth="1"/>
    <col min="8739" max="8739" width="6.09765625" style="718" customWidth="1"/>
    <col min="8740" max="8740" width="2" style="718" customWidth="1"/>
    <col min="8741" max="8741" width="6" style="718" customWidth="1"/>
    <col min="8742" max="8742" width="2" style="718" customWidth="1"/>
    <col min="8743" max="8743" width="5" style="718" customWidth="1"/>
    <col min="8744" max="8744" width="2" style="718" customWidth="1"/>
    <col min="8745" max="8745" width="5" style="718" customWidth="1"/>
    <col min="8746" max="8746" width="2" style="718" customWidth="1"/>
    <col min="8747" max="8747" width="5" style="718" customWidth="1"/>
    <col min="8748" max="8748" width="2" style="718" customWidth="1"/>
    <col min="8749" max="8749" width="4.5" style="718" customWidth="1"/>
    <col min="8750" max="8976" width="10" style="718"/>
    <col min="8977" max="8977" width="24.69921875" style="718" customWidth="1"/>
    <col min="8978" max="8978" width="16.3984375" style="718" customWidth="1"/>
    <col min="8979" max="8979" width="32" style="718" bestFit="1" customWidth="1"/>
    <col min="8980" max="8980" width="5.3984375" style="718" customWidth="1"/>
    <col min="8981" max="8981" width="9.3984375" style="718" customWidth="1"/>
    <col min="8982" max="8982" width="2" style="718" customWidth="1"/>
    <col min="8983" max="8983" width="6.3984375" style="718" customWidth="1"/>
    <col min="8984" max="8984" width="2" style="718" customWidth="1"/>
    <col min="8985" max="8985" width="5.59765625" style="718" customWidth="1"/>
    <col min="8986" max="8986" width="2" style="718" customWidth="1"/>
    <col min="8987" max="8987" width="6.5" style="718" bestFit="1" customWidth="1"/>
    <col min="8988" max="8988" width="2" style="718" customWidth="1"/>
    <col min="8989" max="8989" width="6.3984375" style="718" bestFit="1" customWidth="1"/>
    <col min="8990" max="8990" width="1.8984375" style="718" customWidth="1"/>
    <col min="8991" max="8991" width="5" style="718" customWidth="1"/>
    <col min="8992" max="8992" width="2" style="718" customWidth="1"/>
    <col min="8993" max="8993" width="7.3984375" style="718" bestFit="1" customWidth="1"/>
    <col min="8994" max="8994" width="2" style="718" customWidth="1"/>
    <col min="8995" max="8995" width="6.09765625" style="718" customWidth="1"/>
    <col min="8996" max="8996" width="2" style="718" customWidth="1"/>
    <col min="8997" max="8997" width="6" style="718" customWidth="1"/>
    <col min="8998" max="8998" width="2" style="718" customWidth="1"/>
    <col min="8999" max="8999" width="5" style="718" customWidth="1"/>
    <col min="9000" max="9000" width="2" style="718" customWidth="1"/>
    <col min="9001" max="9001" width="5" style="718" customWidth="1"/>
    <col min="9002" max="9002" width="2" style="718" customWidth="1"/>
    <col min="9003" max="9003" width="5" style="718" customWidth="1"/>
    <col min="9004" max="9004" width="2" style="718" customWidth="1"/>
    <col min="9005" max="9005" width="4.5" style="718" customWidth="1"/>
    <col min="9006" max="9232" width="10" style="718"/>
    <col min="9233" max="9233" width="24.69921875" style="718" customWidth="1"/>
    <col min="9234" max="9234" width="16.3984375" style="718" customWidth="1"/>
    <col min="9235" max="9235" width="32" style="718" bestFit="1" customWidth="1"/>
    <col min="9236" max="9236" width="5.3984375" style="718" customWidth="1"/>
    <col min="9237" max="9237" width="9.3984375" style="718" customWidth="1"/>
    <col min="9238" max="9238" width="2" style="718" customWidth="1"/>
    <col min="9239" max="9239" width="6.3984375" style="718" customWidth="1"/>
    <col min="9240" max="9240" width="2" style="718" customWidth="1"/>
    <col min="9241" max="9241" width="5.59765625" style="718" customWidth="1"/>
    <col min="9242" max="9242" width="2" style="718" customWidth="1"/>
    <col min="9243" max="9243" width="6.5" style="718" bestFit="1" customWidth="1"/>
    <col min="9244" max="9244" width="2" style="718" customWidth="1"/>
    <col min="9245" max="9245" width="6.3984375" style="718" bestFit="1" customWidth="1"/>
    <col min="9246" max="9246" width="1.8984375" style="718" customWidth="1"/>
    <col min="9247" max="9247" width="5" style="718" customWidth="1"/>
    <col min="9248" max="9248" width="2" style="718" customWidth="1"/>
    <col min="9249" max="9249" width="7.3984375" style="718" bestFit="1" customWidth="1"/>
    <col min="9250" max="9250" width="2" style="718" customWidth="1"/>
    <col min="9251" max="9251" width="6.09765625" style="718" customWidth="1"/>
    <col min="9252" max="9252" width="2" style="718" customWidth="1"/>
    <col min="9253" max="9253" width="6" style="718" customWidth="1"/>
    <col min="9254" max="9254" width="2" style="718" customWidth="1"/>
    <col min="9255" max="9255" width="5" style="718" customWidth="1"/>
    <col min="9256" max="9256" width="2" style="718" customWidth="1"/>
    <col min="9257" max="9257" width="5" style="718" customWidth="1"/>
    <col min="9258" max="9258" width="2" style="718" customWidth="1"/>
    <col min="9259" max="9259" width="5" style="718" customWidth="1"/>
    <col min="9260" max="9260" width="2" style="718" customWidth="1"/>
    <col min="9261" max="9261" width="4.5" style="718" customWidth="1"/>
    <col min="9262" max="9488" width="10" style="718"/>
    <col min="9489" max="9489" width="24.69921875" style="718" customWidth="1"/>
    <col min="9490" max="9490" width="16.3984375" style="718" customWidth="1"/>
    <col min="9491" max="9491" width="32" style="718" bestFit="1" customWidth="1"/>
    <col min="9492" max="9492" width="5.3984375" style="718" customWidth="1"/>
    <col min="9493" max="9493" width="9.3984375" style="718" customWidth="1"/>
    <col min="9494" max="9494" width="2" style="718" customWidth="1"/>
    <col min="9495" max="9495" width="6.3984375" style="718" customWidth="1"/>
    <col min="9496" max="9496" width="2" style="718" customWidth="1"/>
    <col min="9497" max="9497" width="5.59765625" style="718" customWidth="1"/>
    <col min="9498" max="9498" width="2" style="718" customWidth="1"/>
    <col min="9499" max="9499" width="6.5" style="718" bestFit="1" customWidth="1"/>
    <col min="9500" max="9500" width="2" style="718" customWidth="1"/>
    <col min="9501" max="9501" width="6.3984375" style="718" bestFit="1" customWidth="1"/>
    <col min="9502" max="9502" width="1.8984375" style="718" customWidth="1"/>
    <col min="9503" max="9503" width="5" style="718" customWidth="1"/>
    <col min="9504" max="9504" width="2" style="718" customWidth="1"/>
    <col min="9505" max="9505" width="7.3984375" style="718" bestFit="1" customWidth="1"/>
    <col min="9506" max="9506" width="2" style="718" customWidth="1"/>
    <col min="9507" max="9507" width="6.09765625" style="718" customWidth="1"/>
    <col min="9508" max="9508" width="2" style="718" customWidth="1"/>
    <col min="9509" max="9509" width="6" style="718" customWidth="1"/>
    <col min="9510" max="9510" width="2" style="718" customWidth="1"/>
    <col min="9511" max="9511" width="5" style="718" customWidth="1"/>
    <col min="9512" max="9512" width="2" style="718" customWidth="1"/>
    <col min="9513" max="9513" width="5" style="718" customWidth="1"/>
    <col min="9514" max="9514" width="2" style="718" customWidth="1"/>
    <col min="9515" max="9515" width="5" style="718" customWidth="1"/>
    <col min="9516" max="9516" width="2" style="718" customWidth="1"/>
    <col min="9517" max="9517" width="4.5" style="718" customWidth="1"/>
    <col min="9518" max="9744" width="10" style="718"/>
    <col min="9745" max="9745" width="24.69921875" style="718" customWidth="1"/>
    <col min="9746" max="9746" width="16.3984375" style="718" customWidth="1"/>
    <col min="9747" max="9747" width="32" style="718" bestFit="1" customWidth="1"/>
    <col min="9748" max="9748" width="5.3984375" style="718" customWidth="1"/>
    <col min="9749" max="9749" width="9.3984375" style="718" customWidth="1"/>
    <col min="9750" max="9750" width="2" style="718" customWidth="1"/>
    <col min="9751" max="9751" width="6.3984375" style="718" customWidth="1"/>
    <col min="9752" max="9752" width="2" style="718" customWidth="1"/>
    <col min="9753" max="9753" width="5.59765625" style="718" customWidth="1"/>
    <col min="9754" max="9754" width="2" style="718" customWidth="1"/>
    <col min="9755" max="9755" width="6.5" style="718" bestFit="1" customWidth="1"/>
    <col min="9756" max="9756" width="2" style="718" customWidth="1"/>
    <col min="9757" max="9757" width="6.3984375" style="718" bestFit="1" customWidth="1"/>
    <col min="9758" max="9758" width="1.8984375" style="718" customWidth="1"/>
    <col min="9759" max="9759" width="5" style="718" customWidth="1"/>
    <col min="9760" max="9760" width="2" style="718" customWidth="1"/>
    <col min="9761" max="9761" width="7.3984375" style="718" bestFit="1" customWidth="1"/>
    <col min="9762" max="9762" width="2" style="718" customWidth="1"/>
    <col min="9763" max="9763" width="6.09765625" style="718" customWidth="1"/>
    <col min="9764" max="9764" width="2" style="718" customWidth="1"/>
    <col min="9765" max="9765" width="6" style="718" customWidth="1"/>
    <col min="9766" max="9766" width="2" style="718" customWidth="1"/>
    <col min="9767" max="9767" width="5" style="718" customWidth="1"/>
    <col min="9768" max="9768" width="2" style="718" customWidth="1"/>
    <col min="9769" max="9769" width="5" style="718" customWidth="1"/>
    <col min="9770" max="9770" width="2" style="718" customWidth="1"/>
    <col min="9771" max="9771" width="5" style="718" customWidth="1"/>
    <col min="9772" max="9772" width="2" style="718" customWidth="1"/>
    <col min="9773" max="9773" width="4.5" style="718" customWidth="1"/>
    <col min="9774" max="10000" width="10" style="718"/>
    <col min="10001" max="10001" width="24.69921875" style="718" customWidth="1"/>
    <col min="10002" max="10002" width="16.3984375" style="718" customWidth="1"/>
    <col min="10003" max="10003" width="32" style="718" bestFit="1" customWidth="1"/>
    <col min="10004" max="10004" width="5.3984375" style="718" customWidth="1"/>
    <col min="10005" max="10005" width="9.3984375" style="718" customWidth="1"/>
    <col min="10006" max="10006" width="2" style="718" customWidth="1"/>
    <col min="10007" max="10007" width="6.3984375" style="718" customWidth="1"/>
    <col min="10008" max="10008" width="2" style="718" customWidth="1"/>
    <col min="10009" max="10009" width="5.59765625" style="718" customWidth="1"/>
    <col min="10010" max="10010" width="2" style="718" customWidth="1"/>
    <col min="10011" max="10011" width="6.5" style="718" bestFit="1" customWidth="1"/>
    <col min="10012" max="10012" width="2" style="718" customWidth="1"/>
    <col min="10013" max="10013" width="6.3984375" style="718" bestFit="1" customWidth="1"/>
    <col min="10014" max="10014" width="1.8984375" style="718" customWidth="1"/>
    <col min="10015" max="10015" width="5" style="718" customWidth="1"/>
    <col min="10016" max="10016" width="2" style="718" customWidth="1"/>
    <col min="10017" max="10017" width="7.3984375" style="718" bestFit="1" customWidth="1"/>
    <col min="10018" max="10018" width="2" style="718" customWidth="1"/>
    <col min="10019" max="10019" width="6.09765625" style="718" customWidth="1"/>
    <col min="10020" max="10020" width="2" style="718" customWidth="1"/>
    <col min="10021" max="10021" width="6" style="718" customWidth="1"/>
    <col min="10022" max="10022" width="2" style="718" customWidth="1"/>
    <col min="10023" max="10023" width="5" style="718" customWidth="1"/>
    <col min="10024" max="10024" width="2" style="718" customWidth="1"/>
    <col min="10025" max="10025" width="5" style="718" customWidth="1"/>
    <col min="10026" max="10026" width="2" style="718" customWidth="1"/>
    <col min="10027" max="10027" width="5" style="718" customWidth="1"/>
    <col min="10028" max="10028" width="2" style="718" customWidth="1"/>
    <col min="10029" max="10029" width="4.5" style="718" customWidth="1"/>
    <col min="10030" max="10256" width="10" style="718"/>
    <col min="10257" max="10257" width="24.69921875" style="718" customWidth="1"/>
    <col min="10258" max="10258" width="16.3984375" style="718" customWidth="1"/>
    <col min="10259" max="10259" width="32" style="718" bestFit="1" customWidth="1"/>
    <col min="10260" max="10260" width="5.3984375" style="718" customWidth="1"/>
    <col min="10261" max="10261" width="9.3984375" style="718" customWidth="1"/>
    <col min="10262" max="10262" width="2" style="718" customWidth="1"/>
    <col min="10263" max="10263" width="6.3984375" style="718" customWidth="1"/>
    <col min="10264" max="10264" width="2" style="718" customWidth="1"/>
    <col min="10265" max="10265" width="5.59765625" style="718" customWidth="1"/>
    <col min="10266" max="10266" width="2" style="718" customWidth="1"/>
    <col min="10267" max="10267" width="6.5" style="718" bestFit="1" customWidth="1"/>
    <col min="10268" max="10268" width="2" style="718" customWidth="1"/>
    <col min="10269" max="10269" width="6.3984375" style="718" bestFit="1" customWidth="1"/>
    <col min="10270" max="10270" width="1.8984375" style="718" customWidth="1"/>
    <col min="10271" max="10271" width="5" style="718" customWidth="1"/>
    <col min="10272" max="10272" width="2" style="718" customWidth="1"/>
    <col min="10273" max="10273" width="7.3984375" style="718" bestFit="1" customWidth="1"/>
    <col min="10274" max="10274" width="2" style="718" customWidth="1"/>
    <col min="10275" max="10275" width="6.09765625" style="718" customWidth="1"/>
    <col min="10276" max="10276" width="2" style="718" customWidth="1"/>
    <col min="10277" max="10277" width="6" style="718" customWidth="1"/>
    <col min="10278" max="10278" width="2" style="718" customWidth="1"/>
    <col min="10279" max="10279" width="5" style="718" customWidth="1"/>
    <col min="10280" max="10280" width="2" style="718" customWidth="1"/>
    <col min="10281" max="10281" width="5" style="718" customWidth="1"/>
    <col min="10282" max="10282" width="2" style="718" customWidth="1"/>
    <col min="10283" max="10283" width="5" style="718" customWidth="1"/>
    <col min="10284" max="10284" width="2" style="718" customWidth="1"/>
    <col min="10285" max="10285" width="4.5" style="718" customWidth="1"/>
    <col min="10286" max="10512" width="10" style="718"/>
    <col min="10513" max="10513" width="24.69921875" style="718" customWidth="1"/>
    <col min="10514" max="10514" width="16.3984375" style="718" customWidth="1"/>
    <col min="10515" max="10515" width="32" style="718" bestFit="1" customWidth="1"/>
    <col min="10516" max="10516" width="5.3984375" style="718" customWidth="1"/>
    <col min="10517" max="10517" width="9.3984375" style="718" customWidth="1"/>
    <col min="10518" max="10518" width="2" style="718" customWidth="1"/>
    <col min="10519" max="10519" width="6.3984375" style="718" customWidth="1"/>
    <col min="10520" max="10520" width="2" style="718" customWidth="1"/>
    <col min="10521" max="10521" width="5.59765625" style="718" customWidth="1"/>
    <col min="10522" max="10522" width="2" style="718" customWidth="1"/>
    <col min="10523" max="10523" width="6.5" style="718" bestFit="1" customWidth="1"/>
    <col min="10524" max="10524" width="2" style="718" customWidth="1"/>
    <col min="10525" max="10525" width="6.3984375" style="718" bestFit="1" customWidth="1"/>
    <col min="10526" max="10526" width="1.8984375" style="718" customWidth="1"/>
    <col min="10527" max="10527" width="5" style="718" customWidth="1"/>
    <col min="10528" max="10528" width="2" style="718" customWidth="1"/>
    <col min="10529" max="10529" width="7.3984375" style="718" bestFit="1" customWidth="1"/>
    <col min="10530" max="10530" width="2" style="718" customWidth="1"/>
    <col min="10531" max="10531" width="6.09765625" style="718" customWidth="1"/>
    <col min="10532" max="10532" width="2" style="718" customWidth="1"/>
    <col min="10533" max="10533" width="6" style="718" customWidth="1"/>
    <col min="10534" max="10534" width="2" style="718" customWidth="1"/>
    <col min="10535" max="10535" width="5" style="718" customWidth="1"/>
    <col min="10536" max="10536" width="2" style="718" customWidth="1"/>
    <col min="10537" max="10537" width="5" style="718" customWidth="1"/>
    <col min="10538" max="10538" width="2" style="718" customWidth="1"/>
    <col min="10539" max="10539" width="5" style="718" customWidth="1"/>
    <col min="10540" max="10540" width="2" style="718" customWidth="1"/>
    <col min="10541" max="10541" width="4.5" style="718" customWidth="1"/>
    <col min="10542" max="10768" width="10" style="718"/>
    <col min="10769" max="10769" width="24.69921875" style="718" customWidth="1"/>
    <col min="10770" max="10770" width="16.3984375" style="718" customWidth="1"/>
    <col min="10771" max="10771" width="32" style="718" bestFit="1" customWidth="1"/>
    <col min="10772" max="10772" width="5.3984375" style="718" customWidth="1"/>
    <col min="10773" max="10773" width="9.3984375" style="718" customWidth="1"/>
    <col min="10774" max="10774" width="2" style="718" customWidth="1"/>
    <col min="10775" max="10775" width="6.3984375" style="718" customWidth="1"/>
    <col min="10776" max="10776" width="2" style="718" customWidth="1"/>
    <col min="10777" max="10777" width="5.59765625" style="718" customWidth="1"/>
    <col min="10778" max="10778" width="2" style="718" customWidth="1"/>
    <col min="10779" max="10779" width="6.5" style="718" bestFit="1" customWidth="1"/>
    <col min="10780" max="10780" width="2" style="718" customWidth="1"/>
    <col min="10781" max="10781" width="6.3984375" style="718" bestFit="1" customWidth="1"/>
    <col min="10782" max="10782" width="1.8984375" style="718" customWidth="1"/>
    <col min="10783" max="10783" width="5" style="718" customWidth="1"/>
    <col min="10784" max="10784" width="2" style="718" customWidth="1"/>
    <col min="10785" max="10785" width="7.3984375" style="718" bestFit="1" customWidth="1"/>
    <col min="10786" max="10786" width="2" style="718" customWidth="1"/>
    <col min="10787" max="10787" width="6.09765625" style="718" customWidth="1"/>
    <col min="10788" max="10788" width="2" style="718" customWidth="1"/>
    <col min="10789" max="10789" width="6" style="718" customWidth="1"/>
    <col min="10790" max="10790" width="2" style="718" customWidth="1"/>
    <col min="10791" max="10791" width="5" style="718" customWidth="1"/>
    <col min="10792" max="10792" width="2" style="718" customWidth="1"/>
    <col min="10793" max="10793" width="5" style="718" customWidth="1"/>
    <col min="10794" max="10794" width="2" style="718" customWidth="1"/>
    <col min="10795" max="10795" width="5" style="718" customWidth="1"/>
    <col min="10796" max="10796" width="2" style="718" customWidth="1"/>
    <col min="10797" max="10797" width="4.5" style="718" customWidth="1"/>
    <col min="10798" max="11024" width="10" style="718"/>
    <col min="11025" max="11025" width="24.69921875" style="718" customWidth="1"/>
    <col min="11026" max="11026" width="16.3984375" style="718" customWidth="1"/>
    <col min="11027" max="11027" width="32" style="718" bestFit="1" customWidth="1"/>
    <col min="11028" max="11028" width="5.3984375" style="718" customWidth="1"/>
    <col min="11029" max="11029" width="9.3984375" style="718" customWidth="1"/>
    <col min="11030" max="11030" width="2" style="718" customWidth="1"/>
    <col min="11031" max="11031" width="6.3984375" style="718" customWidth="1"/>
    <col min="11032" max="11032" width="2" style="718" customWidth="1"/>
    <col min="11033" max="11033" width="5.59765625" style="718" customWidth="1"/>
    <col min="11034" max="11034" width="2" style="718" customWidth="1"/>
    <col min="11035" max="11035" width="6.5" style="718" bestFit="1" customWidth="1"/>
    <col min="11036" max="11036" width="2" style="718" customWidth="1"/>
    <col min="11037" max="11037" width="6.3984375" style="718" bestFit="1" customWidth="1"/>
    <col min="11038" max="11038" width="1.8984375" style="718" customWidth="1"/>
    <col min="11039" max="11039" width="5" style="718" customWidth="1"/>
    <col min="11040" max="11040" width="2" style="718" customWidth="1"/>
    <col min="11041" max="11041" width="7.3984375" style="718" bestFit="1" customWidth="1"/>
    <col min="11042" max="11042" width="2" style="718" customWidth="1"/>
    <col min="11043" max="11043" width="6.09765625" style="718" customWidth="1"/>
    <col min="11044" max="11044" width="2" style="718" customWidth="1"/>
    <col min="11045" max="11045" width="6" style="718" customWidth="1"/>
    <col min="11046" max="11046" width="2" style="718" customWidth="1"/>
    <col min="11047" max="11047" width="5" style="718" customWidth="1"/>
    <col min="11048" max="11048" width="2" style="718" customWidth="1"/>
    <col min="11049" max="11049" width="5" style="718" customWidth="1"/>
    <col min="11050" max="11050" width="2" style="718" customWidth="1"/>
    <col min="11051" max="11051" width="5" style="718" customWidth="1"/>
    <col min="11052" max="11052" width="2" style="718" customWidth="1"/>
    <col min="11053" max="11053" width="4.5" style="718" customWidth="1"/>
    <col min="11054" max="11280" width="10" style="718"/>
    <col min="11281" max="11281" width="24.69921875" style="718" customWidth="1"/>
    <col min="11282" max="11282" width="16.3984375" style="718" customWidth="1"/>
    <col min="11283" max="11283" width="32" style="718" bestFit="1" customWidth="1"/>
    <col min="11284" max="11284" width="5.3984375" style="718" customWidth="1"/>
    <col min="11285" max="11285" width="9.3984375" style="718" customWidth="1"/>
    <col min="11286" max="11286" width="2" style="718" customWidth="1"/>
    <col min="11287" max="11287" width="6.3984375" style="718" customWidth="1"/>
    <col min="11288" max="11288" width="2" style="718" customWidth="1"/>
    <col min="11289" max="11289" width="5.59765625" style="718" customWidth="1"/>
    <col min="11290" max="11290" width="2" style="718" customWidth="1"/>
    <col min="11291" max="11291" width="6.5" style="718" bestFit="1" customWidth="1"/>
    <col min="11292" max="11292" width="2" style="718" customWidth="1"/>
    <col min="11293" max="11293" width="6.3984375" style="718" bestFit="1" customWidth="1"/>
    <col min="11294" max="11294" width="1.8984375" style="718" customWidth="1"/>
    <col min="11295" max="11295" width="5" style="718" customWidth="1"/>
    <col min="11296" max="11296" width="2" style="718" customWidth="1"/>
    <col min="11297" max="11297" width="7.3984375" style="718" bestFit="1" customWidth="1"/>
    <col min="11298" max="11298" width="2" style="718" customWidth="1"/>
    <col min="11299" max="11299" width="6.09765625" style="718" customWidth="1"/>
    <col min="11300" max="11300" width="2" style="718" customWidth="1"/>
    <col min="11301" max="11301" width="6" style="718" customWidth="1"/>
    <col min="11302" max="11302" width="2" style="718" customWidth="1"/>
    <col min="11303" max="11303" width="5" style="718" customWidth="1"/>
    <col min="11304" max="11304" width="2" style="718" customWidth="1"/>
    <col min="11305" max="11305" width="5" style="718" customWidth="1"/>
    <col min="11306" max="11306" width="2" style="718" customWidth="1"/>
    <col min="11307" max="11307" width="5" style="718" customWidth="1"/>
    <col min="11308" max="11308" width="2" style="718" customWidth="1"/>
    <col min="11309" max="11309" width="4.5" style="718" customWidth="1"/>
    <col min="11310" max="11536" width="10" style="718"/>
    <col min="11537" max="11537" width="24.69921875" style="718" customWidth="1"/>
    <col min="11538" max="11538" width="16.3984375" style="718" customWidth="1"/>
    <col min="11539" max="11539" width="32" style="718" bestFit="1" customWidth="1"/>
    <col min="11540" max="11540" width="5.3984375" style="718" customWidth="1"/>
    <col min="11541" max="11541" width="9.3984375" style="718" customWidth="1"/>
    <col min="11542" max="11542" width="2" style="718" customWidth="1"/>
    <col min="11543" max="11543" width="6.3984375" style="718" customWidth="1"/>
    <col min="11544" max="11544" width="2" style="718" customWidth="1"/>
    <col min="11545" max="11545" width="5.59765625" style="718" customWidth="1"/>
    <col min="11546" max="11546" width="2" style="718" customWidth="1"/>
    <col min="11547" max="11547" width="6.5" style="718" bestFit="1" customWidth="1"/>
    <col min="11548" max="11548" width="2" style="718" customWidth="1"/>
    <col min="11549" max="11549" width="6.3984375" style="718" bestFit="1" customWidth="1"/>
    <col min="11550" max="11550" width="1.8984375" style="718" customWidth="1"/>
    <col min="11551" max="11551" width="5" style="718" customWidth="1"/>
    <col min="11552" max="11552" width="2" style="718" customWidth="1"/>
    <col min="11553" max="11553" width="7.3984375" style="718" bestFit="1" customWidth="1"/>
    <col min="11554" max="11554" width="2" style="718" customWidth="1"/>
    <col min="11555" max="11555" width="6.09765625" style="718" customWidth="1"/>
    <col min="11556" max="11556" width="2" style="718" customWidth="1"/>
    <col min="11557" max="11557" width="6" style="718" customWidth="1"/>
    <col min="11558" max="11558" width="2" style="718" customWidth="1"/>
    <col min="11559" max="11559" width="5" style="718" customWidth="1"/>
    <col min="11560" max="11560" width="2" style="718" customWidth="1"/>
    <col min="11561" max="11561" width="5" style="718" customWidth="1"/>
    <col min="11562" max="11562" width="2" style="718" customWidth="1"/>
    <col min="11563" max="11563" width="5" style="718" customWidth="1"/>
    <col min="11564" max="11564" width="2" style="718" customWidth="1"/>
    <col min="11565" max="11565" width="4.5" style="718" customWidth="1"/>
    <col min="11566" max="11792" width="10" style="718"/>
    <col min="11793" max="11793" width="24.69921875" style="718" customWidth="1"/>
    <col min="11794" max="11794" width="16.3984375" style="718" customWidth="1"/>
    <col min="11795" max="11795" width="32" style="718" bestFit="1" customWidth="1"/>
    <col min="11796" max="11796" width="5.3984375" style="718" customWidth="1"/>
    <col min="11797" max="11797" width="9.3984375" style="718" customWidth="1"/>
    <col min="11798" max="11798" width="2" style="718" customWidth="1"/>
    <col min="11799" max="11799" width="6.3984375" style="718" customWidth="1"/>
    <col min="11800" max="11800" width="2" style="718" customWidth="1"/>
    <col min="11801" max="11801" width="5.59765625" style="718" customWidth="1"/>
    <col min="11802" max="11802" width="2" style="718" customWidth="1"/>
    <col min="11803" max="11803" width="6.5" style="718" bestFit="1" customWidth="1"/>
    <col min="11804" max="11804" width="2" style="718" customWidth="1"/>
    <col min="11805" max="11805" width="6.3984375" style="718" bestFit="1" customWidth="1"/>
    <col min="11806" max="11806" width="1.8984375" style="718" customWidth="1"/>
    <col min="11807" max="11807" width="5" style="718" customWidth="1"/>
    <col min="11808" max="11808" width="2" style="718" customWidth="1"/>
    <col min="11809" max="11809" width="7.3984375" style="718" bestFit="1" customWidth="1"/>
    <col min="11810" max="11810" width="2" style="718" customWidth="1"/>
    <col min="11811" max="11811" width="6.09765625" style="718" customWidth="1"/>
    <col min="11812" max="11812" width="2" style="718" customWidth="1"/>
    <col min="11813" max="11813" width="6" style="718" customWidth="1"/>
    <col min="11814" max="11814" width="2" style="718" customWidth="1"/>
    <col min="11815" max="11815" width="5" style="718" customWidth="1"/>
    <col min="11816" max="11816" width="2" style="718" customWidth="1"/>
    <col min="11817" max="11817" width="5" style="718" customWidth="1"/>
    <col min="11818" max="11818" width="2" style="718" customWidth="1"/>
    <col min="11819" max="11819" width="5" style="718" customWidth="1"/>
    <col min="11820" max="11820" width="2" style="718" customWidth="1"/>
    <col min="11821" max="11821" width="4.5" style="718" customWidth="1"/>
    <col min="11822" max="12048" width="10" style="718"/>
    <col min="12049" max="12049" width="24.69921875" style="718" customWidth="1"/>
    <col min="12050" max="12050" width="16.3984375" style="718" customWidth="1"/>
    <col min="12051" max="12051" width="32" style="718" bestFit="1" customWidth="1"/>
    <col min="12052" max="12052" width="5.3984375" style="718" customWidth="1"/>
    <col min="12053" max="12053" width="9.3984375" style="718" customWidth="1"/>
    <col min="12054" max="12054" width="2" style="718" customWidth="1"/>
    <col min="12055" max="12055" width="6.3984375" style="718" customWidth="1"/>
    <col min="12056" max="12056" width="2" style="718" customWidth="1"/>
    <col min="12057" max="12057" width="5.59765625" style="718" customWidth="1"/>
    <col min="12058" max="12058" width="2" style="718" customWidth="1"/>
    <col min="12059" max="12059" width="6.5" style="718" bestFit="1" customWidth="1"/>
    <col min="12060" max="12060" width="2" style="718" customWidth="1"/>
    <col min="12061" max="12061" width="6.3984375" style="718" bestFit="1" customWidth="1"/>
    <col min="12062" max="12062" width="1.8984375" style="718" customWidth="1"/>
    <col min="12063" max="12063" width="5" style="718" customWidth="1"/>
    <col min="12064" max="12064" width="2" style="718" customWidth="1"/>
    <col min="12065" max="12065" width="7.3984375" style="718" bestFit="1" customWidth="1"/>
    <col min="12066" max="12066" width="2" style="718" customWidth="1"/>
    <col min="12067" max="12067" width="6.09765625" style="718" customWidth="1"/>
    <col min="12068" max="12068" width="2" style="718" customWidth="1"/>
    <col min="12069" max="12069" width="6" style="718" customWidth="1"/>
    <col min="12070" max="12070" width="2" style="718" customWidth="1"/>
    <col min="12071" max="12071" width="5" style="718" customWidth="1"/>
    <col min="12072" max="12072" width="2" style="718" customWidth="1"/>
    <col min="12073" max="12073" width="5" style="718" customWidth="1"/>
    <col min="12074" max="12074" width="2" style="718" customWidth="1"/>
    <col min="12075" max="12075" width="5" style="718" customWidth="1"/>
    <col min="12076" max="12076" width="2" style="718" customWidth="1"/>
    <col min="12077" max="12077" width="4.5" style="718" customWidth="1"/>
    <col min="12078" max="12304" width="10" style="718"/>
    <col min="12305" max="12305" width="24.69921875" style="718" customWidth="1"/>
    <col min="12306" max="12306" width="16.3984375" style="718" customWidth="1"/>
    <col min="12307" max="12307" width="32" style="718" bestFit="1" customWidth="1"/>
    <col min="12308" max="12308" width="5.3984375" style="718" customWidth="1"/>
    <col min="12309" max="12309" width="9.3984375" style="718" customWidth="1"/>
    <col min="12310" max="12310" width="2" style="718" customWidth="1"/>
    <col min="12311" max="12311" width="6.3984375" style="718" customWidth="1"/>
    <col min="12312" max="12312" width="2" style="718" customWidth="1"/>
    <col min="12313" max="12313" width="5.59765625" style="718" customWidth="1"/>
    <col min="12314" max="12314" width="2" style="718" customWidth="1"/>
    <col min="12315" max="12315" width="6.5" style="718" bestFit="1" customWidth="1"/>
    <col min="12316" max="12316" width="2" style="718" customWidth="1"/>
    <col min="12317" max="12317" width="6.3984375" style="718" bestFit="1" customWidth="1"/>
    <col min="12318" max="12318" width="1.8984375" style="718" customWidth="1"/>
    <col min="12319" max="12319" width="5" style="718" customWidth="1"/>
    <col min="12320" max="12320" width="2" style="718" customWidth="1"/>
    <col min="12321" max="12321" width="7.3984375" style="718" bestFit="1" customWidth="1"/>
    <col min="12322" max="12322" width="2" style="718" customWidth="1"/>
    <col min="12323" max="12323" width="6.09765625" style="718" customWidth="1"/>
    <col min="12324" max="12324" width="2" style="718" customWidth="1"/>
    <col min="12325" max="12325" width="6" style="718" customWidth="1"/>
    <col min="12326" max="12326" width="2" style="718" customWidth="1"/>
    <col min="12327" max="12327" width="5" style="718" customWidth="1"/>
    <col min="12328" max="12328" width="2" style="718" customWidth="1"/>
    <col min="12329" max="12329" width="5" style="718" customWidth="1"/>
    <col min="12330" max="12330" width="2" style="718" customWidth="1"/>
    <col min="12331" max="12331" width="5" style="718" customWidth="1"/>
    <col min="12332" max="12332" width="2" style="718" customWidth="1"/>
    <col min="12333" max="12333" width="4.5" style="718" customWidth="1"/>
    <col min="12334" max="12560" width="10" style="718"/>
    <col min="12561" max="12561" width="24.69921875" style="718" customWidth="1"/>
    <col min="12562" max="12562" width="16.3984375" style="718" customWidth="1"/>
    <col min="12563" max="12563" width="32" style="718" bestFit="1" customWidth="1"/>
    <col min="12564" max="12564" width="5.3984375" style="718" customWidth="1"/>
    <col min="12565" max="12565" width="9.3984375" style="718" customWidth="1"/>
    <col min="12566" max="12566" width="2" style="718" customWidth="1"/>
    <col min="12567" max="12567" width="6.3984375" style="718" customWidth="1"/>
    <col min="12568" max="12568" width="2" style="718" customWidth="1"/>
    <col min="12569" max="12569" width="5.59765625" style="718" customWidth="1"/>
    <col min="12570" max="12570" width="2" style="718" customWidth="1"/>
    <col min="12571" max="12571" width="6.5" style="718" bestFit="1" customWidth="1"/>
    <col min="12572" max="12572" width="2" style="718" customWidth="1"/>
    <col min="12573" max="12573" width="6.3984375" style="718" bestFit="1" customWidth="1"/>
    <col min="12574" max="12574" width="1.8984375" style="718" customWidth="1"/>
    <col min="12575" max="12575" width="5" style="718" customWidth="1"/>
    <col min="12576" max="12576" width="2" style="718" customWidth="1"/>
    <col min="12577" max="12577" width="7.3984375" style="718" bestFit="1" customWidth="1"/>
    <col min="12578" max="12578" width="2" style="718" customWidth="1"/>
    <col min="12579" max="12579" width="6.09765625" style="718" customWidth="1"/>
    <col min="12580" max="12580" width="2" style="718" customWidth="1"/>
    <col min="12581" max="12581" width="6" style="718" customWidth="1"/>
    <col min="12582" max="12582" width="2" style="718" customWidth="1"/>
    <col min="12583" max="12583" width="5" style="718" customWidth="1"/>
    <col min="12584" max="12584" width="2" style="718" customWidth="1"/>
    <col min="12585" max="12585" width="5" style="718" customWidth="1"/>
    <col min="12586" max="12586" width="2" style="718" customWidth="1"/>
    <col min="12587" max="12587" width="5" style="718" customWidth="1"/>
    <col min="12588" max="12588" width="2" style="718" customWidth="1"/>
    <col min="12589" max="12589" width="4.5" style="718" customWidth="1"/>
    <col min="12590" max="12816" width="10" style="718"/>
    <col min="12817" max="12817" width="24.69921875" style="718" customWidth="1"/>
    <col min="12818" max="12818" width="16.3984375" style="718" customWidth="1"/>
    <col min="12819" max="12819" width="32" style="718" bestFit="1" customWidth="1"/>
    <col min="12820" max="12820" width="5.3984375" style="718" customWidth="1"/>
    <col min="12821" max="12821" width="9.3984375" style="718" customWidth="1"/>
    <col min="12822" max="12822" width="2" style="718" customWidth="1"/>
    <col min="12823" max="12823" width="6.3984375" style="718" customWidth="1"/>
    <col min="12824" max="12824" width="2" style="718" customWidth="1"/>
    <col min="12825" max="12825" width="5.59765625" style="718" customWidth="1"/>
    <col min="12826" max="12826" width="2" style="718" customWidth="1"/>
    <col min="12827" max="12827" width="6.5" style="718" bestFit="1" customWidth="1"/>
    <col min="12828" max="12828" width="2" style="718" customWidth="1"/>
    <col min="12829" max="12829" width="6.3984375" style="718" bestFit="1" customWidth="1"/>
    <col min="12830" max="12830" width="1.8984375" style="718" customWidth="1"/>
    <col min="12831" max="12831" width="5" style="718" customWidth="1"/>
    <col min="12832" max="12832" width="2" style="718" customWidth="1"/>
    <col min="12833" max="12833" width="7.3984375" style="718" bestFit="1" customWidth="1"/>
    <col min="12834" max="12834" width="2" style="718" customWidth="1"/>
    <col min="12835" max="12835" width="6.09765625" style="718" customWidth="1"/>
    <col min="12836" max="12836" width="2" style="718" customWidth="1"/>
    <col min="12837" max="12837" width="6" style="718" customWidth="1"/>
    <col min="12838" max="12838" width="2" style="718" customWidth="1"/>
    <col min="12839" max="12839" width="5" style="718" customWidth="1"/>
    <col min="12840" max="12840" width="2" style="718" customWidth="1"/>
    <col min="12841" max="12841" width="5" style="718" customWidth="1"/>
    <col min="12842" max="12842" width="2" style="718" customWidth="1"/>
    <col min="12843" max="12843" width="5" style="718" customWidth="1"/>
    <col min="12844" max="12844" width="2" style="718" customWidth="1"/>
    <col min="12845" max="12845" width="4.5" style="718" customWidth="1"/>
    <col min="12846" max="13072" width="10" style="718"/>
    <col min="13073" max="13073" width="24.69921875" style="718" customWidth="1"/>
    <col min="13074" max="13074" width="16.3984375" style="718" customWidth="1"/>
    <col min="13075" max="13075" width="32" style="718" bestFit="1" customWidth="1"/>
    <col min="13076" max="13076" width="5.3984375" style="718" customWidth="1"/>
    <col min="13077" max="13077" width="9.3984375" style="718" customWidth="1"/>
    <col min="13078" max="13078" width="2" style="718" customWidth="1"/>
    <col min="13079" max="13079" width="6.3984375" style="718" customWidth="1"/>
    <col min="13080" max="13080" width="2" style="718" customWidth="1"/>
    <col min="13081" max="13081" width="5.59765625" style="718" customWidth="1"/>
    <col min="13082" max="13082" width="2" style="718" customWidth="1"/>
    <col min="13083" max="13083" width="6.5" style="718" bestFit="1" customWidth="1"/>
    <col min="13084" max="13084" width="2" style="718" customWidth="1"/>
    <col min="13085" max="13085" width="6.3984375" style="718" bestFit="1" customWidth="1"/>
    <col min="13086" max="13086" width="1.8984375" style="718" customWidth="1"/>
    <col min="13087" max="13087" width="5" style="718" customWidth="1"/>
    <col min="13088" max="13088" width="2" style="718" customWidth="1"/>
    <col min="13089" max="13089" width="7.3984375" style="718" bestFit="1" customWidth="1"/>
    <col min="13090" max="13090" width="2" style="718" customWidth="1"/>
    <col min="13091" max="13091" width="6.09765625" style="718" customWidth="1"/>
    <col min="13092" max="13092" width="2" style="718" customWidth="1"/>
    <col min="13093" max="13093" width="6" style="718" customWidth="1"/>
    <col min="13094" max="13094" width="2" style="718" customWidth="1"/>
    <col min="13095" max="13095" width="5" style="718" customWidth="1"/>
    <col min="13096" max="13096" width="2" style="718" customWidth="1"/>
    <col min="13097" max="13097" width="5" style="718" customWidth="1"/>
    <col min="13098" max="13098" width="2" style="718" customWidth="1"/>
    <col min="13099" max="13099" width="5" style="718" customWidth="1"/>
    <col min="13100" max="13100" width="2" style="718" customWidth="1"/>
    <col min="13101" max="13101" width="4.5" style="718" customWidth="1"/>
    <col min="13102" max="13328" width="10" style="718"/>
    <col min="13329" max="13329" width="24.69921875" style="718" customWidth="1"/>
    <col min="13330" max="13330" width="16.3984375" style="718" customWidth="1"/>
    <col min="13331" max="13331" width="32" style="718" bestFit="1" customWidth="1"/>
    <col min="13332" max="13332" width="5.3984375" style="718" customWidth="1"/>
    <col min="13333" max="13333" width="9.3984375" style="718" customWidth="1"/>
    <col min="13334" max="13334" width="2" style="718" customWidth="1"/>
    <col min="13335" max="13335" width="6.3984375" style="718" customWidth="1"/>
    <col min="13336" max="13336" width="2" style="718" customWidth="1"/>
    <col min="13337" max="13337" width="5.59765625" style="718" customWidth="1"/>
    <col min="13338" max="13338" width="2" style="718" customWidth="1"/>
    <col min="13339" max="13339" width="6.5" style="718" bestFit="1" customWidth="1"/>
    <col min="13340" max="13340" width="2" style="718" customWidth="1"/>
    <col min="13341" max="13341" width="6.3984375" style="718" bestFit="1" customWidth="1"/>
    <col min="13342" max="13342" width="1.8984375" style="718" customWidth="1"/>
    <col min="13343" max="13343" width="5" style="718" customWidth="1"/>
    <col min="13344" max="13344" width="2" style="718" customWidth="1"/>
    <col min="13345" max="13345" width="7.3984375" style="718" bestFit="1" customWidth="1"/>
    <col min="13346" max="13346" width="2" style="718" customWidth="1"/>
    <col min="13347" max="13347" width="6.09765625" style="718" customWidth="1"/>
    <col min="13348" max="13348" width="2" style="718" customWidth="1"/>
    <col min="13349" max="13349" width="6" style="718" customWidth="1"/>
    <col min="13350" max="13350" width="2" style="718" customWidth="1"/>
    <col min="13351" max="13351" width="5" style="718" customWidth="1"/>
    <col min="13352" max="13352" width="2" style="718" customWidth="1"/>
    <col min="13353" max="13353" width="5" style="718" customWidth="1"/>
    <col min="13354" max="13354" width="2" style="718" customWidth="1"/>
    <col min="13355" max="13355" width="5" style="718" customWidth="1"/>
    <col min="13356" max="13356" width="2" style="718" customWidth="1"/>
    <col min="13357" max="13357" width="4.5" style="718" customWidth="1"/>
    <col min="13358" max="13584" width="10" style="718"/>
    <col min="13585" max="13585" width="24.69921875" style="718" customWidth="1"/>
    <col min="13586" max="13586" width="16.3984375" style="718" customWidth="1"/>
    <col min="13587" max="13587" width="32" style="718" bestFit="1" customWidth="1"/>
    <col min="13588" max="13588" width="5.3984375" style="718" customWidth="1"/>
    <col min="13589" max="13589" width="9.3984375" style="718" customWidth="1"/>
    <col min="13590" max="13590" width="2" style="718" customWidth="1"/>
    <col min="13591" max="13591" width="6.3984375" style="718" customWidth="1"/>
    <col min="13592" max="13592" width="2" style="718" customWidth="1"/>
    <col min="13593" max="13593" width="5.59765625" style="718" customWidth="1"/>
    <col min="13594" max="13594" width="2" style="718" customWidth="1"/>
    <col min="13595" max="13595" width="6.5" style="718" bestFit="1" customWidth="1"/>
    <col min="13596" max="13596" width="2" style="718" customWidth="1"/>
    <col min="13597" max="13597" width="6.3984375" style="718" bestFit="1" customWidth="1"/>
    <col min="13598" max="13598" width="1.8984375" style="718" customWidth="1"/>
    <col min="13599" max="13599" width="5" style="718" customWidth="1"/>
    <col min="13600" max="13600" width="2" style="718" customWidth="1"/>
    <col min="13601" max="13601" width="7.3984375" style="718" bestFit="1" customWidth="1"/>
    <col min="13602" max="13602" width="2" style="718" customWidth="1"/>
    <col min="13603" max="13603" width="6.09765625" style="718" customWidth="1"/>
    <col min="13604" max="13604" width="2" style="718" customWidth="1"/>
    <col min="13605" max="13605" width="6" style="718" customWidth="1"/>
    <col min="13606" max="13606" width="2" style="718" customWidth="1"/>
    <col min="13607" max="13607" width="5" style="718" customWidth="1"/>
    <col min="13608" max="13608" width="2" style="718" customWidth="1"/>
    <col min="13609" max="13609" width="5" style="718" customWidth="1"/>
    <col min="13610" max="13610" width="2" style="718" customWidth="1"/>
    <col min="13611" max="13611" width="5" style="718" customWidth="1"/>
    <col min="13612" max="13612" width="2" style="718" customWidth="1"/>
    <col min="13613" max="13613" width="4.5" style="718" customWidth="1"/>
    <col min="13614" max="13840" width="10" style="718"/>
    <col min="13841" max="13841" width="24.69921875" style="718" customWidth="1"/>
    <col min="13842" max="13842" width="16.3984375" style="718" customWidth="1"/>
    <col min="13843" max="13843" width="32" style="718" bestFit="1" customWidth="1"/>
    <col min="13844" max="13844" width="5.3984375" style="718" customWidth="1"/>
    <col min="13845" max="13845" width="9.3984375" style="718" customWidth="1"/>
    <col min="13846" max="13846" width="2" style="718" customWidth="1"/>
    <col min="13847" max="13847" width="6.3984375" style="718" customWidth="1"/>
    <col min="13848" max="13848" width="2" style="718" customWidth="1"/>
    <col min="13849" max="13849" width="5.59765625" style="718" customWidth="1"/>
    <col min="13850" max="13850" width="2" style="718" customWidth="1"/>
    <col min="13851" max="13851" width="6.5" style="718" bestFit="1" customWidth="1"/>
    <col min="13852" max="13852" width="2" style="718" customWidth="1"/>
    <col min="13853" max="13853" width="6.3984375" style="718" bestFit="1" customWidth="1"/>
    <col min="13854" max="13854" width="1.8984375" style="718" customWidth="1"/>
    <col min="13855" max="13855" width="5" style="718" customWidth="1"/>
    <col min="13856" max="13856" width="2" style="718" customWidth="1"/>
    <col min="13857" max="13857" width="7.3984375" style="718" bestFit="1" customWidth="1"/>
    <col min="13858" max="13858" width="2" style="718" customWidth="1"/>
    <col min="13859" max="13859" width="6.09765625" style="718" customWidth="1"/>
    <col min="13860" max="13860" width="2" style="718" customWidth="1"/>
    <col min="13861" max="13861" width="6" style="718" customWidth="1"/>
    <col min="13862" max="13862" width="2" style="718" customWidth="1"/>
    <col min="13863" max="13863" width="5" style="718" customWidth="1"/>
    <col min="13864" max="13864" width="2" style="718" customWidth="1"/>
    <col min="13865" max="13865" width="5" style="718" customWidth="1"/>
    <col min="13866" max="13866" width="2" style="718" customWidth="1"/>
    <col min="13867" max="13867" width="5" style="718" customWidth="1"/>
    <col min="13868" max="13868" width="2" style="718" customWidth="1"/>
    <col min="13869" max="13869" width="4.5" style="718" customWidth="1"/>
    <col min="13870" max="14096" width="10" style="718"/>
    <col min="14097" max="14097" width="24.69921875" style="718" customWidth="1"/>
    <col min="14098" max="14098" width="16.3984375" style="718" customWidth="1"/>
    <col min="14099" max="14099" width="32" style="718" bestFit="1" customWidth="1"/>
    <col min="14100" max="14100" width="5.3984375" style="718" customWidth="1"/>
    <col min="14101" max="14101" width="9.3984375" style="718" customWidth="1"/>
    <col min="14102" max="14102" width="2" style="718" customWidth="1"/>
    <col min="14103" max="14103" width="6.3984375" style="718" customWidth="1"/>
    <col min="14104" max="14104" width="2" style="718" customWidth="1"/>
    <col min="14105" max="14105" width="5.59765625" style="718" customWidth="1"/>
    <col min="14106" max="14106" width="2" style="718" customWidth="1"/>
    <col min="14107" max="14107" width="6.5" style="718" bestFit="1" customWidth="1"/>
    <col min="14108" max="14108" width="2" style="718" customWidth="1"/>
    <col min="14109" max="14109" width="6.3984375" style="718" bestFit="1" customWidth="1"/>
    <col min="14110" max="14110" width="1.8984375" style="718" customWidth="1"/>
    <col min="14111" max="14111" width="5" style="718" customWidth="1"/>
    <col min="14112" max="14112" width="2" style="718" customWidth="1"/>
    <col min="14113" max="14113" width="7.3984375" style="718" bestFit="1" customWidth="1"/>
    <col min="14114" max="14114" width="2" style="718" customWidth="1"/>
    <col min="14115" max="14115" width="6.09765625" style="718" customWidth="1"/>
    <col min="14116" max="14116" width="2" style="718" customWidth="1"/>
    <col min="14117" max="14117" width="6" style="718" customWidth="1"/>
    <col min="14118" max="14118" width="2" style="718" customWidth="1"/>
    <col min="14119" max="14119" width="5" style="718" customWidth="1"/>
    <col min="14120" max="14120" width="2" style="718" customWidth="1"/>
    <col min="14121" max="14121" width="5" style="718" customWidth="1"/>
    <col min="14122" max="14122" width="2" style="718" customWidth="1"/>
    <col min="14123" max="14123" width="5" style="718" customWidth="1"/>
    <col min="14124" max="14124" width="2" style="718" customWidth="1"/>
    <col min="14125" max="14125" width="4.5" style="718" customWidth="1"/>
    <col min="14126" max="14352" width="10" style="718"/>
    <col min="14353" max="14353" width="24.69921875" style="718" customWidth="1"/>
    <col min="14354" max="14354" width="16.3984375" style="718" customWidth="1"/>
    <col min="14355" max="14355" width="32" style="718" bestFit="1" customWidth="1"/>
    <col min="14356" max="14356" width="5.3984375" style="718" customWidth="1"/>
    <col min="14357" max="14357" width="9.3984375" style="718" customWidth="1"/>
    <col min="14358" max="14358" width="2" style="718" customWidth="1"/>
    <col min="14359" max="14359" width="6.3984375" style="718" customWidth="1"/>
    <col min="14360" max="14360" width="2" style="718" customWidth="1"/>
    <col min="14361" max="14361" width="5.59765625" style="718" customWidth="1"/>
    <col min="14362" max="14362" width="2" style="718" customWidth="1"/>
    <col min="14363" max="14363" width="6.5" style="718" bestFit="1" customWidth="1"/>
    <col min="14364" max="14364" width="2" style="718" customWidth="1"/>
    <col min="14365" max="14365" width="6.3984375" style="718" bestFit="1" customWidth="1"/>
    <col min="14366" max="14366" width="1.8984375" style="718" customWidth="1"/>
    <col min="14367" max="14367" width="5" style="718" customWidth="1"/>
    <col min="14368" max="14368" width="2" style="718" customWidth="1"/>
    <col min="14369" max="14369" width="7.3984375" style="718" bestFit="1" customWidth="1"/>
    <col min="14370" max="14370" width="2" style="718" customWidth="1"/>
    <col min="14371" max="14371" width="6.09765625" style="718" customWidth="1"/>
    <col min="14372" max="14372" width="2" style="718" customWidth="1"/>
    <col min="14373" max="14373" width="6" style="718" customWidth="1"/>
    <col min="14374" max="14374" width="2" style="718" customWidth="1"/>
    <col min="14375" max="14375" width="5" style="718" customWidth="1"/>
    <col min="14376" max="14376" width="2" style="718" customWidth="1"/>
    <col min="14377" max="14377" width="5" style="718" customWidth="1"/>
    <col min="14378" max="14378" width="2" style="718" customWidth="1"/>
    <col min="14379" max="14379" width="5" style="718" customWidth="1"/>
    <col min="14380" max="14380" width="2" style="718" customWidth="1"/>
    <col min="14381" max="14381" width="4.5" style="718" customWidth="1"/>
    <col min="14382" max="14608" width="10" style="718"/>
    <col min="14609" max="14609" width="24.69921875" style="718" customWidth="1"/>
    <col min="14610" max="14610" width="16.3984375" style="718" customWidth="1"/>
    <col min="14611" max="14611" width="32" style="718" bestFit="1" customWidth="1"/>
    <col min="14612" max="14612" width="5.3984375" style="718" customWidth="1"/>
    <col min="14613" max="14613" width="9.3984375" style="718" customWidth="1"/>
    <col min="14614" max="14614" width="2" style="718" customWidth="1"/>
    <col min="14615" max="14615" width="6.3984375" style="718" customWidth="1"/>
    <col min="14616" max="14616" width="2" style="718" customWidth="1"/>
    <col min="14617" max="14617" width="5.59765625" style="718" customWidth="1"/>
    <col min="14618" max="14618" width="2" style="718" customWidth="1"/>
    <col min="14619" max="14619" width="6.5" style="718" bestFit="1" customWidth="1"/>
    <col min="14620" max="14620" width="2" style="718" customWidth="1"/>
    <col min="14621" max="14621" width="6.3984375" style="718" bestFit="1" customWidth="1"/>
    <col min="14622" max="14622" width="1.8984375" style="718" customWidth="1"/>
    <col min="14623" max="14623" width="5" style="718" customWidth="1"/>
    <col min="14624" max="14624" width="2" style="718" customWidth="1"/>
    <col min="14625" max="14625" width="7.3984375" style="718" bestFit="1" customWidth="1"/>
    <col min="14626" max="14626" width="2" style="718" customWidth="1"/>
    <col min="14627" max="14627" width="6.09765625" style="718" customWidth="1"/>
    <col min="14628" max="14628" width="2" style="718" customWidth="1"/>
    <col min="14629" max="14629" width="6" style="718" customWidth="1"/>
    <col min="14630" max="14630" width="2" style="718" customWidth="1"/>
    <col min="14631" max="14631" width="5" style="718" customWidth="1"/>
    <col min="14632" max="14632" width="2" style="718" customWidth="1"/>
    <col min="14633" max="14633" width="5" style="718" customWidth="1"/>
    <col min="14634" max="14634" width="2" style="718" customWidth="1"/>
    <col min="14635" max="14635" width="5" style="718" customWidth="1"/>
    <col min="14636" max="14636" width="2" style="718" customWidth="1"/>
    <col min="14637" max="14637" width="4.5" style="718" customWidth="1"/>
    <col min="14638" max="14864" width="10" style="718"/>
    <col min="14865" max="14865" width="24.69921875" style="718" customWidth="1"/>
    <col min="14866" max="14866" width="16.3984375" style="718" customWidth="1"/>
    <col min="14867" max="14867" width="32" style="718" bestFit="1" customWidth="1"/>
    <col min="14868" max="14868" width="5.3984375" style="718" customWidth="1"/>
    <col min="14869" max="14869" width="9.3984375" style="718" customWidth="1"/>
    <col min="14870" max="14870" width="2" style="718" customWidth="1"/>
    <col min="14871" max="14871" width="6.3984375" style="718" customWidth="1"/>
    <col min="14872" max="14872" width="2" style="718" customWidth="1"/>
    <col min="14873" max="14873" width="5.59765625" style="718" customWidth="1"/>
    <col min="14874" max="14874" width="2" style="718" customWidth="1"/>
    <col min="14875" max="14875" width="6.5" style="718" bestFit="1" customWidth="1"/>
    <col min="14876" max="14876" width="2" style="718" customWidth="1"/>
    <col min="14877" max="14877" width="6.3984375" style="718" bestFit="1" customWidth="1"/>
    <col min="14878" max="14878" width="1.8984375" style="718" customWidth="1"/>
    <col min="14879" max="14879" width="5" style="718" customWidth="1"/>
    <col min="14880" max="14880" width="2" style="718" customWidth="1"/>
    <col min="14881" max="14881" width="7.3984375" style="718" bestFit="1" customWidth="1"/>
    <col min="14882" max="14882" width="2" style="718" customWidth="1"/>
    <col min="14883" max="14883" width="6.09765625" style="718" customWidth="1"/>
    <col min="14884" max="14884" width="2" style="718" customWidth="1"/>
    <col min="14885" max="14885" width="6" style="718" customWidth="1"/>
    <col min="14886" max="14886" width="2" style="718" customWidth="1"/>
    <col min="14887" max="14887" width="5" style="718" customWidth="1"/>
    <col min="14888" max="14888" width="2" style="718" customWidth="1"/>
    <col min="14889" max="14889" width="5" style="718" customWidth="1"/>
    <col min="14890" max="14890" width="2" style="718" customWidth="1"/>
    <col min="14891" max="14891" width="5" style="718" customWidth="1"/>
    <col min="14892" max="14892" width="2" style="718" customWidth="1"/>
    <col min="14893" max="14893" width="4.5" style="718" customWidth="1"/>
    <col min="14894" max="15120" width="10" style="718"/>
    <col min="15121" max="15121" width="24.69921875" style="718" customWidth="1"/>
    <col min="15122" max="15122" width="16.3984375" style="718" customWidth="1"/>
    <col min="15123" max="15123" width="32" style="718" bestFit="1" customWidth="1"/>
    <col min="15124" max="15124" width="5.3984375" style="718" customWidth="1"/>
    <col min="15125" max="15125" width="9.3984375" style="718" customWidth="1"/>
    <col min="15126" max="15126" width="2" style="718" customWidth="1"/>
    <col min="15127" max="15127" width="6.3984375" style="718" customWidth="1"/>
    <col min="15128" max="15128" width="2" style="718" customWidth="1"/>
    <col min="15129" max="15129" width="5.59765625" style="718" customWidth="1"/>
    <col min="15130" max="15130" width="2" style="718" customWidth="1"/>
    <col min="15131" max="15131" width="6.5" style="718" bestFit="1" customWidth="1"/>
    <col min="15132" max="15132" width="2" style="718" customWidth="1"/>
    <col min="15133" max="15133" width="6.3984375" style="718" bestFit="1" customWidth="1"/>
    <col min="15134" max="15134" width="1.8984375" style="718" customWidth="1"/>
    <col min="15135" max="15135" width="5" style="718" customWidth="1"/>
    <col min="15136" max="15136" width="2" style="718" customWidth="1"/>
    <col min="15137" max="15137" width="7.3984375" style="718" bestFit="1" customWidth="1"/>
    <col min="15138" max="15138" width="2" style="718" customWidth="1"/>
    <col min="15139" max="15139" width="6.09765625" style="718" customWidth="1"/>
    <col min="15140" max="15140" width="2" style="718" customWidth="1"/>
    <col min="15141" max="15141" width="6" style="718" customWidth="1"/>
    <col min="15142" max="15142" width="2" style="718" customWidth="1"/>
    <col min="15143" max="15143" width="5" style="718" customWidth="1"/>
    <col min="15144" max="15144" width="2" style="718" customWidth="1"/>
    <col min="15145" max="15145" width="5" style="718" customWidth="1"/>
    <col min="15146" max="15146" width="2" style="718" customWidth="1"/>
    <col min="15147" max="15147" width="5" style="718" customWidth="1"/>
    <col min="15148" max="15148" width="2" style="718" customWidth="1"/>
    <col min="15149" max="15149" width="4.5" style="718" customWidth="1"/>
    <col min="15150" max="15376" width="10" style="718"/>
    <col min="15377" max="15377" width="24.69921875" style="718" customWidth="1"/>
    <col min="15378" max="15378" width="16.3984375" style="718" customWidth="1"/>
    <col min="15379" max="15379" width="32" style="718" bestFit="1" customWidth="1"/>
    <col min="15380" max="15380" width="5.3984375" style="718" customWidth="1"/>
    <col min="15381" max="15381" width="9.3984375" style="718" customWidth="1"/>
    <col min="15382" max="15382" width="2" style="718" customWidth="1"/>
    <col min="15383" max="15383" width="6.3984375" style="718" customWidth="1"/>
    <col min="15384" max="15384" width="2" style="718" customWidth="1"/>
    <col min="15385" max="15385" width="5.59765625" style="718" customWidth="1"/>
    <col min="15386" max="15386" width="2" style="718" customWidth="1"/>
    <col min="15387" max="15387" width="6.5" style="718" bestFit="1" customWidth="1"/>
    <col min="15388" max="15388" width="2" style="718" customWidth="1"/>
    <col min="15389" max="15389" width="6.3984375" style="718" bestFit="1" customWidth="1"/>
    <col min="15390" max="15390" width="1.8984375" style="718" customWidth="1"/>
    <col min="15391" max="15391" width="5" style="718" customWidth="1"/>
    <col min="15392" max="15392" width="2" style="718" customWidth="1"/>
    <col min="15393" max="15393" width="7.3984375" style="718" bestFit="1" customWidth="1"/>
    <col min="15394" max="15394" width="2" style="718" customWidth="1"/>
    <col min="15395" max="15395" width="6.09765625" style="718" customWidth="1"/>
    <col min="15396" max="15396" width="2" style="718" customWidth="1"/>
    <col min="15397" max="15397" width="6" style="718" customWidth="1"/>
    <col min="15398" max="15398" width="2" style="718" customWidth="1"/>
    <col min="15399" max="15399" width="5" style="718" customWidth="1"/>
    <col min="15400" max="15400" width="2" style="718" customWidth="1"/>
    <col min="15401" max="15401" width="5" style="718" customWidth="1"/>
    <col min="15402" max="15402" width="2" style="718" customWidth="1"/>
    <col min="15403" max="15403" width="5" style="718" customWidth="1"/>
    <col min="15404" max="15404" width="2" style="718" customWidth="1"/>
    <col min="15405" max="15405" width="4.5" style="718" customWidth="1"/>
    <col min="15406" max="15632" width="10" style="718"/>
    <col min="15633" max="15633" width="24.69921875" style="718" customWidth="1"/>
    <col min="15634" max="15634" width="16.3984375" style="718" customWidth="1"/>
    <col min="15635" max="15635" width="32" style="718" bestFit="1" customWidth="1"/>
    <col min="15636" max="15636" width="5.3984375" style="718" customWidth="1"/>
    <col min="15637" max="15637" width="9.3984375" style="718" customWidth="1"/>
    <col min="15638" max="15638" width="2" style="718" customWidth="1"/>
    <col min="15639" max="15639" width="6.3984375" style="718" customWidth="1"/>
    <col min="15640" max="15640" width="2" style="718" customWidth="1"/>
    <col min="15641" max="15641" width="5.59765625" style="718" customWidth="1"/>
    <col min="15642" max="15642" width="2" style="718" customWidth="1"/>
    <col min="15643" max="15643" width="6.5" style="718" bestFit="1" customWidth="1"/>
    <col min="15644" max="15644" width="2" style="718" customWidth="1"/>
    <col min="15645" max="15645" width="6.3984375" style="718" bestFit="1" customWidth="1"/>
    <col min="15646" max="15646" width="1.8984375" style="718" customWidth="1"/>
    <col min="15647" max="15647" width="5" style="718" customWidth="1"/>
    <col min="15648" max="15648" width="2" style="718" customWidth="1"/>
    <col min="15649" max="15649" width="7.3984375" style="718" bestFit="1" customWidth="1"/>
    <col min="15650" max="15650" width="2" style="718" customWidth="1"/>
    <col min="15651" max="15651" width="6.09765625" style="718" customWidth="1"/>
    <col min="15652" max="15652" width="2" style="718" customWidth="1"/>
    <col min="15653" max="15653" width="6" style="718" customWidth="1"/>
    <col min="15654" max="15654" width="2" style="718" customWidth="1"/>
    <col min="15655" max="15655" width="5" style="718" customWidth="1"/>
    <col min="15656" max="15656" width="2" style="718" customWidth="1"/>
    <col min="15657" max="15657" width="5" style="718" customWidth="1"/>
    <col min="15658" max="15658" width="2" style="718" customWidth="1"/>
    <col min="15659" max="15659" width="5" style="718" customWidth="1"/>
    <col min="15660" max="15660" width="2" style="718" customWidth="1"/>
    <col min="15661" max="15661" width="4.5" style="718" customWidth="1"/>
    <col min="15662" max="15888" width="10" style="718"/>
    <col min="15889" max="15889" width="24.69921875" style="718" customWidth="1"/>
    <col min="15890" max="15890" width="16.3984375" style="718" customWidth="1"/>
    <col min="15891" max="15891" width="32" style="718" bestFit="1" customWidth="1"/>
    <col min="15892" max="15892" width="5.3984375" style="718" customWidth="1"/>
    <col min="15893" max="15893" width="9.3984375" style="718" customWidth="1"/>
    <col min="15894" max="15894" width="2" style="718" customWidth="1"/>
    <col min="15895" max="15895" width="6.3984375" style="718" customWidth="1"/>
    <col min="15896" max="15896" width="2" style="718" customWidth="1"/>
    <col min="15897" max="15897" width="5.59765625" style="718" customWidth="1"/>
    <col min="15898" max="15898" width="2" style="718" customWidth="1"/>
    <col min="15899" max="15899" width="6.5" style="718" bestFit="1" customWidth="1"/>
    <col min="15900" max="15900" width="2" style="718" customWidth="1"/>
    <col min="15901" max="15901" width="6.3984375" style="718" bestFit="1" customWidth="1"/>
    <col min="15902" max="15902" width="1.8984375" style="718" customWidth="1"/>
    <col min="15903" max="15903" width="5" style="718" customWidth="1"/>
    <col min="15904" max="15904" width="2" style="718" customWidth="1"/>
    <col min="15905" max="15905" width="7.3984375" style="718" bestFit="1" customWidth="1"/>
    <col min="15906" max="15906" width="2" style="718" customWidth="1"/>
    <col min="15907" max="15907" width="6.09765625" style="718" customWidth="1"/>
    <col min="15908" max="15908" width="2" style="718" customWidth="1"/>
    <col min="15909" max="15909" width="6" style="718" customWidth="1"/>
    <col min="15910" max="15910" width="2" style="718" customWidth="1"/>
    <col min="15911" max="15911" width="5" style="718" customWidth="1"/>
    <col min="15912" max="15912" width="2" style="718" customWidth="1"/>
    <col min="15913" max="15913" width="5" style="718" customWidth="1"/>
    <col min="15914" max="15914" width="2" style="718" customWidth="1"/>
    <col min="15915" max="15915" width="5" style="718" customWidth="1"/>
    <col min="15916" max="15916" width="2" style="718" customWidth="1"/>
    <col min="15917" max="15917" width="4.5" style="718" customWidth="1"/>
    <col min="15918" max="16144" width="10" style="718"/>
    <col min="16145" max="16145" width="24.69921875" style="718" customWidth="1"/>
    <col min="16146" max="16146" width="16.3984375" style="718" customWidth="1"/>
    <col min="16147" max="16147" width="32" style="718" bestFit="1" customWidth="1"/>
    <col min="16148" max="16148" width="5.3984375" style="718" customWidth="1"/>
    <col min="16149" max="16149" width="9.3984375" style="718" customWidth="1"/>
    <col min="16150" max="16150" width="2" style="718" customWidth="1"/>
    <col min="16151" max="16151" width="6.3984375" style="718" customWidth="1"/>
    <col min="16152" max="16152" width="2" style="718" customWidth="1"/>
    <col min="16153" max="16153" width="5.59765625" style="718" customWidth="1"/>
    <col min="16154" max="16154" width="2" style="718" customWidth="1"/>
    <col min="16155" max="16155" width="6.5" style="718" bestFit="1" customWidth="1"/>
    <col min="16156" max="16156" width="2" style="718" customWidth="1"/>
    <col min="16157" max="16157" width="6.3984375" style="718" bestFit="1" customWidth="1"/>
    <col min="16158" max="16158" width="1.8984375" style="718" customWidth="1"/>
    <col min="16159" max="16159" width="5" style="718" customWidth="1"/>
    <col min="16160" max="16160" width="2" style="718" customWidth="1"/>
    <col min="16161" max="16161" width="7.3984375" style="718" bestFit="1" customWidth="1"/>
    <col min="16162" max="16162" width="2" style="718" customWidth="1"/>
    <col min="16163" max="16163" width="6.09765625" style="718" customWidth="1"/>
    <col min="16164" max="16164" width="2" style="718" customWidth="1"/>
    <col min="16165" max="16165" width="6" style="718" customWidth="1"/>
    <col min="16166" max="16166" width="2" style="718" customWidth="1"/>
    <col min="16167" max="16167" width="5" style="718" customWidth="1"/>
    <col min="16168" max="16168" width="2" style="718" customWidth="1"/>
    <col min="16169" max="16169" width="5" style="718" customWidth="1"/>
    <col min="16170" max="16170" width="2" style="718" customWidth="1"/>
    <col min="16171" max="16171" width="5" style="718" customWidth="1"/>
    <col min="16172" max="16172" width="2" style="718" customWidth="1"/>
    <col min="16173" max="16173" width="4.5" style="718" customWidth="1"/>
    <col min="16174" max="16384" width="10" style="718"/>
  </cols>
  <sheetData>
    <row r="1" spans="1:57" s="689" customFormat="1" ht="39.9" customHeight="1">
      <c r="A1" s="686" t="s">
        <v>380</v>
      </c>
      <c r="B1" s="687"/>
      <c r="C1" s="687"/>
      <c r="D1" s="687"/>
      <c r="E1" s="687"/>
      <c r="F1" s="687"/>
      <c r="G1" s="687"/>
      <c r="H1" s="687"/>
      <c r="I1" s="687"/>
      <c r="J1" s="687"/>
      <c r="K1" s="687"/>
      <c r="L1" s="687"/>
      <c r="M1" s="687"/>
      <c r="N1" s="687"/>
      <c r="O1" s="687"/>
      <c r="P1" s="687"/>
      <c r="Q1" s="687"/>
      <c r="R1" s="687"/>
      <c r="S1" s="687"/>
      <c r="T1" s="687"/>
      <c r="U1" s="687"/>
      <c r="V1" s="687"/>
      <c r="W1" s="687"/>
      <c r="X1" s="687"/>
      <c r="Y1" s="687"/>
      <c r="Z1" s="687"/>
      <c r="AA1" s="687"/>
      <c r="AB1" s="687"/>
      <c r="AC1" s="688"/>
    </row>
    <row r="2" spans="1:57" s="689" customFormat="1" ht="21" customHeight="1">
      <c r="A2" s="690" t="s">
        <v>480</v>
      </c>
      <c r="B2" s="691"/>
      <c r="C2" s="691"/>
      <c r="D2" s="691"/>
      <c r="E2" s="691"/>
      <c r="F2" s="691"/>
      <c r="G2" s="691"/>
      <c r="H2" s="691"/>
      <c r="I2" s="691"/>
      <c r="J2" s="691"/>
      <c r="K2" s="691"/>
      <c r="L2" s="691"/>
      <c r="M2" s="691"/>
      <c r="N2" s="691"/>
      <c r="O2" s="691"/>
      <c r="P2" s="691"/>
      <c r="Q2" s="691"/>
      <c r="R2" s="691"/>
      <c r="S2" s="691"/>
      <c r="T2" s="691"/>
      <c r="U2" s="691"/>
      <c r="V2" s="691"/>
      <c r="W2" s="691"/>
      <c r="X2" s="691"/>
      <c r="Y2" s="691"/>
      <c r="Z2" s="691"/>
      <c r="AA2" s="691"/>
      <c r="AB2" s="691"/>
      <c r="AC2" s="692"/>
      <c r="AD2" s="693"/>
      <c r="AE2" s="693"/>
    </row>
    <row r="3" spans="1:57" s="693" customFormat="1" ht="17.399999999999999" customHeight="1">
      <c r="A3" s="694" t="s">
        <v>381</v>
      </c>
      <c r="B3" s="694" t="s">
        <v>382</v>
      </c>
      <c r="C3" s="694" t="s">
        <v>383</v>
      </c>
      <c r="D3" s="694" t="s">
        <v>384</v>
      </c>
      <c r="E3" s="694" t="s">
        <v>85</v>
      </c>
      <c r="F3" s="695"/>
      <c r="G3" s="696"/>
      <c r="H3" s="696"/>
      <c r="I3" s="696"/>
      <c r="J3" s="696"/>
      <c r="K3" s="696" t="s">
        <v>385</v>
      </c>
      <c r="L3" s="696" t="s">
        <v>386</v>
      </c>
      <c r="M3" s="696" t="s">
        <v>387</v>
      </c>
      <c r="N3" s="696" t="s">
        <v>386</v>
      </c>
      <c r="O3" s="696" t="s">
        <v>388</v>
      </c>
      <c r="P3" s="696"/>
      <c r="Q3" s="696" t="s">
        <v>389</v>
      </c>
      <c r="R3" s="696"/>
      <c r="S3" s="696"/>
      <c r="T3" s="696"/>
      <c r="U3" s="696"/>
      <c r="V3" s="696"/>
      <c r="W3" s="696"/>
      <c r="X3" s="696"/>
      <c r="Y3" s="696"/>
      <c r="Z3" s="696"/>
      <c r="AA3" s="696"/>
      <c r="AB3" s="696"/>
      <c r="AC3" s="697"/>
    </row>
    <row r="4" spans="1:57" s="693" customFormat="1" ht="17.399999999999999" customHeight="1">
      <c r="A4" s="698" t="s">
        <v>493</v>
      </c>
      <c r="B4" s="699" t="s">
        <v>394</v>
      </c>
      <c r="C4" s="699" t="s">
        <v>458</v>
      </c>
      <c r="D4" s="699" t="s">
        <v>390</v>
      </c>
      <c r="E4" s="700">
        <f>SUM(G4:AB4)</f>
        <v>13</v>
      </c>
      <c r="F4" s="701" t="s">
        <v>391</v>
      </c>
      <c r="G4" s="702">
        <v>1.5</v>
      </c>
      <c r="H4" s="702" t="s">
        <v>392</v>
      </c>
      <c r="I4" s="702">
        <v>10</v>
      </c>
      <c r="J4" s="702" t="s">
        <v>392</v>
      </c>
      <c r="K4" s="702">
        <v>1.5</v>
      </c>
      <c r="L4" s="702" t="s">
        <v>393</v>
      </c>
      <c r="M4" s="702"/>
      <c r="N4" s="702"/>
      <c r="O4" s="702"/>
      <c r="Q4" s="702"/>
      <c r="R4" s="702"/>
      <c r="S4" s="702"/>
      <c r="T4" s="702"/>
      <c r="U4" s="702"/>
      <c r="AC4" s="703"/>
    </row>
    <row r="5" spans="1:57" s="693" customFormat="1" ht="17.399999999999999" customHeight="1">
      <c r="A5" s="698"/>
      <c r="B5" s="699"/>
      <c r="C5" s="699"/>
      <c r="D5" s="699"/>
      <c r="E5" s="700"/>
      <c r="F5" s="701"/>
      <c r="G5" s="702"/>
      <c r="H5" s="702"/>
      <c r="I5" s="702"/>
      <c r="J5" s="702"/>
      <c r="K5" s="702"/>
      <c r="L5" s="702"/>
      <c r="M5" s="702"/>
      <c r="N5" s="702"/>
      <c r="O5" s="702"/>
      <c r="P5" s="702"/>
      <c r="Q5" s="702"/>
      <c r="R5" s="702"/>
      <c r="S5" s="702"/>
      <c r="T5" s="702"/>
      <c r="U5" s="702"/>
      <c r="AC5" s="703"/>
      <c r="AF5" s="693" t="s">
        <v>485</v>
      </c>
      <c r="AG5" s="693" t="s">
        <v>486</v>
      </c>
      <c r="AH5" s="693" t="s">
        <v>487</v>
      </c>
      <c r="AI5" s="693" t="s">
        <v>488</v>
      </c>
      <c r="AJ5" s="693" t="s">
        <v>404</v>
      </c>
      <c r="AK5" s="693" t="s">
        <v>443</v>
      </c>
      <c r="AL5" s="693" t="s">
        <v>440</v>
      </c>
      <c r="AM5" s="693" t="s">
        <v>403</v>
      </c>
    </row>
    <row r="6" spans="1:57" s="693" customFormat="1" ht="17.399999999999999" customHeight="1">
      <c r="A6" s="698" t="s">
        <v>494</v>
      </c>
      <c r="B6" s="699" t="s">
        <v>394</v>
      </c>
      <c r="C6" s="699" t="s">
        <v>453</v>
      </c>
      <c r="D6" s="699" t="s">
        <v>390</v>
      </c>
      <c r="E6" s="700">
        <f>SUM(G6:AB6)</f>
        <v>12</v>
      </c>
      <c r="F6" s="701" t="s">
        <v>391</v>
      </c>
      <c r="G6" s="702">
        <v>1.5</v>
      </c>
      <c r="H6" s="702" t="s">
        <v>392</v>
      </c>
      <c r="I6" s="702">
        <v>9</v>
      </c>
      <c r="J6" s="702" t="s">
        <v>392</v>
      </c>
      <c r="K6" s="702">
        <v>1.5</v>
      </c>
      <c r="L6" s="702" t="s">
        <v>393</v>
      </c>
      <c r="M6" s="702"/>
      <c r="N6" s="702"/>
      <c r="O6" s="702"/>
      <c r="P6" s="702"/>
      <c r="Q6" s="702"/>
      <c r="R6" s="702"/>
      <c r="S6" s="702"/>
      <c r="T6" s="702"/>
      <c r="U6" s="702"/>
      <c r="AC6" s="703"/>
      <c r="AE6" s="693" t="s">
        <v>406</v>
      </c>
      <c r="AF6" s="722">
        <v>1</v>
      </c>
      <c r="AG6" s="722">
        <v>2</v>
      </c>
      <c r="AH6" s="722">
        <v>2</v>
      </c>
      <c r="AI6" s="722">
        <v>6</v>
      </c>
      <c r="AJ6" s="722">
        <v>13</v>
      </c>
      <c r="AK6" s="722">
        <v>12</v>
      </c>
      <c r="AL6" s="722">
        <v>9</v>
      </c>
      <c r="AM6" s="722"/>
      <c r="AN6" s="722"/>
      <c r="AO6" s="722"/>
      <c r="AP6" s="722"/>
      <c r="AQ6" s="722"/>
      <c r="AR6" s="722"/>
      <c r="AS6" s="722"/>
      <c r="AT6" s="722"/>
      <c r="AU6" s="722"/>
      <c r="AV6" s="722"/>
      <c r="AW6" s="722"/>
      <c r="AX6" s="722"/>
      <c r="AY6" s="722"/>
      <c r="AZ6" s="722"/>
      <c r="BE6" s="733"/>
    </row>
    <row r="7" spans="1:57" s="693" customFormat="1" ht="17.399999999999999" customHeight="1">
      <c r="A7" s="698"/>
      <c r="B7" s="699" t="s">
        <v>394</v>
      </c>
      <c r="C7" s="699" t="s">
        <v>451</v>
      </c>
      <c r="D7" s="699" t="s">
        <v>390</v>
      </c>
      <c r="E7" s="700">
        <f>SUM(G7:AB7)</f>
        <v>12</v>
      </c>
      <c r="F7" s="701" t="s">
        <v>391</v>
      </c>
      <c r="G7" s="702">
        <v>1.5</v>
      </c>
      <c r="H7" s="702" t="s">
        <v>392</v>
      </c>
      <c r="I7" s="702">
        <v>9</v>
      </c>
      <c r="J7" s="702" t="s">
        <v>392</v>
      </c>
      <c r="K7" s="702">
        <v>1.5</v>
      </c>
      <c r="L7" s="702" t="s">
        <v>393</v>
      </c>
      <c r="M7" s="702"/>
      <c r="N7" s="702"/>
      <c r="O7" s="702"/>
      <c r="Q7" s="702"/>
      <c r="R7" s="702"/>
      <c r="S7" s="702"/>
      <c r="T7" s="702"/>
      <c r="U7" s="702"/>
      <c r="AC7" s="703"/>
      <c r="AE7" s="693" t="s">
        <v>407</v>
      </c>
      <c r="AF7" s="722">
        <v>0</v>
      </c>
      <c r="AG7" s="722">
        <v>3</v>
      </c>
      <c r="AH7" s="722">
        <v>4</v>
      </c>
      <c r="AI7" s="722">
        <v>4</v>
      </c>
      <c r="AJ7" s="722">
        <v>8</v>
      </c>
      <c r="AK7" s="722">
        <v>8</v>
      </c>
      <c r="AL7" s="722">
        <v>8</v>
      </c>
      <c r="AM7" s="722"/>
      <c r="AN7" s="722"/>
      <c r="AO7" s="722"/>
      <c r="AP7" s="722"/>
      <c r="AQ7" s="722"/>
      <c r="AR7" s="722"/>
      <c r="AS7" s="722"/>
      <c r="AT7" s="722"/>
      <c r="AU7" s="722"/>
      <c r="AV7" s="722"/>
      <c r="AW7" s="722"/>
      <c r="AX7" s="722"/>
      <c r="AY7" s="722"/>
      <c r="AZ7" s="722"/>
      <c r="BE7" s="733"/>
    </row>
    <row r="8" spans="1:57" s="693" customFormat="1" ht="17.399999999999999" customHeight="1">
      <c r="A8" s="698"/>
      <c r="B8" s="699" t="s">
        <v>397</v>
      </c>
      <c r="C8" s="699" t="s">
        <v>399</v>
      </c>
      <c r="D8" s="699" t="s">
        <v>390</v>
      </c>
      <c r="E8" s="700">
        <f>SUM(G8:AB8)</f>
        <v>12</v>
      </c>
      <c r="F8" s="701" t="s">
        <v>391</v>
      </c>
      <c r="G8" s="702">
        <v>1.5</v>
      </c>
      <c r="H8" s="702" t="s">
        <v>392</v>
      </c>
      <c r="I8" s="702">
        <v>9</v>
      </c>
      <c r="J8" s="702" t="s">
        <v>392</v>
      </c>
      <c r="K8" s="702">
        <v>1.5</v>
      </c>
      <c r="L8" s="702" t="s">
        <v>393</v>
      </c>
      <c r="M8" s="702"/>
      <c r="N8" s="702"/>
      <c r="O8" s="702"/>
      <c r="P8" s="702"/>
      <c r="Q8" s="702"/>
      <c r="R8" s="702"/>
      <c r="S8" s="702"/>
      <c r="T8" s="702"/>
      <c r="U8" s="702"/>
      <c r="AC8" s="703"/>
      <c r="AE8" s="693" t="s">
        <v>408</v>
      </c>
      <c r="AF8" s="722"/>
      <c r="AG8" s="722"/>
      <c r="AH8" s="722"/>
      <c r="AI8" s="722"/>
      <c r="AJ8" s="722">
        <v>3</v>
      </c>
      <c r="AK8" s="722">
        <v>3</v>
      </c>
      <c r="AL8" s="722"/>
      <c r="AM8" s="722"/>
      <c r="AN8" s="722"/>
      <c r="AO8" s="722"/>
      <c r="AP8" s="722"/>
      <c r="AQ8" s="722"/>
      <c r="AR8" s="722"/>
      <c r="AS8" s="722"/>
      <c r="AT8" s="722"/>
      <c r="AU8" s="722"/>
      <c r="AV8" s="722"/>
      <c r="AW8" s="722"/>
      <c r="AX8" s="722"/>
      <c r="AY8" s="722"/>
      <c r="AZ8" s="722"/>
      <c r="BE8" s="733"/>
    </row>
    <row r="9" spans="1:57" s="693" customFormat="1" ht="17.399999999999999" customHeight="1">
      <c r="A9" s="698"/>
      <c r="B9" s="699"/>
      <c r="C9" s="699"/>
      <c r="D9" s="699"/>
      <c r="E9" s="700"/>
      <c r="F9" s="701"/>
      <c r="G9" s="702"/>
      <c r="H9" s="702"/>
      <c r="I9" s="702"/>
      <c r="J9" s="702"/>
      <c r="K9" s="702"/>
      <c r="L9" s="702"/>
      <c r="M9" s="702"/>
      <c r="N9" s="702"/>
      <c r="O9" s="702"/>
      <c r="P9" s="702"/>
      <c r="Q9" s="702"/>
      <c r="R9" s="702"/>
      <c r="S9" s="702"/>
      <c r="T9" s="702"/>
      <c r="U9" s="702"/>
      <c r="AC9" s="703"/>
      <c r="AE9" s="693" t="s">
        <v>444</v>
      </c>
      <c r="AF9" s="722"/>
      <c r="AG9" s="722">
        <v>1</v>
      </c>
      <c r="AH9" s="722"/>
      <c r="AI9" s="722">
        <v>1</v>
      </c>
      <c r="AJ9" s="722">
        <v>1</v>
      </c>
      <c r="AK9" s="722">
        <v>1</v>
      </c>
      <c r="AL9" s="722">
        <v>2</v>
      </c>
      <c r="AM9" s="722"/>
      <c r="AN9" s="722"/>
      <c r="AO9" s="722"/>
      <c r="AP9" s="722"/>
      <c r="AQ9" s="722"/>
      <c r="AR9" s="722"/>
      <c r="AS9" s="722"/>
      <c r="AT9" s="722"/>
      <c r="AU9" s="722"/>
      <c r="AV9" s="722"/>
      <c r="AW9" s="722"/>
      <c r="AX9" s="722"/>
      <c r="AY9" s="722"/>
      <c r="AZ9" s="722"/>
      <c r="BA9" s="722"/>
      <c r="BB9" s="722"/>
      <c r="BE9" s="733"/>
    </row>
    <row r="10" spans="1:57" s="693" customFormat="1" ht="17.399999999999999" customHeight="1">
      <c r="A10" s="698" t="s">
        <v>495</v>
      </c>
      <c r="B10" s="699" t="s">
        <v>394</v>
      </c>
      <c r="C10" s="699" t="s">
        <v>453</v>
      </c>
      <c r="D10" s="699" t="s">
        <v>390</v>
      </c>
      <c r="E10" s="700">
        <f>SUM(G10:AB10)</f>
        <v>11</v>
      </c>
      <c r="F10" s="701" t="s">
        <v>391</v>
      </c>
      <c r="G10" s="702">
        <v>1.5</v>
      </c>
      <c r="H10" s="702" t="s">
        <v>392</v>
      </c>
      <c r="I10" s="702">
        <v>8</v>
      </c>
      <c r="J10" s="702" t="s">
        <v>392</v>
      </c>
      <c r="K10" s="702">
        <v>1.5</v>
      </c>
      <c r="L10" s="702" t="s">
        <v>393</v>
      </c>
      <c r="M10" s="702"/>
      <c r="N10" s="702"/>
      <c r="O10" s="702"/>
      <c r="P10" s="702"/>
      <c r="Q10" s="702"/>
      <c r="R10" s="702"/>
      <c r="S10" s="702"/>
      <c r="T10" s="702"/>
      <c r="U10" s="702"/>
      <c r="AC10" s="703"/>
      <c r="AE10" s="693" t="s">
        <v>410</v>
      </c>
      <c r="AF10" s="693">
        <v>10</v>
      </c>
      <c r="AG10" s="693">
        <v>9</v>
      </c>
      <c r="AH10" s="693">
        <v>8</v>
      </c>
      <c r="AI10" s="693">
        <v>7</v>
      </c>
      <c r="AJ10" s="693">
        <v>6</v>
      </c>
      <c r="AK10" s="693">
        <v>5</v>
      </c>
      <c r="AL10" s="693">
        <v>4</v>
      </c>
    </row>
    <row r="11" spans="1:57" s="693" customFormat="1" ht="17.399999999999999" customHeight="1">
      <c r="A11" s="698"/>
      <c r="B11" s="699" t="s">
        <v>394</v>
      </c>
      <c r="C11" s="699" t="s">
        <v>451</v>
      </c>
      <c r="D11" s="699" t="s">
        <v>390</v>
      </c>
      <c r="E11" s="700">
        <f>SUM(G11:AB11)</f>
        <v>11</v>
      </c>
      <c r="F11" s="701" t="s">
        <v>391</v>
      </c>
      <c r="G11" s="702">
        <v>1.5</v>
      </c>
      <c r="H11" s="702" t="s">
        <v>392</v>
      </c>
      <c r="I11" s="702">
        <v>8</v>
      </c>
      <c r="J11" s="702" t="s">
        <v>392</v>
      </c>
      <c r="K11" s="702">
        <v>1.5</v>
      </c>
      <c r="L11" s="702" t="s">
        <v>393</v>
      </c>
      <c r="M11" s="702"/>
      <c r="N11" s="702"/>
      <c r="O11" s="702"/>
      <c r="P11" s="702"/>
      <c r="Q11" s="702"/>
      <c r="R11" s="702"/>
      <c r="S11" s="702"/>
      <c r="T11" s="702"/>
      <c r="U11" s="702"/>
      <c r="AC11" s="703"/>
      <c r="AE11" s="693" t="s">
        <v>447</v>
      </c>
      <c r="AF11" s="693" t="s">
        <v>447</v>
      </c>
    </row>
    <row r="12" spans="1:57" s="693" customFormat="1" ht="17.399999999999999" customHeight="1">
      <c r="A12" s="698"/>
      <c r="B12" s="699"/>
      <c r="C12" s="699"/>
      <c r="D12" s="699"/>
      <c r="E12" s="700"/>
      <c r="F12" s="701"/>
      <c r="G12" s="702"/>
      <c r="H12" s="702"/>
      <c r="I12" s="702"/>
      <c r="J12" s="702"/>
      <c r="K12" s="702"/>
      <c r="L12" s="702"/>
      <c r="M12" s="702"/>
      <c r="N12" s="702"/>
      <c r="O12" s="702"/>
      <c r="P12" s="702"/>
      <c r="Q12" s="702"/>
      <c r="R12" s="702"/>
      <c r="S12" s="702"/>
      <c r="T12" s="702"/>
      <c r="U12" s="702"/>
      <c r="AC12" s="703"/>
      <c r="AE12" s="693" t="s">
        <v>446</v>
      </c>
      <c r="AG12" s="693" t="s">
        <v>446</v>
      </c>
      <c r="AH12" s="693" t="s">
        <v>446</v>
      </c>
    </row>
    <row r="13" spans="1:57" s="693" customFormat="1" ht="17.399999999999999" customHeight="1">
      <c r="A13" s="698" t="s">
        <v>496</v>
      </c>
      <c r="B13" s="699" t="s">
        <v>394</v>
      </c>
      <c r="C13" s="699" t="s">
        <v>451</v>
      </c>
      <c r="D13" s="699" t="s">
        <v>390</v>
      </c>
      <c r="E13" s="700">
        <f>SUM(G13:AB13)</f>
        <v>10</v>
      </c>
      <c r="F13" s="701" t="s">
        <v>391</v>
      </c>
      <c r="G13" s="702">
        <v>1.5</v>
      </c>
      <c r="H13" s="702" t="s">
        <v>392</v>
      </c>
      <c r="I13" s="702">
        <v>7</v>
      </c>
      <c r="J13" s="702" t="s">
        <v>392</v>
      </c>
      <c r="K13" s="702">
        <v>1.5</v>
      </c>
      <c r="L13" s="702" t="s">
        <v>393</v>
      </c>
      <c r="M13" s="702"/>
      <c r="N13" s="702"/>
      <c r="O13" s="702"/>
      <c r="P13" s="702"/>
      <c r="Q13" s="702"/>
      <c r="R13" s="702"/>
      <c r="S13" s="702"/>
      <c r="T13" s="702"/>
      <c r="U13" s="702"/>
      <c r="AC13" s="703"/>
      <c r="AE13" s="693" t="s">
        <v>448</v>
      </c>
      <c r="AG13" s="693" t="s">
        <v>448</v>
      </c>
      <c r="AH13" s="693" t="s">
        <v>448</v>
      </c>
      <c r="AI13" s="693" t="s">
        <v>448</v>
      </c>
    </row>
    <row r="14" spans="1:57" s="693" customFormat="1" ht="17.399999999999999" customHeight="1">
      <c r="A14" s="698"/>
      <c r="B14" s="699" t="s">
        <v>394</v>
      </c>
      <c r="C14" s="699" t="s">
        <v>413</v>
      </c>
      <c r="D14" s="699" t="s">
        <v>390</v>
      </c>
      <c r="E14" s="700">
        <f>SUM(G14:AB14)</f>
        <v>10</v>
      </c>
      <c r="F14" s="701" t="s">
        <v>391</v>
      </c>
      <c r="G14" s="702">
        <v>1.5</v>
      </c>
      <c r="H14" s="702" t="s">
        <v>392</v>
      </c>
      <c r="I14" s="702">
        <v>7</v>
      </c>
      <c r="J14" s="702" t="s">
        <v>392</v>
      </c>
      <c r="K14" s="702">
        <v>1.5</v>
      </c>
      <c r="L14" s="702" t="s">
        <v>393</v>
      </c>
      <c r="M14" s="702"/>
      <c r="N14" s="702"/>
      <c r="O14" s="702"/>
      <c r="P14" s="702"/>
      <c r="Q14" s="702"/>
      <c r="R14" s="702"/>
      <c r="S14" s="702"/>
      <c r="T14" s="702"/>
      <c r="U14" s="702"/>
      <c r="AC14" s="703"/>
      <c r="AE14" s="693" t="s">
        <v>409</v>
      </c>
      <c r="AI14" s="693" t="s">
        <v>409</v>
      </c>
      <c r="AJ14" s="693" t="s">
        <v>409</v>
      </c>
      <c r="AK14" s="693" t="s">
        <v>409</v>
      </c>
      <c r="AL14" s="693" t="s">
        <v>490</v>
      </c>
    </row>
    <row r="15" spans="1:57" s="693" customFormat="1" ht="17.399999999999999" customHeight="1">
      <c r="A15" s="698"/>
      <c r="B15" s="699" t="s">
        <v>397</v>
      </c>
      <c r="C15" s="699" t="s">
        <v>399</v>
      </c>
      <c r="D15" s="699" t="s">
        <v>390</v>
      </c>
      <c r="E15" s="700">
        <f>SUM(G15:AB15)</f>
        <v>10</v>
      </c>
      <c r="F15" s="701" t="s">
        <v>391</v>
      </c>
      <c r="G15" s="702">
        <v>1.5</v>
      </c>
      <c r="H15" s="702" t="s">
        <v>392</v>
      </c>
      <c r="I15" s="702">
        <v>7</v>
      </c>
      <c r="J15" s="702" t="s">
        <v>392</v>
      </c>
      <c r="K15" s="702">
        <v>1.5</v>
      </c>
      <c r="L15" s="702" t="s">
        <v>393</v>
      </c>
      <c r="M15" s="702"/>
      <c r="N15" s="702"/>
      <c r="O15" s="702"/>
      <c r="P15" s="702"/>
      <c r="Q15" s="702"/>
      <c r="R15" s="702"/>
      <c r="S15" s="702"/>
      <c r="T15" s="702"/>
      <c r="U15" s="702"/>
      <c r="AC15" s="703"/>
      <c r="AE15" s="693" t="s">
        <v>449</v>
      </c>
      <c r="AJ15" s="693" t="s">
        <v>449</v>
      </c>
      <c r="AK15" s="693" t="s">
        <v>449</v>
      </c>
    </row>
    <row r="16" spans="1:57" s="693" customFormat="1" ht="17.399999999999999" customHeight="1">
      <c r="A16" s="698"/>
      <c r="B16" s="699"/>
      <c r="C16" s="699"/>
      <c r="D16" s="699"/>
      <c r="E16" s="700"/>
      <c r="F16" s="701"/>
      <c r="G16" s="702"/>
      <c r="H16" s="702"/>
      <c r="I16" s="702"/>
      <c r="J16" s="702"/>
      <c r="K16" s="702"/>
      <c r="L16" s="702"/>
      <c r="M16" s="702"/>
      <c r="N16" s="702"/>
      <c r="O16" s="702"/>
      <c r="P16" s="702"/>
      <c r="Q16" s="702"/>
      <c r="R16" s="702"/>
      <c r="S16" s="702"/>
      <c r="T16" s="702"/>
      <c r="U16" s="702"/>
      <c r="AC16" s="703"/>
      <c r="AE16" s="693" t="s">
        <v>445</v>
      </c>
    </row>
    <row r="17" spans="1:59" s="693" customFormat="1" ht="17.399999999999999" customHeight="1">
      <c r="A17" s="698" t="s">
        <v>497</v>
      </c>
      <c r="B17" s="699" t="s">
        <v>394</v>
      </c>
      <c r="C17" s="699" t="s">
        <v>413</v>
      </c>
      <c r="D17" s="699" t="s">
        <v>390</v>
      </c>
      <c r="E17" s="700">
        <f>SUM(G17:AB17)</f>
        <v>9</v>
      </c>
      <c r="F17" s="701" t="s">
        <v>391</v>
      </c>
      <c r="G17" s="702">
        <v>1.5</v>
      </c>
      <c r="H17" s="702" t="s">
        <v>392</v>
      </c>
      <c r="I17" s="702">
        <v>6</v>
      </c>
      <c r="J17" s="702" t="s">
        <v>392</v>
      </c>
      <c r="K17" s="702">
        <v>1.5</v>
      </c>
      <c r="L17" s="702" t="s">
        <v>393</v>
      </c>
      <c r="M17" s="702"/>
      <c r="N17" s="702"/>
      <c r="O17" s="702"/>
      <c r="P17" s="702"/>
      <c r="Q17" s="702"/>
      <c r="R17" s="702"/>
      <c r="S17" s="702"/>
      <c r="T17" s="702"/>
      <c r="U17" s="702"/>
      <c r="AC17" s="703"/>
      <c r="AE17" s="693" t="s">
        <v>411</v>
      </c>
      <c r="AJ17" s="693" t="s">
        <v>491</v>
      </c>
      <c r="AK17" s="693" t="s">
        <v>491</v>
      </c>
    </row>
    <row r="18" spans="1:59" s="693" customFormat="1" ht="17.399999999999999" customHeight="1">
      <c r="A18" s="698"/>
      <c r="B18" s="699" t="s">
        <v>394</v>
      </c>
      <c r="C18" s="699" t="s">
        <v>414</v>
      </c>
      <c r="D18" s="699" t="s">
        <v>390</v>
      </c>
      <c r="E18" s="700">
        <f>SUM(G18:AB18)</f>
        <v>9</v>
      </c>
      <c r="F18" s="701" t="s">
        <v>391</v>
      </c>
      <c r="G18" s="702">
        <v>1.5</v>
      </c>
      <c r="H18" s="702" t="s">
        <v>392</v>
      </c>
      <c r="I18" s="702">
        <v>6</v>
      </c>
      <c r="J18" s="702" t="s">
        <v>392</v>
      </c>
      <c r="K18" s="702">
        <v>1.5</v>
      </c>
      <c r="L18" s="702" t="s">
        <v>393</v>
      </c>
      <c r="M18" s="702"/>
      <c r="N18" s="702"/>
      <c r="O18" s="702"/>
      <c r="P18" s="702"/>
      <c r="Q18" s="702"/>
      <c r="R18" s="702"/>
      <c r="S18" s="702"/>
      <c r="T18" s="702"/>
      <c r="U18" s="702"/>
      <c r="AC18" s="703"/>
      <c r="AE18" s="693" t="s">
        <v>450</v>
      </c>
    </row>
    <row r="19" spans="1:59" s="693" customFormat="1" ht="17.399999999999999" customHeight="1">
      <c r="A19" s="698"/>
      <c r="B19" s="699" t="s">
        <v>394</v>
      </c>
      <c r="C19" s="699" t="s">
        <v>412</v>
      </c>
      <c r="D19" s="699" t="s">
        <v>390</v>
      </c>
      <c r="E19" s="700">
        <f>SUM(G19:K19)</f>
        <v>9</v>
      </c>
      <c r="F19" s="701" t="s">
        <v>391</v>
      </c>
      <c r="G19" s="702">
        <v>1.5</v>
      </c>
      <c r="H19" s="702" t="s">
        <v>392</v>
      </c>
      <c r="I19" s="702">
        <v>6</v>
      </c>
      <c r="J19" s="702" t="s">
        <v>392</v>
      </c>
      <c r="K19" s="702">
        <v>1.5</v>
      </c>
      <c r="L19" s="702" t="s">
        <v>393</v>
      </c>
      <c r="M19" s="702"/>
      <c r="N19" s="702"/>
      <c r="O19" s="702"/>
      <c r="P19" s="702"/>
      <c r="Q19" s="702"/>
      <c r="R19" s="702"/>
      <c r="S19" s="702"/>
      <c r="T19" s="702"/>
      <c r="U19" s="702"/>
      <c r="AC19" s="703"/>
      <c r="AE19" s="693" t="s">
        <v>452</v>
      </c>
    </row>
    <row r="20" spans="1:59" s="693" customFormat="1" ht="17.399999999999999" customHeight="1">
      <c r="A20" s="698"/>
      <c r="B20" s="699" t="s">
        <v>397</v>
      </c>
      <c r="C20" s="699" t="s">
        <v>399</v>
      </c>
      <c r="D20" s="699" t="s">
        <v>390</v>
      </c>
      <c r="E20" s="700">
        <f>SUM(G20:AB20)</f>
        <v>9</v>
      </c>
      <c r="F20" s="701" t="s">
        <v>391</v>
      </c>
      <c r="G20" s="702">
        <v>1.5</v>
      </c>
      <c r="H20" s="702" t="s">
        <v>392</v>
      </c>
      <c r="I20" s="702">
        <v>6</v>
      </c>
      <c r="J20" s="702" t="s">
        <v>392</v>
      </c>
      <c r="K20" s="702">
        <v>1.5</v>
      </c>
      <c r="L20" s="702" t="s">
        <v>393</v>
      </c>
      <c r="M20" s="702"/>
      <c r="N20" s="702"/>
      <c r="O20" s="702"/>
      <c r="P20" s="702"/>
      <c r="Q20" s="702"/>
      <c r="R20" s="702"/>
      <c r="S20" s="702"/>
      <c r="T20" s="702"/>
      <c r="U20" s="702"/>
      <c r="AC20" s="703"/>
      <c r="AE20" s="693">
        <v>485</v>
      </c>
      <c r="AG20" s="693">
        <v>485</v>
      </c>
      <c r="AI20" s="693">
        <v>485</v>
      </c>
      <c r="AJ20" s="693">
        <v>485</v>
      </c>
      <c r="AK20" s="693">
        <v>485</v>
      </c>
      <c r="AL20" s="693" t="s">
        <v>489</v>
      </c>
    </row>
    <row r="21" spans="1:59" s="693" customFormat="1" ht="17.399999999999999" customHeight="1">
      <c r="A21" s="698"/>
      <c r="B21" s="699"/>
      <c r="C21" s="699"/>
      <c r="D21" s="699"/>
      <c r="E21" s="700"/>
      <c r="F21" s="701"/>
      <c r="G21" s="702"/>
      <c r="H21" s="702"/>
      <c r="I21" s="702"/>
      <c r="J21" s="702"/>
      <c r="K21" s="702"/>
      <c r="L21" s="702"/>
      <c r="M21" s="702"/>
      <c r="N21" s="702"/>
      <c r="O21" s="702"/>
      <c r="P21" s="702"/>
      <c r="Q21" s="702"/>
      <c r="R21" s="702"/>
      <c r="S21" s="702"/>
      <c r="T21" s="702"/>
      <c r="U21" s="702"/>
      <c r="AC21" s="703"/>
    </row>
    <row r="22" spans="1:59" s="693" customFormat="1" ht="17.399999999999999" customHeight="1">
      <c r="A22" s="698" t="s">
        <v>498</v>
      </c>
      <c r="B22" s="699" t="s">
        <v>394</v>
      </c>
      <c r="C22" s="699" t="s">
        <v>413</v>
      </c>
      <c r="D22" s="699" t="s">
        <v>390</v>
      </c>
      <c r="E22" s="700">
        <f>SUM(G22:AB22)</f>
        <v>8</v>
      </c>
      <c r="F22" s="701" t="s">
        <v>391</v>
      </c>
      <c r="G22" s="702">
        <v>1.5</v>
      </c>
      <c r="H22" s="702" t="s">
        <v>392</v>
      </c>
      <c r="I22" s="702">
        <v>5</v>
      </c>
      <c r="J22" s="702" t="s">
        <v>392</v>
      </c>
      <c r="K22" s="702">
        <v>1.5</v>
      </c>
      <c r="L22" s="702" t="s">
        <v>393</v>
      </c>
      <c r="M22" s="702"/>
      <c r="N22" s="702"/>
      <c r="O22" s="702"/>
      <c r="P22" s="702"/>
      <c r="Q22" s="702"/>
      <c r="R22" s="702"/>
      <c r="S22" s="702"/>
      <c r="T22" s="702"/>
      <c r="U22" s="702"/>
      <c r="AC22" s="703"/>
    </row>
    <row r="23" spans="1:59" s="693" customFormat="1" ht="17.399999999999999" customHeight="1">
      <c r="A23" s="698"/>
      <c r="B23" s="699" t="s">
        <v>394</v>
      </c>
      <c r="C23" s="699" t="s">
        <v>414</v>
      </c>
      <c r="D23" s="699" t="s">
        <v>390</v>
      </c>
      <c r="E23" s="700">
        <f>SUM(G23:AB23)</f>
        <v>8</v>
      </c>
      <c r="F23" s="701" t="s">
        <v>391</v>
      </c>
      <c r="G23" s="702">
        <v>1.5</v>
      </c>
      <c r="H23" s="702" t="s">
        <v>392</v>
      </c>
      <c r="I23" s="702">
        <v>5</v>
      </c>
      <c r="J23" s="702" t="s">
        <v>392</v>
      </c>
      <c r="K23" s="702">
        <v>1.5</v>
      </c>
      <c r="L23" s="702" t="s">
        <v>393</v>
      </c>
      <c r="M23" s="702"/>
      <c r="N23" s="702"/>
      <c r="O23" s="702"/>
      <c r="P23" s="702"/>
      <c r="Q23" s="702"/>
      <c r="R23" s="702"/>
      <c r="S23" s="702"/>
      <c r="T23" s="702"/>
      <c r="U23" s="702"/>
      <c r="AC23" s="703"/>
    </row>
    <row r="24" spans="1:59" s="693" customFormat="1" ht="17.399999999999999" customHeight="1">
      <c r="A24" s="698"/>
      <c r="B24" s="699" t="s">
        <v>394</v>
      </c>
      <c r="C24" s="699" t="s">
        <v>412</v>
      </c>
      <c r="D24" s="699" t="s">
        <v>390</v>
      </c>
      <c r="E24" s="700">
        <f>SUM(G24:K24)</f>
        <v>8</v>
      </c>
      <c r="F24" s="701" t="s">
        <v>391</v>
      </c>
      <c r="G24" s="702">
        <v>1.5</v>
      </c>
      <c r="H24" s="702" t="s">
        <v>392</v>
      </c>
      <c r="I24" s="702">
        <v>5</v>
      </c>
      <c r="J24" s="702" t="s">
        <v>392</v>
      </c>
      <c r="K24" s="702">
        <v>1.5</v>
      </c>
      <c r="L24" s="702" t="s">
        <v>393</v>
      </c>
      <c r="M24" s="702"/>
      <c r="N24" s="702"/>
      <c r="O24" s="702"/>
      <c r="P24" s="702"/>
      <c r="Q24" s="702"/>
      <c r="R24" s="702"/>
      <c r="S24" s="702"/>
      <c r="T24" s="702"/>
      <c r="U24" s="702"/>
      <c r="AC24" s="703"/>
    </row>
    <row r="25" spans="1:59" s="693" customFormat="1" ht="17.399999999999999" customHeight="1">
      <c r="A25" s="698"/>
      <c r="B25" s="699" t="s">
        <v>397</v>
      </c>
      <c r="C25" s="699" t="s">
        <v>399</v>
      </c>
      <c r="D25" s="699" t="s">
        <v>390</v>
      </c>
      <c r="E25" s="700">
        <f>SUM(G25:AB25)</f>
        <v>8</v>
      </c>
      <c r="F25" s="701" t="s">
        <v>391</v>
      </c>
      <c r="G25" s="702">
        <v>1.5</v>
      </c>
      <c r="H25" s="702" t="s">
        <v>392</v>
      </c>
      <c r="I25" s="702">
        <v>5</v>
      </c>
      <c r="J25" s="702" t="s">
        <v>392</v>
      </c>
      <c r="K25" s="702">
        <v>1.5</v>
      </c>
      <c r="L25" s="702" t="s">
        <v>393</v>
      </c>
      <c r="M25" s="702"/>
      <c r="N25" s="702"/>
      <c r="O25" s="702"/>
      <c r="P25" s="702"/>
      <c r="Q25" s="702"/>
      <c r="R25" s="702"/>
      <c r="S25" s="702"/>
      <c r="T25" s="702"/>
      <c r="U25" s="702"/>
      <c r="AC25" s="703"/>
    </row>
    <row r="26" spans="1:59" s="693" customFormat="1" ht="17.399999999999999" customHeight="1">
      <c r="A26" s="698"/>
      <c r="B26" s="699"/>
      <c r="C26" s="699"/>
      <c r="D26" s="699"/>
      <c r="E26" s="700"/>
      <c r="F26" s="701"/>
      <c r="G26" s="702"/>
      <c r="H26" s="702"/>
      <c r="I26" s="702"/>
      <c r="J26" s="702"/>
      <c r="K26" s="702"/>
      <c r="L26" s="702"/>
      <c r="M26" s="702"/>
      <c r="N26" s="702"/>
      <c r="O26" s="702"/>
      <c r="P26" s="702"/>
      <c r="Q26" s="702"/>
      <c r="R26" s="702"/>
      <c r="S26" s="702"/>
      <c r="T26" s="702"/>
      <c r="U26" s="702"/>
      <c r="AC26" s="703"/>
    </row>
    <row r="27" spans="1:59" s="693" customFormat="1" ht="17.399999999999999" customHeight="1">
      <c r="A27" s="698" t="s">
        <v>499</v>
      </c>
      <c r="B27" s="699" t="s">
        <v>394</v>
      </c>
      <c r="C27" s="699" t="s">
        <v>413</v>
      </c>
      <c r="D27" s="699" t="s">
        <v>390</v>
      </c>
      <c r="E27" s="700">
        <f>SUM(G27,I27,K27)*O27</f>
        <v>14</v>
      </c>
      <c r="F27" s="701" t="s">
        <v>391</v>
      </c>
      <c r="G27" s="702">
        <v>1.5</v>
      </c>
      <c r="H27" s="702" t="s">
        <v>392</v>
      </c>
      <c r="I27" s="702">
        <v>4</v>
      </c>
      <c r="J27" s="702" t="s">
        <v>392</v>
      </c>
      <c r="K27" s="702">
        <v>1.5</v>
      </c>
      <c r="L27" s="702" t="s">
        <v>393</v>
      </c>
      <c r="M27" s="702"/>
      <c r="N27" s="702" t="s">
        <v>398</v>
      </c>
      <c r="O27" s="702">
        <v>2</v>
      </c>
      <c r="P27" s="702"/>
      <c r="Q27" s="702"/>
      <c r="R27" s="702"/>
      <c r="S27" s="702"/>
      <c r="T27" s="702"/>
      <c r="U27" s="702"/>
      <c r="AC27" s="703"/>
    </row>
    <row r="28" spans="1:59" s="693" customFormat="1" ht="17.399999999999999" customHeight="1">
      <c r="A28" s="698"/>
      <c r="B28" s="699" t="s">
        <v>397</v>
      </c>
      <c r="C28" s="699" t="s">
        <v>399</v>
      </c>
      <c r="D28" s="699" t="s">
        <v>390</v>
      </c>
      <c r="E28" s="700">
        <f>SUM(G28,I28,K28)*O28</f>
        <v>14</v>
      </c>
      <c r="F28" s="701" t="s">
        <v>391</v>
      </c>
      <c r="G28" s="702">
        <v>1.5</v>
      </c>
      <c r="H28" s="702" t="s">
        <v>392</v>
      </c>
      <c r="I28" s="702">
        <v>4</v>
      </c>
      <c r="J28" s="702" t="s">
        <v>392</v>
      </c>
      <c r="K28" s="702">
        <v>1.5</v>
      </c>
      <c r="L28" s="702" t="s">
        <v>393</v>
      </c>
      <c r="M28" s="702"/>
      <c r="N28" s="702" t="s">
        <v>398</v>
      </c>
      <c r="O28" s="702">
        <v>2</v>
      </c>
      <c r="P28" s="702"/>
      <c r="Q28" s="702"/>
      <c r="R28" s="702"/>
      <c r="S28" s="702"/>
      <c r="T28" s="702"/>
      <c r="U28" s="702"/>
      <c r="AC28" s="703"/>
    </row>
    <row r="29" spans="1:59" s="693" customFormat="1" ht="17.399999999999999" customHeight="1">
      <c r="A29" s="698"/>
      <c r="B29" s="699"/>
      <c r="C29" s="699"/>
      <c r="D29" s="699"/>
      <c r="E29" s="700"/>
      <c r="F29" s="701"/>
      <c r="G29" s="702"/>
      <c r="H29" s="702"/>
      <c r="I29" s="702"/>
      <c r="J29" s="702"/>
      <c r="K29" s="702"/>
      <c r="L29" s="702"/>
      <c r="M29" s="702"/>
      <c r="N29" s="702"/>
      <c r="O29" s="702"/>
      <c r="P29" s="702"/>
      <c r="Q29" s="702"/>
      <c r="R29" s="702"/>
      <c r="S29" s="702"/>
      <c r="T29" s="702"/>
      <c r="U29" s="702"/>
      <c r="AC29" s="703"/>
    </row>
    <row r="30" spans="1:59" s="693" customFormat="1" ht="18" customHeight="1">
      <c r="A30" s="698" t="s">
        <v>481</v>
      </c>
      <c r="B30" s="699" t="s">
        <v>397</v>
      </c>
      <c r="C30" s="699" t="s">
        <v>456</v>
      </c>
      <c r="D30" s="699" t="s">
        <v>390</v>
      </c>
      <c r="E30" s="700">
        <f>SUM(G30:AB30)</f>
        <v>46.5</v>
      </c>
      <c r="F30" s="701" t="s">
        <v>391</v>
      </c>
      <c r="G30" s="702">
        <v>1.5</v>
      </c>
      <c r="H30" s="702" t="s">
        <v>392</v>
      </c>
      <c r="I30" s="702">
        <v>40</v>
      </c>
      <c r="J30" s="702" t="s">
        <v>392</v>
      </c>
      <c r="K30" s="702">
        <v>5</v>
      </c>
      <c r="L30" s="702" t="s">
        <v>393</v>
      </c>
      <c r="M30" s="702"/>
      <c r="N30" s="702"/>
      <c r="O30" s="702"/>
      <c r="P30" s="702"/>
      <c r="Q30" s="702"/>
      <c r="R30" s="702"/>
      <c r="S30" s="702"/>
      <c r="T30" s="702"/>
      <c r="U30" s="702"/>
      <c r="AC30" s="703"/>
    </row>
    <row r="31" spans="1:59" s="693" customFormat="1" ht="18" customHeight="1">
      <c r="A31" s="698"/>
      <c r="B31" s="699"/>
      <c r="C31" s="699"/>
      <c r="D31" s="699"/>
      <c r="E31" s="700"/>
      <c r="F31" s="701"/>
      <c r="G31" s="702"/>
      <c r="H31" s="702"/>
      <c r="I31" s="702"/>
      <c r="J31" s="702"/>
      <c r="K31" s="702"/>
      <c r="L31" s="702"/>
      <c r="M31" s="702"/>
      <c r="N31" s="702"/>
      <c r="O31" s="702"/>
      <c r="P31" s="702"/>
      <c r="Q31" s="702"/>
      <c r="R31" s="702"/>
      <c r="S31" s="702"/>
      <c r="T31" s="702"/>
      <c r="U31" s="702"/>
      <c r="AC31" s="703"/>
    </row>
    <row r="32" spans="1:59" ht="18" customHeight="1">
      <c r="A32" s="698" t="s">
        <v>482</v>
      </c>
      <c r="B32" s="699" t="s">
        <v>397</v>
      </c>
      <c r="C32" s="699" t="s">
        <v>456</v>
      </c>
      <c r="D32" s="699" t="s">
        <v>390</v>
      </c>
      <c r="E32" s="700">
        <f>SUM(G32:AB32)</f>
        <v>46.5</v>
      </c>
      <c r="F32" s="701" t="s">
        <v>391</v>
      </c>
      <c r="G32" s="702">
        <v>1.5</v>
      </c>
      <c r="H32" s="702" t="s">
        <v>392</v>
      </c>
      <c r="I32" s="702">
        <v>40</v>
      </c>
      <c r="J32" s="702" t="s">
        <v>392</v>
      </c>
      <c r="K32" s="702">
        <v>5</v>
      </c>
      <c r="L32" s="702" t="s">
        <v>393</v>
      </c>
      <c r="M32" s="702"/>
      <c r="N32" s="702"/>
      <c r="O32" s="702"/>
      <c r="P32" s="702"/>
      <c r="Q32" s="702"/>
      <c r="R32" s="702"/>
      <c r="S32" s="702"/>
      <c r="T32" s="702"/>
      <c r="U32" s="702"/>
      <c r="V32" s="693"/>
      <c r="W32" s="693"/>
      <c r="X32" s="693"/>
      <c r="Y32" s="693"/>
      <c r="Z32" s="693"/>
      <c r="AA32" s="693"/>
      <c r="AB32" s="693"/>
      <c r="AC32" s="703"/>
      <c r="AD32" s="693"/>
      <c r="AE32" s="693"/>
      <c r="AF32" s="693"/>
      <c r="AG32" s="693"/>
      <c r="AH32" s="693"/>
      <c r="AI32" s="693"/>
      <c r="AJ32" s="693"/>
      <c r="AK32" s="693"/>
      <c r="AL32" s="693"/>
      <c r="AM32" s="693"/>
      <c r="AN32" s="693"/>
      <c r="AO32" s="693"/>
      <c r="AP32" s="693"/>
      <c r="AQ32" s="693"/>
      <c r="AR32" s="693"/>
      <c r="AS32" s="693"/>
      <c r="AT32" s="693"/>
      <c r="AU32" s="693"/>
      <c r="AV32" s="693"/>
      <c r="AW32" s="693"/>
      <c r="AX32" s="693"/>
      <c r="AY32" s="693"/>
      <c r="AZ32" s="693"/>
      <c r="BA32" s="693"/>
      <c r="BB32" s="693"/>
      <c r="BC32" s="693"/>
      <c r="BD32" s="693"/>
      <c r="BE32" s="693"/>
      <c r="BF32" s="693"/>
      <c r="BG32" s="693"/>
    </row>
    <row r="33" spans="1:59" ht="18" customHeight="1">
      <c r="A33" s="698"/>
      <c r="B33" s="699"/>
      <c r="C33" s="699"/>
      <c r="D33" s="699"/>
      <c r="E33" s="700"/>
      <c r="F33" s="701"/>
      <c r="G33" s="702"/>
      <c r="H33" s="702"/>
      <c r="I33" s="702"/>
      <c r="J33" s="702"/>
      <c r="K33" s="702"/>
      <c r="L33" s="702"/>
      <c r="M33" s="702"/>
      <c r="N33" s="702"/>
      <c r="O33" s="702"/>
      <c r="P33" s="702"/>
      <c r="Q33" s="702"/>
      <c r="R33" s="702"/>
      <c r="S33" s="702"/>
      <c r="T33" s="702"/>
      <c r="U33" s="702"/>
      <c r="V33" s="693"/>
      <c r="W33" s="693"/>
      <c r="X33" s="693"/>
      <c r="Y33" s="693"/>
      <c r="Z33" s="693"/>
      <c r="AA33" s="693"/>
      <c r="AB33" s="693"/>
      <c r="AC33" s="703"/>
      <c r="AD33" s="693"/>
      <c r="AE33" s="693"/>
      <c r="AF33" s="693"/>
      <c r="AG33" s="693"/>
      <c r="AH33" s="693"/>
      <c r="AI33" s="693"/>
      <c r="AJ33" s="693"/>
      <c r="AK33" s="693"/>
      <c r="AL33" s="693"/>
      <c r="AM33" s="693"/>
      <c r="AN33" s="693"/>
      <c r="AO33" s="693"/>
      <c r="AP33" s="693"/>
      <c r="AQ33" s="693"/>
      <c r="AR33" s="693"/>
      <c r="AS33" s="693"/>
      <c r="AT33" s="693"/>
      <c r="AU33" s="693"/>
      <c r="AV33" s="693"/>
      <c r="AW33" s="693"/>
      <c r="AX33" s="693"/>
      <c r="AY33" s="693"/>
      <c r="AZ33" s="693"/>
      <c r="BA33" s="693"/>
      <c r="BB33" s="693"/>
      <c r="BC33" s="693"/>
      <c r="BD33" s="693"/>
      <c r="BE33" s="693"/>
      <c r="BF33" s="693"/>
      <c r="BG33" s="693"/>
    </row>
    <row r="34" spans="1:59" ht="18" customHeight="1">
      <c r="A34" s="698" t="s">
        <v>483</v>
      </c>
      <c r="B34" s="699" t="s">
        <v>397</v>
      </c>
      <c r="C34" s="699" t="s">
        <v>456</v>
      </c>
      <c r="D34" s="699" t="s">
        <v>390</v>
      </c>
      <c r="E34" s="700">
        <f>SUM(G34:AB34)</f>
        <v>18</v>
      </c>
      <c r="F34" s="701" t="s">
        <v>391</v>
      </c>
      <c r="G34" s="702">
        <v>1.5</v>
      </c>
      <c r="H34" s="702" t="s">
        <v>392</v>
      </c>
      <c r="I34" s="702">
        <v>15</v>
      </c>
      <c r="J34" s="702" t="s">
        <v>392</v>
      </c>
      <c r="K34" s="702">
        <v>1.5</v>
      </c>
      <c r="L34" s="702" t="s">
        <v>393</v>
      </c>
      <c r="M34" s="702"/>
      <c r="N34" s="702"/>
      <c r="O34" s="702"/>
      <c r="P34" s="702"/>
      <c r="Q34" s="702"/>
      <c r="R34" s="702"/>
      <c r="S34" s="702"/>
      <c r="T34" s="702"/>
      <c r="U34" s="702"/>
      <c r="V34" s="693"/>
      <c r="W34" s="693"/>
      <c r="X34" s="693"/>
      <c r="Y34" s="693"/>
      <c r="Z34" s="693"/>
      <c r="AA34" s="693"/>
      <c r="AB34" s="693"/>
      <c r="AC34" s="703"/>
      <c r="AD34" s="693"/>
      <c r="AE34" s="693"/>
      <c r="AF34" s="693"/>
      <c r="AG34" s="693"/>
      <c r="AH34" s="693"/>
      <c r="AI34" s="693"/>
      <c r="AJ34" s="693"/>
      <c r="AK34" s="693"/>
      <c r="AL34" s="693"/>
      <c r="AM34" s="693"/>
      <c r="AN34" s="693"/>
      <c r="AO34" s="693"/>
      <c r="AP34" s="693"/>
      <c r="AQ34" s="693"/>
      <c r="AR34" s="693"/>
      <c r="AS34" s="693"/>
      <c r="AT34" s="693"/>
      <c r="AU34" s="693"/>
      <c r="AV34" s="693"/>
      <c r="AW34" s="693"/>
      <c r="AX34" s="693"/>
      <c r="AY34" s="693"/>
      <c r="AZ34" s="693"/>
      <c r="BA34" s="693"/>
      <c r="BB34" s="693"/>
      <c r="BC34" s="693"/>
      <c r="BD34" s="693"/>
      <c r="BE34" s="693"/>
      <c r="BF34" s="693"/>
      <c r="BG34" s="693"/>
    </row>
    <row r="35" spans="1:59" ht="18" customHeight="1">
      <c r="A35" s="698"/>
      <c r="B35" s="699"/>
      <c r="C35" s="699"/>
      <c r="D35" s="699"/>
      <c r="E35" s="700"/>
      <c r="F35" s="701"/>
      <c r="G35" s="702"/>
      <c r="H35" s="702"/>
      <c r="I35" s="702"/>
      <c r="J35" s="702"/>
      <c r="K35" s="702"/>
      <c r="L35" s="702"/>
      <c r="M35" s="702"/>
      <c r="N35" s="702"/>
      <c r="O35" s="702"/>
      <c r="P35" s="702"/>
      <c r="Q35" s="702"/>
      <c r="R35" s="702"/>
      <c r="S35" s="702"/>
      <c r="T35" s="702"/>
      <c r="U35" s="702"/>
      <c r="V35" s="693"/>
      <c r="W35" s="693"/>
      <c r="X35" s="693"/>
      <c r="Y35" s="693"/>
      <c r="Z35" s="693"/>
      <c r="AA35" s="693"/>
      <c r="AB35" s="693"/>
      <c r="AC35" s="703"/>
      <c r="AD35" s="693"/>
      <c r="AE35" s="693"/>
      <c r="AF35" s="693"/>
      <c r="AG35" s="693"/>
      <c r="AH35" s="693"/>
      <c r="AI35" s="693"/>
      <c r="AJ35" s="693"/>
      <c r="AK35" s="693"/>
      <c r="AL35" s="693"/>
      <c r="AM35" s="693"/>
      <c r="AN35" s="693"/>
      <c r="AO35" s="693"/>
      <c r="AP35" s="693"/>
      <c r="AQ35" s="693"/>
      <c r="AR35" s="693"/>
      <c r="AS35" s="693"/>
      <c r="AT35" s="693"/>
      <c r="AU35" s="693"/>
      <c r="AV35" s="693"/>
      <c r="AW35" s="693"/>
      <c r="AX35" s="693"/>
      <c r="AY35" s="693"/>
      <c r="AZ35" s="693"/>
      <c r="BA35" s="693"/>
      <c r="BB35" s="693"/>
      <c r="BC35" s="693"/>
      <c r="BD35" s="693"/>
      <c r="BE35" s="693"/>
      <c r="BF35" s="693"/>
      <c r="BG35" s="693"/>
    </row>
    <row r="36" spans="1:59" ht="18" customHeight="1">
      <c r="A36" s="698"/>
      <c r="B36" s="699"/>
      <c r="C36" s="699"/>
      <c r="D36" s="699"/>
      <c r="E36" s="700"/>
      <c r="F36" s="701"/>
      <c r="G36" s="702"/>
      <c r="H36" s="702"/>
      <c r="I36" s="702"/>
      <c r="J36" s="702"/>
      <c r="K36" s="702"/>
      <c r="L36" s="702"/>
      <c r="M36" s="702"/>
      <c r="N36" s="702"/>
      <c r="O36" s="702"/>
      <c r="P36" s="702"/>
      <c r="Q36" s="702"/>
      <c r="R36" s="702"/>
      <c r="S36" s="702"/>
      <c r="T36" s="702"/>
      <c r="U36" s="702"/>
      <c r="V36" s="693"/>
      <c r="W36" s="693"/>
      <c r="X36" s="693"/>
      <c r="Y36" s="693"/>
      <c r="Z36" s="693"/>
      <c r="AA36" s="693"/>
      <c r="AB36" s="693"/>
      <c r="AC36" s="703"/>
      <c r="AD36" s="693"/>
      <c r="AE36" s="693"/>
      <c r="AF36" s="693"/>
      <c r="AG36" s="693"/>
      <c r="AH36" s="693"/>
      <c r="AI36" s="693"/>
      <c r="AJ36" s="693"/>
      <c r="AK36" s="693"/>
      <c r="AL36" s="693"/>
      <c r="AM36" s="693"/>
      <c r="AN36" s="693"/>
      <c r="AO36" s="693"/>
      <c r="AP36" s="693"/>
      <c r="AQ36" s="693"/>
      <c r="AR36" s="693"/>
      <c r="AS36" s="693"/>
      <c r="AT36" s="693"/>
      <c r="AU36" s="693"/>
      <c r="AV36" s="693"/>
      <c r="AW36" s="693"/>
      <c r="AX36" s="693"/>
      <c r="AY36" s="693"/>
      <c r="AZ36" s="693"/>
      <c r="BA36" s="693"/>
      <c r="BB36" s="693"/>
      <c r="BC36" s="693"/>
      <c r="BD36" s="693"/>
      <c r="BE36" s="693"/>
      <c r="BF36" s="693"/>
      <c r="BG36" s="693"/>
    </row>
    <row r="37" spans="1:59" ht="18" customHeight="1">
      <c r="A37" s="711" t="s">
        <v>365</v>
      </c>
      <c r="B37" s="712"/>
      <c r="C37" s="712"/>
      <c r="D37" s="712"/>
      <c r="E37" s="713"/>
      <c r="F37" s="714"/>
      <c r="G37" s="714" t="s">
        <v>395</v>
      </c>
      <c r="H37" s="714"/>
      <c r="I37" s="714" t="s">
        <v>396</v>
      </c>
      <c r="J37" s="714"/>
      <c r="K37" s="714"/>
      <c r="L37" s="714"/>
      <c r="M37" s="714"/>
      <c r="N37" s="714"/>
      <c r="O37" s="714"/>
      <c r="P37" s="714"/>
      <c r="Q37" s="714"/>
      <c r="R37" s="714"/>
      <c r="S37" s="714"/>
      <c r="T37" s="714"/>
      <c r="U37" s="714"/>
      <c r="V37" s="714"/>
      <c r="W37" s="714"/>
      <c r="X37" s="714"/>
      <c r="Y37" s="714"/>
      <c r="Z37" s="714"/>
      <c r="AA37" s="714"/>
      <c r="AB37" s="714"/>
      <c r="AC37" s="715"/>
      <c r="AD37" s="693"/>
      <c r="AE37" s="693"/>
      <c r="AF37" s="693"/>
      <c r="AG37" s="693"/>
      <c r="AH37" s="693"/>
      <c r="AI37" s="693"/>
      <c r="AJ37" s="693"/>
      <c r="AK37" s="693"/>
      <c r="AL37" s="693"/>
      <c r="AM37" s="693"/>
      <c r="AN37" s="693"/>
      <c r="AO37" s="693"/>
      <c r="AP37" s="693"/>
      <c r="AQ37" s="693"/>
      <c r="AR37" s="693"/>
      <c r="AS37" s="693"/>
      <c r="AT37" s="693"/>
      <c r="AU37" s="693"/>
      <c r="AV37" s="693"/>
      <c r="AW37" s="693"/>
      <c r="AX37" s="693"/>
      <c r="AY37" s="693"/>
      <c r="AZ37" s="693"/>
      <c r="BA37" s="693"/>
      <c r="BB37" s="693"/>
      <c r="BC37" s="693"/>
      <c r="BD37" s="693"/>
      <c r="BE37" s="693"/>
      <c r="BF37" s="693"/>
      <c r="BG37" s="693"/>
    </row>
    <row r="38" spans="1:59" ht="18" customHeight="1">
      <c r="A38" s="723"/>
      <c r="B38" s="716" t="s">
        <v>457</v>
      </c>
      <c r="C38" s="699" t="s">
        <v>458</v>
      </c>
      <c r="D38" s="716" t="s">
        <v>459</v>
      </c>
      <c r="E38" s="717">
        <f>INT(SUM(E4))</f>
        <v>13</v>
      </c>
      <c r="G38" s="719">
        <v>0.05</v>
      </c>
      <c r="H38" s="693"/>
      <c r="I38" s="720">
        <f t="shared" ref="I38" si="0">INT(E38+E38*G38)</f>
        <v>13</v>
      </c>
      <c r="J38" s="693"/>
      <c r="K38" s="693"/>
      <c r="L38" s="693"/>
      <c r="M38" s="693"/>
      <c r="N38" s="693"/>
      <c r="O38" s="693"/>
      <c r="P38" s="693"/>
      <c r="Q38" s="693"/>
      <c r="R38" s="693"/>
      <c r="S38" s="693"/>
      <c r="T38" s="693"/>
      <c r="U38" s="693"/>
      <c r="V38" s="693"/>
      <c r="W38" s="693"/>
      <c r="X38" s="693"/>
      <c r="Y38" s="693"/>
      <c r="Z38" s="693"/>
      <c r="AA38" s="693"/>
      <c r="AB38" s="693"/>
      <c r="AC38" s="703"/>
      <c r="AD38" s="693"/>
      <c r="AE38" s="693"/>
      <c r="AF38" s="693"/>
      <c r="AG38" s="693"/>
      <c r="AH38" s="693"/>
      <c r="AI38" s="693"/>
      <c r="AJ38" s="693"/>
      <c r="AK38" s="693"/>
      <c r="AL38" s="693"/>
      <c r="AM38" s="693"/>
      <c r="AN38" s="693"/>
      <c r="AO38" s="693"/>
      <c r="AP38" s="693"/>
      <c r="AQ38" s="693"/>
      <c r="AR38" s="693"/>
      <c r="AS38" s="693"/>
      <c r="AT38" s="693"/>
      <c r="AU38" s="693"/>
      <c r="AV38" s="693"/>
      <c r="AW38" s="693"/>
      <c r="AX38" s="693"/>
      <c r="AY38" s="693"/>
      <c r="AZ38" s="693"/>
      <c r="BA38" s="693"/>
      <c r="BB38" s="693"/>
      <c r="BC38" s="693"/>
      <c r="BD38" s="693"/>
      <c r="BE38" s="693"/>
      <c r="BF38" s="693"/>
    </row>
    <row r="39" spans="1:59" ht="18" customHeight="1">
      <c r="A39" s="723"/>
      <c r="B39" s="716" t="s">
        <v>457</v>
      </c>
      <c r="C39" s="699" t="s">
        <v>453</v>
      </c>
      <c r="D39" s="716" t="s">
        <v>459</v>
      </c>
      <c r="E39" s="717">
        <f>INT(SUM(E6,E10))</f>
        <v>23</v>
      </c>
      <c r="G39" s="719">
        <v>0.05</v>
      </c>
      <c r="H39" s="693"/>
      <c r="I39" s="720">
        <f t="shared" ref="I39" si="1">INT(E39+E39*G39)</f>
        <v>24</v>
      </c>
      <c r="J39" s="693"/>
      <c r="K39" s="693"/>
      <c r="L39" s="693"/>
      <c r="M39" s="693"/>
      <c r="N39" s="693"/>
      <c r="O39" s="693"/>
      <c r="P39" s="693"/>
      <c r="Q39" s="693"/>
      <c r="R39" s="693"/>
      <c r="S39" s="693"/>
      <c r="T39" s="693"/>
      <c r="U39" s="693"/>
      <c r="V39" s="693"/>
      <c r="W39" s="693"/>
      <c r="X39" s="693"/>
      <c r="Y39" s="693"/>
      <c r="Z39" s="693"/>
      <c r="AA39" s="693"/>
      <c r="AB39" s="693"/>
      <c r="AC39" s="703"/>
      <c r="AD39" s="693"/>
      <c r="AE39" s="693"/>
      <c r="AF39" s="693"/>
      <c r="AG39" s="693"/>
      <c r="AH39" s="693"/>
      <c r="AI39" s="693"/>
      <c r="AJ39" s="693"/>
      <c r="AK39" s="693"/>
      <c r="AL39" s="693"/>
      <c r="AM39" s="693"/>
      <c r="AN39" s="693"/>
      <c r="AO39" s="693"/>
      <c r="AP39" s="693"/>
      <c r="AQ39" s="693"/>
      <c r="AR39" s="693"/>
      <c r="AS39" s="693"/>
      <c r="AT39" s="693"/>
      <c r="AU39" s="693"/>
      <c r="AV39" s="693"/>
      <c r="AW39" s="693"/>
      <c r="AX39" s="693"/>
      <c r="AY39" s="693"/>
      <c r="AZ39" s="693"/>
      <c r="BA39" s="693"/>
      <c r="BB39" s="693"/>
      <c r="BC39" s="693"/>
      <c r="BD39" s="693"/>
      <c r="BE39" s="693"/>
      <c r="BF39" s="693"/>
    </row>
    <row r="40" spans="1:59" ht="18" customHeight="1">
      <c r="A40" s="723"/>
      <c r="B40" s="716" t="s">
        <v>457</v>
      </c>
      <c r="C40" s="699" t="s">
        <v>451</v>
      </c>
      <c r="D40" s="716" t="s">
        <v>459</v>
      </c>
      <c r="E40" s="717">
        <f>INT(SUM(E7,E11,E13))</f>
        <v>33</v>
      </c>
      <c r="G40" s="719">
        <v>0.05</v>
      </c>
      <c r="H40" s="693"/>
      <c r="I40" s="720">
        <f t="shared" ref="I40" si="2">INT(E40+E40*G40)</f>
        <v>34</v>
      </c>
      <c r="J40" s="693"/>
      <c r="K40" s="693"/>
      <c r="L40" s="693"/>
      <c r="M40" s="693"/>
      <c r="N40" s="693"/>
      <c r="O40" s="693"/>
      <c r="P40" s="693"/>
      <c r="Q40" s="693"/>
      <c r="R40" s="693"/>
      <c r="S40" s="693"/>
      <c r="T40" s="693"/>
      <c r="U40" s="693"/>
      <c r="V40" s="693"/>
      <c r="W40" s="693"/>
      <c r="X40" s="693"/>
      <c r="Y40" s="693"/>
      <c r="Z40" s="693"/>
      <c r="AA40" s="693"/>
      <c r="AB40" s="693"/>
      <c r="AC40" s="703"/>
      <c r="AE40" s="693"/>
      <c r="AF40" s="693"/>
      <c r="AG40" s="693"/>
      <c r="AH40" s="693"/>
      <c r="AI40" s="693"/>
      <c r="AJ40" s="693"/>
      <c r="AK40" s="693"/>
      <c r="AL40" s="693"/>
      <c r="AM40" s="693"/>
      <c r="AN40" s="693"/>
      <c r="AO40" s="693"/>
      <c r="AP40" s="693"/>
      <c r="AQ40" s="693"/>
      <c r="AR40" s="693"/>
      <c r="AS40" s="693"/>
      <c r="AT40" s="693"/>
      <c r="AU40" s="693"/>
      <c r="AV40" s="693"/>
      <c r="AW40" s="693"/>
      <c r="AX40" s="693"/>
      <c r="AY40" s="693"/>
      <c r="AZ40" s="693"/>
      <c r="BA40" s="693"/>
      <c r="BB40" s="693"/>
      <c r="BC40" s="693"/>
      <c r="BD40" s="693"/>
    </row>
    <row r="41" spans="1:59" ht="18" customHeight="1">
      <c r="A41" s="723"/>
      <c r="B41" s="716" t="s">
        <v>457</v>
      </c>
      <c r="C41" s="699" t="s">
        <v>413</v>
      </c>
      <c r="D41" s="716" t="s">
        <v>459</v>
      </c>
      <c r="E41" s="717">
        <f>INT(SUM(E14,E17,E22,E27))</f>
        <v>41</v>
      </c>
      <c r="G41" s="719">
        <v>0.05</v>
      </c>
      <c r="H41" s="693"/>
      <c r="I41" s="720">
        <f t="shared" ref="I41" si="3">INT(E41+E41*G41)</f>
        <v>43</v>
      </c>
      <c r="J41" s="693"/>
      <c r="K41" s="693"/>
      <c r="L41" s="693"/>
      <c r="M41" s="693"/>
      <c r="N41" s="693"/>
      <c r="O41" s="693"/>
      <c r="P41" s="693"/>
      <c r="Q41" s="693"/>
      <c r="R41" s="693"/>
      <c r="S41" s="693"/>
      <c r="T41" s="693"/>
      <c r="U41" s="693"/>
      <c r="V41" s="693"/>
      <c r="W41" s="693"/>
      <c r="X41" s="693"/>
      <c r="Y41" s="693"/>
      <c r="Z41" s="693"/>
      <c r="AA41" s="693"/>
      <c r="AB41" s="693"/>
      <c r="AC41" s="703"/>
      <c r="AE41" s="693"/>
      <c r="AF41" s="693"/>
      <c r="AG41" s="693"/>
      <c r="AH41" s="693"/>
      <c r="AI41" s="693"/>
      <c r="AJ41" s="693"/>
      <c r="AK41" s="693"/>
      <c r="AL41" s="693"/>
      <c r="AM41" s="693"/>
      <c r="AN41" s="693"/>
      <c r="AO41" s="693"/>
      <c r="AP41" s="693"/>
      <c r="AQ41" s="693"/>
      <c r="AR41" s="693"/>
      <c r="AS41" s="693"/>
      <c r="AT41" s="693"/>
      <c r="AU41" s="693"/>
      <c r="AV41" s="693"/>
      <c r="AW41" s="693"/>
      <c r="AX41" s="693"/>
      <c r="AY41" s="693"/>
      <c r="AZ41" s="693"/>
      <c r="BA41" s="693"/>
      <c r="BB41" s="693"/>
      <c r="BC41" s="693"/>
      <c r="BD41" s="693"/>
    </row>
    <row r="42" spans="1:59" s="689" customFormat="1" ht="18" customHeight="1">
      <c r="A42" s="723"/>
      <c r="B42" s="716" t="s">
        <v>457</v>
      </c>
      <c r="C42" s="699" t="s">
        <v>414</v>
      </c>
      <c r="D42" s="716" t="s">
        <v>459</v>
      </c>
      <c r="E42" s="717">
        <f>INT(SUM(E18,E23))</f>
        <v>17</v>
      </c>
      <c r="F42" s="718"/>
      <c r="G42" s="719">
        <v>0.05</v>
      </c>
      <c r="H42" s="693"/>
      <c r="I42" s="720">
        <f t="shared" ref="I42" si="4">INT(E42+E42*G42)</f>
        <v>17</v>
      </c>
      <c r="J42" s="693"/>
      <c r="K42" s="693"/>
      <c r="L42" s="693"/>
      <c r="M42" s="693"/>
      <c r="N42" s="693"/>
      <c r="O42" s="693"/>
      <c r="P42" s="693"/>
      <c r="Q42" s="693"/>
      <c r="R42" s="693"/>
      <c r="S42" s="693"/>
      <c r="T42" s="693"/>
      <c r="U42" s="693"/>
      <c r="V42" s="693"/>
      <c r="W42" s="693"/>
      <c r="X42" s="693"/>
      <c r="Y42" s="693"/>
      <c r="Z42" s="693"/>
      <c r="AA42" s="693"/>
      <c r="AB42" s="693"/>
      <c r="AC42" s="703"/>
    </row>
    <row r="43" spans="1:59" s="689" customFormat="1" ht="18" customHeight="1">
      <c r="A43" s="716"/>
      <c r="B43" s="716" t="s">
        <v>457</v>
      </c>
      <c r="C43" s="699" t="s">
        <v>412</v>
      </c>
      <c r="D43" s="716" t="s">
        <v>459</v>
      </c>
      <c r="E43" s="717">
        <f>INT(SUM(E19,E24))</f>
        <v>17</v>
      </c>
      <c r="F43" s="718"/>
      <c r="G43" s="719">
        <v>0.05</v>
      </c>
      <c r="H43" s="693"/>
      <c r="I43" s="720">
        <f t="shared" ref="I43:I45" si="5">INT(E43+E43*G43)</f>
        <v>17</v>
      </c>
      <c r="J43" s="718"/>
      <c r="K43" s="718"/>
      <c r="L43" s="718"/>
      <c r="M43" s="718"/>
      <c r="N43" s="718"/>
      <c r="O43" s="718"/>
      <c r="P43" s="718"/>
      <c r="Q43" s="718"/>
      <c r="R43" s="718"/>
      <c r="S43" s="718"/>
      <c r="T43" s="718"/>
      <c r="U43" s="718"/>
      <c r="V43" s="718"/>
      <c r="W43" s="718"/>
      <c r="X43" s="718"/>
      <c r="Y43" s="718"/>
      <c r="Z43" s="718"/>
      <c r="AA43" s="718"/>
      <c r="AB43" s="718"/>
      <c r="AC43" s="721"/>
      <c r="AD43" s="693"/>
      <c r="AE43" s="693"/>
    </row>
    <row r="44" spans="1:59" s="693" customFormat="1" ht="18" customHeight="1">
      <c r="A44" s="716"/>
      <c r="B44" s="699" t="s">
        <v>397</v>
      </c>
      <c r="C44" s="699" t="s">
        <v>399</v>
      </c>
      <c r="D44" s="716" t="s">
        <v>459</v>
      </c>
      <c r="E44" s="717">
        <f>INT(SUM(E8,E15,E20,E25,E28))</f>
        <v>53</v>
      </c>
      <c r="F44" s="718"/>
      <c r="G44" s="719">
        <v>0.05</v>
      </c>
      <c r="I44" s="720">
        <f t="shared" si="5"/>
        <v>55</v>
      </c>
      <c r="J44" s="718"/>
      <c r="K44" s="718"/>
      <c r="L44" s="718"/>
      <c r="M44" s="718"/>
      <c r="N44" s="718"/>
      <c r="O44" s="718"/>
      <c r="P44" s="718"/>
      <c r="Q44" s="718"/>
      <c r="R44" s="718"/>
      <c r="S44" s="718"/>
      <c r="T44" s="718"/>
      <c r="U44" s="718"/>
      <c r="V44" s="718"/>
      <c r="W44" s="718"/>
      <c r="X44" s="718"/>
      <c r="Y44" s="718"/>
      <c r="Z44" s="718"/>
      <c r="AA44" s="718"/>
      <c r="AB44" s="718"/>
      <c r="AC44" s="721"/>
    </row>
    <row r="45" spans="1:59" s="693" customFormat="1" ht="18" customHeight="1">
      <c r="A45" s="716"/>
      <c r="B45" s="699" t="s">
        <v>397</v>
      </c>
      <c r="C45" s="699" t="s">
        <v>456</v>
      </c>
      <c r="D45" s="716" t="s">
        <v>459</v>
      </c>
      <c r="E45" s="717">
        <f>INT(SUM(E30,E32,E34))</f>
        <v>111</v>
      </c>
      <c r="F45" s="718"/>
      <c r="G45" s="719">
        <v>0.05</v>
      </c>
      <c r="I45" s="720">
        <f t="shared" si="5"/>
        <v>116</v>
      </c>
      <c r="J45" s="718"/>
      <c r="K45" s="718"/>
      <c r="L45" s="718"/>
      <c r="M45" s="718"/>
      <c r="N45" s="718"/>
      <c r="O45" s="718"/>
      <c r="P45" s="718"/>
      <c r="Q45" s="718"/>
      <c r="R45" s="718"/>
      <c r="S45" s="718"/>
      <c r="T45" s="718"/>
      <c r="U45" s="718"/>
      <c r="V45" s="718"/>
      <c r="W45" s="718"/>
      <c r="X45" s="718"/>
      <c r="Y45" s="718"/>
      <c r="Z45" s="718"/>
      <c r="AA45" s="718"/>
      <c r="AB45" s="718"/>
      <c r="AC45" s="721"/>
    </row>
    <row r="46" spans="1:59" s="693" customFormat="1" ht="17.399999999999999" customHeight="1">
      <c r="A46" s="686" t="s">
        <v>380</v>
      </c>
      <c r="B46" s="687"/>
      <c r="C46" s="687"/>
      <c r="D46" s="687"/>
      <c r="E46" s="687"/>
      <c r="F46" s="687"/>
      <c r="G46" s="687"/>
      <c r="H46" s="687"/>
      <c r="I46" s="687"/>
      <c r="J46" s="687"/>
      <c r="K46" s="687"/>
      <c r="L46" s="687"/>
      <c r="M46" s="687"/>
      <c r="N46" s="687"/>
      <c r="O46" s="687"/>
      <c r="P46" s="687"/>
      <c r="Q46" s="687"/>
      <c r="R46" s="687"/>
      <c r="S46" s="687"/>
      <c r="T46" s="687"/>
      <c r="U46" s="687"/>
      <c r="V46" s="687"/>
      <c r="W46" s="687"/>
      <c r="X46" s="687"/>
      <c r="Y46" s="687"/>
      <c r="Z46" s="687"/>
      <c r="AA46" s="687"/>
      <c r="AB46" s="687"/>
      <c r="AC46" s="688"/>
      <c r="AF46" s="693" t="s">
        <v>405</v>
      </c>
      <c r="AG46" s="693" t="s">
        <v>404</v>
      </c>
      <c r="AH46" s="693" t="s">
        <v>443</v>
      </c>
      <c r="AI46" s="693" t="s">
        <v>442</v>
      </c>
      <c r="AJ46" s="693" t="s">
        <v>441</v>
      </c>
      <c r="AK46" s="693" t="s">
        <v>403</v>
      </c>
    </row>
    <row r="47" spans="1:59" s="693" customFormat="1" ht="17.399999999999999" customHeight="1">
      <c r="A47" s="690" t="s">
        <v>484</v>
      </c>
      <c r="B47" s="691"/>
      <c r="C47" s="691"/>
      <c r="D47" s="691"/>
      <c r="E47" s="691"/>
      <c r="F47" s="691"/>
      <c r="G47" s="691"/>
      <c r="H47" s="691"/>
      <c r="I47" s="691"/>
      <c r="J47" s="691"/>
      <c r="K47" s="691"/>
      <c r="L47" s="691"/>
      <c r="M47" s="691"/>
      <c r="N47" s="691"/>
      <c r="O47" s="691"/>
      <c r="P47" s="691"/>
      <c r="Q47" s="691"/>
      <c r="R47" s="691"/>
      <c r="S47" s="691"/>
      <c r="T47" s="691"/>
      <c r="U47" s="691"/>
      <c r="V47" s="691"/>
      <c r="W47" s="691"/>
      <c r="X47" s="691"/>
      <c r="Y47" s="691"/>
      <c r="Z47" s="691"/>
      <c r="AA47" s="691"/>
      <c r="AB47" s="691"/>
      <c r="AC47" s="692"/>
      <c r="AE47" s="693" t="s">
        <v>406</v>
      </c>
      <c r="AF47" s="722">
        <v>3</v>
      </c>
      <c r="AG47" s="722">
        <v>17</v>
      </c>
      <c r="AH47" s="722">
        <v>16</v>
      </c>
      <c r="AI47" s="722">
        <v>16</v>
      </c>
      <c r="AJ47" s="722">
        <v>16</v>
      </c>
      <c r="AK47" s="722"/>
      <c r="AL47" s="722"/>
      <c r="AM47" s="722"/>
      <c r="AN47" s="722"/>
      <c r="AO47" s="722"/>
      <c r="AP47" s="722"/>
      <c r="AQ47" s="722"/>
      <c r="AR47" s="722"/>
      <c r="AS47" s="722"/>
      <c r="AT47" s="722"/>
      <c r="AU47" s="722"/>
      <c r="AV47" s="722"/>
      <c r="AW47" s="722"/>
      <c r="AX47" s="722"/>
      <c r="AY47" s="722"/>
      <c r="AZ47" s="722"/>
      <c r="BA47" s="722"/>
      <c r="BD47" s="693">
        <f>SUM(AF47:BC47)</f>
        <v>68</v>
      </c>
      <c r="BE47" s="693">
        <v>6</v>
      </c>
      <c r="BF47" s="733">
        <v>149</v>
      </c>
    </row>
    <row r="48" spans="1:59" s="693" customFormat="1" ht="17.399999999999999" customHeight="1">
      <c r="A48" s="694" t="s">
        <v>381</v>
      </c>
      <c r="B48" s="694" t="s">
        <v>382</v>
      </c>
      <c r="C48" s="694" t="s">
        <v>383</v>
      </c>
      <c r="D48" s="694" t="s">
        <v>384</v>
      </c>
      <c r="E48" s="694" t="s">
        <v>85</v>
      </c>
      <c r="F48" s="695"/>
      <c r="G48" s="696"/>
      <c r="H48" s="696"/>
      <c r="I48" s="696"/>
      <c r="J48" s="696"/>
      <c r="K48" s="696" t="s">
        <v>385</v>
      </c>
      <c r="L48" s="696" t="s">
        <v>386</v>
      </c>
      <c r="M48" s="696" t="s">
        <v>387</v>
      </c>
      <c r="N48" s="696" t="s">
        <v>386</v>
      </c>
      <c r="O48" s="696" t="s">
        <v>388</v>
      </c>
      <c r="P48" s="696"/>
      <c r="Q48" s="696" t="s">
        <v>389</v>
      </c>
      <c r="R48" s="696"/>
      <c r="S48" s="696"/>
      <c r="T48" s="696"/>
      <c r="U48" s="696"/>
      <c r="V48" s="696"/>
      <c r="W48" s="696"/>
      <c r="X48" s="696"/>
      <c r="Y48" s="696"/>
      <c r="Z48" s="696"/>
      <c r="AA48" s="696"/>
      <c r="AB48" s="696"/>
      <c r="AC48" s="697"/>
      <c r="AE48" s="693" t="s">
        <v>407</v>
      </c>
      <c r="AF48" s="722">
        <v>2</v>
      </c>
      <c r="AG48" s="722">
        <v>11</v>
      </c>
      <c r="AH48" s="722">
        <v>11</v>
      </c>
      <c r="AI48" s="722">
        <v>11</v>
      </c>
      <c r="AJ48" s="722">
        <v>11</v>
      </c>
      <c r="AK48" s="722"/>
      <c r="AL48" s="722"/>
      <c r="AM48" s="722"/>
      <c r="AN48" s="722"/>
      <c r="AO48" s="722"/>
      <c r="AP48" s="722"/>
      <c r="AQ48" s="722"/>
      <c r="AR48" s="722"/>
      <c r="AS48" s="722"/>
      <c r="AT48" s="722"/>
      <c r="AU48" s="722"/>
      <c r="AV48" s="722"/>
      <c r="AW48" s="722"/>
      <c r="AX48" s="722"/>
      <c r="AY48" s="722"/>
      <c r="AZ48" s="722"/>
      <c r="BA48" s="722"/>
      <c r="BD48" s="693">
        <f>SUM(AF48:BC48)</f>
        <v>46</v>
      </c>
      <c r="BE48" s="693">
        <v>2</v>
      </c>
      <c r="BF48" s="733">
        <v>83</v>
      </c>
    </row>
    <row r="49" spans="1:58" s="693" customFormat="1" ht="18" customHeight="1">
      <c r="A49" s="698" t="s">
        <v>496</v>
      </c>
      <c r="B49" s="699" t="s">
        <v>394</v>
      </c>
      <c r="C49" s="699" t="s">
        <v>453</v>
      </c>
      <c r="D49" s="699" t="s">
        <v>390</v>
      </c>
      <c r="E49" s="700">
        <f>SUM(G49:AB49)</f>
        <v>11</v>
      </c>
      <c r="F49" s="701" t="s">
        <v>391</v>
      </c>
      <c r="G49" s="702">
        <v>1.5</v>
      </c>
      <c r="H49" s="702" t="s">
        <v>392</v>
      </c>
      <c r="I49" s="702">
        <v>8</v>
      </c>
      <c r="J49" s="702" t="s">
        <v>392</v>
      </c>
      <c r="K49" s="702">
        <v>1.5</v>
      </c>
      <c r="L49" s="702" t="s">
        <v>393</v>
      </c>
      <c r="M49" s="702"/>
      <c r="N49" s="702"/>
      <c r="O49" s="702"/>
      <c r="P49" s="702"/>
      <c r="Q49" s="702"/>
      <c r="R49" s="702"/>
      <c r="S49" s="702"/>
      <c r="T49" s="702"/>
      <c r="U49" s="702"/>
      <c r="AC49" s="703"/>
      <c r="AE49" s="693" t="s">
        <v>408</v>
      </c>
      <c r="AF49" s="722"/>
      <c r="AG49" s="722">
        <v>4</v>
      </c>
      <c r="AH49" s="722">
        <v>4</v>
      </c>
      <c r="AI49" s="722">
        <v>4</v>
      </c>
      <c r="AJ49" s="722">
        <v>4</v>
      </c>
      <c r="AK49" s="722"/>
      <c r="AL49" s="722"/>
      <c r="AM49" s="722"/>
      <c r="AN49" s="722"/>
      <c r="AO49" s="722"/>
      <c r="AP49" s="722"/>
      <c r="AQ49" s="722"/>
      <c r="AR49" s="722"/>
      <c r="AS49" s="722"/>
      <c r="AT49" s="722"/>
      <c r="AU49" s="722"/>
      <c r="AV49" s="722"/>
      <c r="AW49" s="722"/>
      <c r="AX49" s="722"/>
      <c r="AY49" s="722"/>
      <c r="AZ49" s="722"/>
      <c r="BA49" s="722"/>
      <c r="BD49" s="693">
        <f>SUM(AF49:BC49)</f>
        <v>16</v>
      </c>
      <c r="BE49" s="693">
        <v>2</v>
      </c>
      <c r="BF49" s="733">
        <v>15</v>
      </c>
    </row>
    <row r="50" spans="1:58" s="693" customFormat="1" ht="18" customHeight="1">
      <c r="A50" s="698"/>
      <c r="B50" s="699" t="s">
        <v>394</v>
      </c>
      <c r="C50" s="699" t="s">
        <v>451</v>
      </c>
      <c r="D50" s="699" t="s">
        <v>390</v>
      </c>
      <c r="E50" s="700">
        <f>SUM(G50:AB50)</f>
        <v>11</v>
      </c>
      <c r="F50" s="701" t="s">
        <v>391</v>
      </c>
      <c r="G50" s="702">
        <v>1.5</v>
      </c>
      <c r="H50" s="702" t="s">
        <v>392</v>
      </c>
      <c r="I50" s="702">
        <v>8</v>
      </c>
      <c r="J50" s="702" t="s">
        <v>392</v>
      </c>
      <c r="K50" s="702">
        <v>1.5</v>
      </c>
      <c r="L50" s="702" t="s">
        <v>393</v>
      </c>
      <c r="M50" s="702"/>
      <c r="N50" s="702"/>
      <c r="O50" s="702"/>
      <c r="Q50" s="702"/>
      <c r="R50" s="702"/>
      <c r="S50" s="702"/>
      <c r="T50" s="702"/>
      <c r="U50" s="702"/>
      <c r="AC50" s="703"/>
      <c r="AE50" s="693" t="s">
        <v>444</v>
      </c>
      <c r="AF50" s="722">
        <v>1</v>
      </c>
      <c r="AG50" s="722">
        <v>1</v>
      </c>
      <c r="AH50" s="722">
        <v>1</v>
      </c>
      <c r="AI50" s="722">
        <v>1</v>
      </c>
      <c r="AJ50" s="722">
        <v>1</v>
      </c>
      <c r="AK50" s="722"/>
      <c r="AL50" s="722"/>
      <c r="AM50" s="722"/>
      <c r="AN50" s="722"/>
      <c r="AO50" s="722"/>
      <c r="AP50" s="722"/>
      <c r="AQ50" s="722"/>
      <c r="AR50" s="722"/>
      <c r="AS50" s="722"/>
      <c r="AT50" s="722"/>
      <c r="AU50" s="722"/>
      <c r="AV50" s="722"/>
      <c r="AW50" s="722"/>
      <c r="AX50" s="722"/>
      <c r="AY50" s="722"/>
      <c r="AZ50" s="722"/>
      <c r="BA50" s="722"/>
      <c r="BB50" s="722"/>
      <c r="BC50" s="722"/>
      <c r="BD50" s="693">
        <f>SUM(AF50:BC50)</f>
        <v>5</v>
      </c>
      <c r="BF50" s="733">
        <v>14</v>
      </c>
    </row>
    <row r="51" spans="1:58" s="693" customFormat="1" ht="18" customHeight="1">
      <c r="A51" s="698"/>
      <c r="B51" s="699" t="s">
        <v>397</v>
      </c>
      <c r="C51" s="699" t="s">
        <v>399</v>
      </c>
      <c r="D51" s="699" t="s">
        <v>390</v>
      </c>
      <c r="E51" s="700">
        <f>SUM(G51:AB51)</f>
        <v>11</v>
      </c>
      <c r="F51" s="701" t="s">
        <v>391</v>
      </c>
      <c r="G51" s="702">
        <v>1.5</v>
      </c>
      <c r="H51" s="702" t="s">
        <v>392</v>
      </c>
      <c r="I51" s="702">
        <v>8</v>
      </c>
      <c r="J51" s="702" t="s">
        <v>392</v>
      </c>
      <c r="K51" s="702">
        <v>1.5</v>
      </c>
      <c r="L51" s="702" t="s">
        <v>393</v>
      </c>
      <c r="M51" s="702"/>
      <c r="N51" s="702"/>
      <c r="O51" s="702"/>
      <c r="Q51" s="702"/>
      <c r="R51" s="702"/>
      <c r="S51" s="702"/>
      <c r="T51" s="702"/>
      <c r="U51" s="702"/>
      <c r="AC51" s="703"/>
      <c r="AE51" s="693" t="s">
        <v>410</v>
      </c>
      <c r="AF51" s="693">
        <v>8</v>
      </c>
      <c r="AG51" s="693">
        <v>7</v>
      </c>
      <c r="AH51" s="693">
        <v>6</v>
      </c>
      <c r="AI51" s="693">
        <v>5</v>
      </c>
      <c r="AJ51" s="693">
        <v>4</v>
      </c>
    </row>
    <row r="52" spans="1:58" s="693" customFormat="1" ht="18" customHeight="1">
      <c r="A52" s="698"/>
      <c r="B52" s="699"/>
      <c r="C52" s="699"/>
      <c r="D52" s="699"/>
      <c r="E52" s="700"/>
      <c r="F52" s="701"/>
      <c r="G52" s="702"/>
      <c r="H52" s="702"/>
      <c r="I52" s="702"/>
      <c r="J52" s="702"/>
      <c r="K52" s="702"/>
      <c r="L52" s="702"/>
      <c r="M52" s="702"/>
      <c r="N52" s="702"/>
      <c r="O52" s="702"/>
      <c r="P52" s="702"/>
      <c r="Q52" s="702"/>
      <c r="R52" s="702"/>
      <c r="S52" s="702"/>
      <c r="T52" s="702"/>
      <c r="U52" s="702"/>
      <c r="AC52" s="703"/>
      <c r="AE52" s="693" t="s">
        <v>447</v>
      </c>
    </row>
    <row r="53" spans="1:58" s="693" customFormat="1" ht="18" customHeight="1">
      <c r="A53" s="698" t="s">
        <v>497</v>
      </c>
      <c r="B53" s="699" t="s">
        <v>394</v>
      </c>
      <c r="C53" s="699" t="s">
        <v>414</v>
      </c>
      <c r="D53" s="699" t="s">
        <v>390</v>
      </c>
      <c r="E53" s="700">
        <f>SUM(G53:AB53)</f>
        <v>10</v>
      </c>
      <c r="F53" s="701" t="s">
        <v>391</v>
      </c>
      <c r="G53" s="702">
        <v>1.5</v>
      </c>
      <c r="H53" s="702" t="s">
        <v>392</v>
      </c>
      <c r="I53" s="702">
        <v>7</v>
      </c>
      <c r="J53" s="702" t="s">
        <v>392</v>
      </c>
      <c r="K53" s="702">
        <v>1.5</v>
      </c>
      <c r="L53" s="702" t="s">
        <v>393</v>
      </c>
      <c r="M53" s="702"/>
      <c r="N53" s="702"/>
      <c r="O53" s="702"/>
      <c r="P53" s="702"/>
      <c r="Q53" s="702"/>
      <c r="R53" s="702"/>
      <c r="S53" s="702"/>
      <c r="T53" s="702"/>
      <c r="U53" s="702"/>
      <c r="AC53" s="703"/>
      <c r="AE53" s="693" t="s">
        <v>446</v>
      </c>
      <c r="AF53" s="693" t="s">
        <v>446</v>
      </c>
    </row>
    <row r="54" spans="1:58" s="693" customFormat="1" ht="18" customHeight="1">
      <c r="A54" s="698"/>
      <c r="B54" s="699" t="s">
        <v>394</v>
      </c>
      <c r="C54" s="699" t="s">
        <v>454</v>
      </c>
      <c r="D54" s="699" t="s">
        <v>390</v>
      </c>
      <c r="E54" s="700">
        <f>SUM(G54:K54)</f>
        <v>10</v>
      </c>
      <c r="F54" s="701" t="s">
        <v>391</v>
      </c>
      <c r="G54" s="702">
        <v>1.5</v>
      </c>
      <c r="H54" s="702" t="s">
        <v>392</v>
      </c>
      <c r="I54" s="702">
        <v>7</v>
      </c>
      <c r="J54" s="702" t="s">
        <v>392</v>
      </c>
      <c r="K54" s="702">
        <v>1.5</v>
      </c>
      <c r="L54" s="702" t="s">
        <v>393</v>
      </c>
      <c r="M54" s="702"/>
      <c r="N54" s="702"/>
      <c r="O54" s="702"/>
      <c r="P54" s="702"/>
      <c r="Q54" s="702"/>
      <c r="R54" s="702"/>
      <c r="S54" s="702"/>
      <c r="T54" s="702"/>
      <c r="U54" s="702"/>
      <c r="AC54" s="703"/>
      <c r="AE54" s="693" t="s">
        <v>448</v>
      </c>
      <c r="AF54" s="693" t="s">
        <v>448</v>
      </c>
    </row>
    <row r="55" spans="1:58" s="693" customFormat="1" ht="18" customHeight="1">
      <c r="A55" s="698"/>
      <c r="B55" s="699" t="s">
        <v>394</v>
      </c>
      <c r="C55" s="699" t="s">
        <v>455</v>
      </c>
      <c r="D55" s="699" t="s">
        <v>390</v>
      </c>
      <c r="E55" s="700">
        <f>SUM(G55:AB55)</f>
        <v>10</v>
      </c>
      <c r="F55" s="701" t="s">
        <v>391</v>
      </c>
      <c r="G55" s="702">
        <v>1.5</v>
      </c>
      <c r="H55" s="702" t="s">
        <v>392</v>
      </c>
      <c r="I55" s="702">
        <v>7</v>
      </c>
      <c r="J55" s="702" t="s">
        <v>392</v>
      </c>
      <c r="K55" s="702">
        <v>1.5</v>
      </c>
      <c r="L55" s="702" t="s">
        <v>393</v>
      </c>
      <c r="M55" s="702"/>
      <c r="N55" s="702"/>
      <c r="O55" s="702"/>
      <c r="Q55" s="702"/>
      <c r="R55" s="702"/>
      <c r="S55" s="702"/>
      <c r="T55" s="702"/>
      <c r="U55" s="702"/>
      <c r="AC55" s="703"/>
      <c r="AE55" s="693" t="s">
        <v>409</v>
      </c>
    </row>
    <row r="56" spans="1:58" s="693" customFormat="1" ht="18" customHeight="1">
      <c r="A56" s="698"/>
      <c r="B56" s="699" t="s">
        <v>397</v>
      </c>
      <c r="C56" s="699" t="s">
        <v>399</v>
      </c>
      <c r="D56" s="699" t="s">
        <v>390</v>
      </c>
      <c r="E56" s="700">
        <f>SUM(G56:AB56)</f>
        <v>10</v>
      </c>
      <c r="F56" s="701" t="s">
        <v>391</v>
      </c>
      <c r="G56" s="702">
        <v>1.5</v>
      </c>
      <c r="H56" s="702" t="s">
        <v>392</v>
      </c>
      <c r="I56" s="702">
        <v>7</v>
      </c>
      <c r="J56" s="702" t="s">
        <v>392</v>
      </c>
      <c r="K56" s="702">
        <v>1.5</v>
      </c>
      <c r="L56" s="702" t="s">
        <v>393</v>
      </c>
      <c r="M56" s="702"/>
      <c r="N56" s="702"/>
      <c r="O56" s="702"/>
      <c r="P56" s="702"/>
      <c r="Q56" s="702"/>
      <c r="R56" s="702"/>
      <c r="S56" s="702"/>
      <c r="T56" s="702"/>
      <c r="U56" s="702"/>
      <c r="AC56" s="703"/>
      <c r="AE56" s="693" t="s">
        <v>449</v>
      </c>
      <c r="AG56" s="693" t="s">
        <v>449</v>
      </c>
      <c r="AH56" s="693" t="s">
        <v>449</v>
      </c>
      <c r="AI56" s="693" t="s">
        <v>449</v>
      </c>
      <c r="AJ56" s="693" t="s">
        <v>449</v>
      </c>
    </row>
    <row r="57" spans="1:58" s="693" customFormat="1" ht="18" customHeight="1">
      <c r="A57" s="698"/>
      <c r="B57" s="699"/>
      <c r="C57" s="699"/>
      <c r="D57" s="699"/>
      <c r="E57" s="700"/>
      <c r="F57" s="701"/>
      <c r="G57" s="702"/>
      <c r="H57" s="702"/>
      <c r="I57" s="702"/>
      <c r="J57" s="702"/>
      <c r="K57" s="702"/>
      <c r="L57" s="702"/>
      <c r="M57" s="702"/>
      <c r="N57" s="702"/>
      <c r="O57" s="702"/>
      <c r="P57" s="702"/>
      <c r="Q57" s="702"/>
      <c r="R57" s="702"/>
      <c r="S57" s="702"/>
      <c r="T57" s="702"/>
      <c r="U57" s="702"/>
      <c r="AC57" s="703"/>
      <c r="AE57" s="693" t="s">
        <v>445</v>
      </c>
      <c r="AG57" s="693" t="s">
        <v>445</v>
      </c>
      <c r="AH57" s="693" t="s">
        <v>445</v>
      </c>
      <c r="AI57" s="693" t="s">
        <v>445</v>
      </c>
      <c r="AJ57" s="693" t="s">
        <v>445</v>
      </c>
    </row>
    <row r="58" spans="1:58" s="693" customFormat="1" ht="18" customHeight="1">
      <c r="A58" s="698" t="s">
        <v>498</v>
      </c>
      <c r="B58" s="699" t="s">
        <v>394</v>
      </c>
      <c r="C58" s="699" t="s">
        <v>414</v>
      </c>
      <c r="D58" s="699" t="s">
        <v>390</v>
      </c>
      <c r="E58" s="700">
        <f>SUM(G58:AB58)</f>
        <v>9</v>
      </c>
      <c r="F58" s="701" t="s">
        <v>391</v>
      </c>
      <c r="G58" s="702">
        <v>1.5</v>
      </c>
      <c r="H58" s="702" t="s">
        <v>392</v>
      </c>
      <c r="I58" s="702">
        <v>6</v>
      </c>
      <c r="J58" s="702" t="s">
        <v>392</v>
      </c>
      <c r="K58" s="702">
        <v>1.5</v>
      </c>
      <c r="L58" s="702" t="s">
        <v>393</v>
      </c>
      <c r="M58" s="702"/>
      <c r="N58" s="702"/>
      <c r="O58" s="702"/>
      <c r="P58" s="702"/>
      <c r="Q58" s="702"/>
      <c r="R58" s="702"/>
      <c r="S58" s="702"/>
      <c r="T58" s="702"/>
      <c r="U58" s="702"/>
      <c r="AC58" s="703"/>
      <c r="AE58" s="693" t="s">
        <v>411</v>
      </c>
    </row>
    <row r="59" spans="1:58" s="693" customFormat="1" ht="18" customHeight="1">
      <c r="A59" s="698"/>
      <c r="B59" s="699" t="s">
        <v>394</v>
      </c>
      <c r="C59" s="699" t="s">
        <v>454</v>
      </c>
      <c r="D59" s="699" t="s">
        <v>390</v>
      </c>
      <c r="E59" s="700">
        <f>SUM(G59:K59)</f>
        <v>9</v>
      </c>
      <c r="F59" s="701" t="s">
        <v>391</v>
      </c>
      <c r="G59" s="702">
        <v>1.5</v>
      </c>
      <c r="H59" s="702" t="s">
        <v>392</v>
      </c>
      <c r="I59" s="702">
        <v>6</v>
      </c>
      <c r="J59" s="702" t="s">
        <v>392</v>
      </c>
      <c r="K59" s="702">
        <v>1.5</v>
      </c>
      <c r="L59" s="702" t="s">
        <v>393</v>
      </c>
      <c r="M59" s="702"/>
      <c r="N59" s="702"/>
      <c r="O59" s="702"/>
      <c r="P59" s="702"/>
      <c r="Q59" s="702"/>
      <c r="R59" s="702"/>
      <c r="S59" s="702"/>
      <c r="T59" s="702"/>
      <c r="U59" s="702"/>
      <c r="AC59" s="703"/>
      <c r="AE59" s="693" t="s">
        <v>450</v>
      </c>
      <c r="AG59" s="693" t="s">
        <v>492</v>
      </c>
      <c r="AH59" s="693" t="s">
        <v>492</v>
      </c>
      <c r="AI59" s="693" t="s">
        <v>492</v>
      </c>
      <c r="AJ59" s="693" t="s">
        <v>492</v>
      </c>
    </row>
    <row r="60" spans="1:58" s="693" customFormat="1" ht="18" customHeight="1">
      <c r="A60" s="698"/>
      <c r="B60" s="699" t="s">
        <v>394</v>
      </c>
      <c r="C60" s="699" t="s">
        <v>455</v>
      </c>
      <c r="D60" s="699" t="s">
        <v>390</v>
      </c>
      <c r="E60" s="700">
        <f>SUM(G60:AB60)</f>
        <v>9</v>
      </c>
      <c r="F60" s="701" t="s">
        <v>391</v>
      </c>
      <c r="G60" s="702">
        <v>1.5</v>
      </c>
      <c r="H60" s="702" t="s">
        <v>392</v>
      </c>
      <c r="I60" s="702">
        <v>6</v>
      </c>
      <c r="J60" s="702" t="s">
        <v>392</v>
      </c>
      <c r="K60" s="702">
        <v>1.5</v>
      </c>
      <c r="L60" s="702" t="s">
        <v>393</v>
      </c>
      <c r="M60" s="702"/>
      <c r="N60" s="702"/>
      <c r="O60" s="702"/>
      <c r="P60" s="702"/>
      <c r="Q60" s="702"/>
      <c r="R60" s="702"/>
      <c r="S60" s="702"/>
      <c r="T60" s="702"/>
      <c r="U60" s="702"/>
      <c r="AC60" s="703"/>
      <c r="AE60" s="693" t="s">
        <v>452</v>
      </c>
    </row>
    <row r="61" spans="1:58" s="693" customFormat="1" ht="18" customHeight="1">
      <c r="A61" s="698"/>
      <c r="B61" s="699" t="s">
        <v>397</v>
      </c>
      <c r="C61" s="699" t="s">
        <v>399</v>
      </c>
      <c r="D61" s="699" t="s">
        <v>390</v>
      </c>
      <c r="E61" s="700">
        <f>SUM(G61:AB61)</f>
        <v>9</v>
      </c>
      <c r="F61" s="701" t="s">
        <v>391</v>
      </c>
      <c r="G61" s="702">
        <v>1.5</v>
      </c>
      <c r="H61" s="702" t="s">
        <v>392</v>
      </c>
      <c r="I61" s="702">
        <v>6</v>
      </c>
      <c r="J61" s="702" t="s">
        <v>392</v>
      </c>
      <c r="K61" s="702">
        <v>1.5</v>
      </c>
      <c r="L61" s="702" t="s">
        <v>393</v>
      </c>
      <c r="M61" s="702"/>
      <c r="N61" s="702"/>
      <c r="O61" s="702"/>
      <c r="P61" s="702"/>
      <c r="Q61" s="702"/>
      <c r="R61" s="702"/>
      <c r="S61" s="702"/>
      <c r="T61" s="702"/>
      <c r="U61" s="702"/>
      <c r="AC61" s="703"/>
      <c r="AE61" s="693">
        <v>485</v>
      </c>
      <c r="AF61" s="693">
        <v>485</v>
      </c>
      <c r="AG61" s="693">
        <v>485</v>
      </c>
      <c r="AH61" s="693">
        <v>485</v>
      </c>
      <c r="AI61" s="693">
        <v>485</v>
      </c>
      <c r="AJ61" s="693">
        <v>485</v>
      </c>
    </row>
    <row r="62" spans="1:58" s="693" customFormat="1" ht="18" customHeight="1">
      <c r="A62" s="698"/>
      <c r="B62" s="699"/>
      <c r="C62" s="699"/>
      <c r="D62" s="699"/>
      <c r="E62" s="700"/>
      <c r="F62" s="701"/>
      <c r="G62" s="702"/>
      <c r="H62" s="702"/>
      <c r="I62" s="702"/>
      <c r="J62" s="702"/>
      <c r="K62" s="702"/>
      <c r="L62" s="702"/>
      <c r="M62" s="702"/>
      <c r="N62" s="702"/>
      <c r="O62" s="702"/>
      <c r="P62" s="702"/>
      <c r="Q62" s="702"/>
      <c r="R62" s="702"/>
      <c r="S62" s="702"/>
      <c r="T62" s="702"/>
      <c r="U62" s="702"/>
      <c r="AC62" s="703"/>
    </row>
    <row r="63" spans="1:58" s="693" customFormat="1" ht="18" customHeight="1">
      <c r="A63" s="698" t="s">
        <v>500</v>
      </c>
      <c r="B63" s="699" t="s">
        <v>394</v>
      </c>
      <c r="C63" s="699" t="s">
        <v>414</v>
      </c>
      <c r="D63" s="699" t="s">
        <v>390</v>
      </c>
      <c r="E63" s="700">
        <f>SUM(G63:AB63)</f>
        <v>8</v>
      </c>
      <c r="F63" s="701" t="s">
        <v>391</v>
      </c>
      <c r="G63" s="702">
        <v>1.5</v>
      </c>
      <c r="H63" s="702" t="s">
        <v>392</v>
      </c>
      <c r="I63" s="702">
        <v>5</v>
      </c>
      <c r="J63" s="702" t="s">
        <v>392</v>
      </c>
      <c r="K63" s="702">
        <v>1.5</v>
      </c>
      <c r="L63" s="702" t="s">
        <v>393</v>
      </c>
      <c r="M63" s="702"/>
      <c r="N63" s="702"/>
      <c r="O63" s="702"/>
      <c r="P63" s="702"/>
      <c r="Q63" s="702"/>
      <c r="R63" s="702"/>
      <c r="S63" s="702"/>
      <c r="T63" s="702"/>
      <c r="U63" s="702"/>
      <c r="AC63" s="703"/>
    </row>
    <row r="64" spans="1:58" s="693" customFormat="1" ht="18" customHeight="1">
      <c r="A64" s="698"/>
      <c r="B64" s="699" t="s">
        <v>394</v>
      </c>
      <c r="C64" s="699" t="s">
        <v>454</v>
      </c>
      <c r="D64" s="699" t="s">
        <v>390</v>
      </c>
      <c r="E64" s="700">
        <f>SUM(G64:K64)</f>
        <v>8</v>
      </c>
      <c r="F64" s="701" t="s">
        <v>391</v>
      </c>
      <c r="G64" s="702">
        <v>1.5</v>
      </c>
      <c r="H64" s="702" t="s">
        <v>392</v>
      </c>
      <c r="I64" s="702">
        <v>5</v>
      </c>
      <c r="J64" s="702" t="s">
        <v>392</v>
      </c>
      <c r="K64" s="702">
        <v>1.5</v>
      </c>
      <c r="L64" s="702" t="s">
        <v>393</v>
      </c>
      <c r="M64" s="702"/>
      <c r="N64" s="702"/>
      <c r="O64" s="702"/>
      <c r="P64" s="702"/>
      <c r="Q64" s="702"/>
      <c r="R64" s="702"/>
      <c r="S64" s="702"/>
      <c r="T64" s="702"/>
      <c r="U64" s="702"/>
      <c r="AC64" s="703"/>
    </row>
    <row r="65" spans="1:60" s="693" customFormat="1" ht="18" customHeight="1">
      <c r="A65" s="698"/>
      <c r="B65" s="699" t="s">
        <v>394</v>
      </c>
      <c r="C65" s="699" t="s">
        <v>455</v>
      </c>
      <c r="D65" s="699" t="s">
        <v>390</v>
      </c>
      <c r="E65" s="700">
        <f>SUM(G65:AB65)</f>
        <v>8</v>
      </c>
      <c r="F65" s="701" t="s">
        <v>391</v>
      </c>
      <c r="G65" s="702">
        <v>1.5</v>
      </c>
      <c r="H65" s="702" t="s">
        <v>392</v>
      </c>
      <c r="I65" s="702">
        <v>5</v>
      </c>
      <c r="J65" s="702" t="s">
        <v>392</v>
      </c>
      <c r="K65" s="702">
        <v>1.5</v>
      </c>
      <c r="L65" s="702" t="s">
        <v>393</v>
      </c>
      <c r="M65" s="702"/>
      <c r="N65" s="702"/>
      <c r="O65" s="702"/>
      <c r="P65" s="702"/>
      <c r="Q65" s="702"/>
      <c r="R65" s="702"/>
      <c r="S65" s="702"/>
      <c r="T65" s="702"/>
      <c r="U65" s="702"/>
      <c r="AC65" s="703"/>
    </row>
    <row r="66" spans="1:60" s="693" customFormat="1" ht="18" customHeight="1">
      <c r="A66" s="698"/>
      <c r="B66" s="699" t="s">
        <v>397</v>
      </c>
      <c r="C66" s="699" t="s">
        <v>399</v>
      </c>
      <c r="D66" s="699" t="s">
        <v>390</v>
      </c>
      <c r="E66" s="700">
        <f>SUM(G66:AB66)</f>
        <v>8</v>
      </c>
      <c r="F66" s="701" t="s">
        <v>391</v>
      </c>
      <c r="G66" s="702">
        <v>1.5</v>
      </c>
      <c r="H66" s="702" t="s">
        <v>392</v>
      </c>
      <c r="I66" s="702">
        <v>5</v>
      </c>
      <c r="J66" s="702" t="s">
        <v>392</v>
      </c>
      <c r="K66" s="702">
        <v>1.5</v>
      </c>
      <c r="L66" s="702" t="s">
        <v>393</v>
      </c>
      <c r="M66" s="702"/>
      <c r="N66" s="702"/>
      <c r="O66" s="702"/>
      <c r="P66" s="702"/>
      <c r="Q66" s="702"/>
      <c r="R66" s="702"/>
      <c r="S66" s="702"/>
      <c r="T66" s="702"/>
      <c r="U66" s="702"/>
      <c r="AC66" s="703"/>
    </row>
    <row r="67" spans="1:60" s="693" customFormat="1" ht="18" customHeight="1">
      <c r="A67" s="698"/>
      <c r="B67" s="699"/>
      <c r="C67" s="699"/>
      <c r="D67" s="699"/>
      <c r="E67" s="700"/>
      <c r="F67" s="701"/>
      <c r="G67" s="702"/>
      <c r="H67" s="702"/>
      <c r="I67" s="702"/>
      <c r="J67" s="702"/>
      <c r="K67" s="702"/>
      <c r="L67" s="702"/>
      <c r="M67" s="702"/>
      <c r="N67" s="702"/>
      <c r="O67" s="702"/>
      <c r="P67" s="702"/>
      <c r="Q67" s="702"/>
      <c r="R67" s="702"/>
      <c r="S67" s="702"/>
      <c r="T67" s="702"/>
      <c r="U67" s="702"/>
      <c r="AC67" s="703"/>
    </row>
    <row r="68" spans="1:60" s="693" customFormat="1" ht="18" customHeight="1">
      <c r="A68" s="698" t="s">
        <v>501</v>
      </c>
      <c r="B68" s="699" t="s">
        <v>394</v>
      </c>
      <c r="C68" s="699" t="s">
        <v>414</v>
      </c>
      <c r="D68" s="699" t="s">
        <v>390</v>
      </c>
      <c r="E68" s="700">
        <f>SUM(G68:AB68)</f>
        <v>7</v>
      </c>
      <c r="F68" s="701" t="s">
        <v>391</v>
      </c>
      <c r="G68" s="702">
        <v>1.5</v>
      </c>
      <c r="H68" s="702" t="s">
        <v>392</v>
      </c>
      <c r="I68" s="702">
        <v>4</v>
      </c>
      <c r="J68" s="702" t="s">
        <v>392</v>
      </c>
      <c r="K68" s="702">
        <v>1.5</v>
      </c>
      <c r="L68" s="702" t="s">
        <v>393</v>
      </c>
      <c r="M68" s="702"/>
      <c r="N68" s="702"/>
      <c r="O68" s="702"/>
      <c r="P68" s="702"/>
      <c r="Q68" s="702"/>
      <c r="R68" s="702"/>
      <c r="S68" s="702"/>
      <c r="T68" s="702"/>
      <c r="U68" s="702"/>
      <c r="AC68" s="703"/>
    </row>
    <row r="69" spans="1:60" s="693" customFormat="1" ht="18" customHeight="1">
      <c r="A69" s="698"/>
      <c r="B69" s="699" t="s">
        <v>394</v>
      </c>
      <c r="C69" s="699" t="s">
        <v>454</v>
      </c>
      <c r="D69" s="699" t="s">
        <v>390</v>
      </c>
      <c r="E69" s="700">
        <f>SUM(G69:K69)</f>
        <v>7</v>
      </c>
      <c r="F69" s="701" t="s">
        <v>391</v>
      </c>
      <c r="G69" s="702">
        <v>1.5</v>
      </c>
      <c r="H69" s="702" t="s">
        <v>392</v>
      </c>
      <c r="I69" s="702">
        <v>4</v>
      </c>
      <c r="J69" s="702" t="s">
        <v>392</v>
      </c>
      <c r="K69" s="702">
        <v>1.5</v>
      </c>
      <c r="L69" s="702" t="s">
        <v>393</v>
      </c>
      <c r="M69" s="702"/>
      <c r="N69" s="702"/>
      <c r="O69" s="702"/>
      <c r="P69" s="702"/>
      <c r="Q69" s="702"/>
      <c r="R69" s="702"/>
      <c r="S69" s="702"/>
      <c r="T69" s="702"/>
      <c r="U69" s="702"/>
      <c r="AC69" s="703"/>
    </row>
    <row r="70" spans="1:60" s="693" customFormat="1" ht="18" customHeight="1">
      <c r="A70" s="698"/>
      <c r="B70" s="699" t="s">
        <v>394</v>
      </c>
      <c r="C70" s="699" t="s">
        <v>455</v>
      </c>
      <c r="D70" s="699" t="s">
        <v>390</v>
      </c>
      <c r="E70" s="700">
        <f>SUM(G70:AB70)</f>
        <v>7</v>
      </c>
      <c r="F70" s="701" t="s">
        <v>391</v>
      </c>
      <c r="G70" s="702">
        <v>1.5</v>
      </c>
      <c r="H70" s="702" t="s">
        <v>392</v>
      </c>
      <c r="I70" s="702">
        <v>4</v>
      </c>
      <c r="J70" s="702" t="s">
        <v>392</v>
      </c>
      <c r="K70" s="702">
        <v>1.5</v>
      </c>
      <c r="L70" s="702" t="s">
        <v>393</v>
      </c>
      <c r="M70" s="702"/>
      <c r="N70" s="702"/>
      <c r="O70" s="702"/>
      <c r="P70" s="702"/>
      <c r="Q70" s="702"/>
      <c r="R70" s="702"/>
      <c r="S70" s="702"/>
      <c r="T70" s="702"/>
      <c r="U70" s="702"/>
      <c r="AC70" s="703"/>
    </row>
    <row r="71" spans="1:60" s="693" customFormat="1" ht="18" customHeight="1">
      <c r="A71" s="698"/>
      <c r="B71" s="699" t="s">
        <v>397</v>
      </c>
      <c r="C71" s="699" t="s">
        <v>399</v>
      </c>
      <c r="D71" s="699" t="s">
        <v>390</v>
      </c>
      <c r="E71" s="700">
        <f>SUM(G71:AB71)</f>
        <v>7</v>
      </c>
      <c r="F71" s="701" t="s">
        <v>391</v>
      </c>
      <c r="G71" s="702">
        <v>1.5</v>
      </c>
      <c r="H71" s="702" t="s">
        <v>392</v>
      </c>
      <c r="I71" s="702">
        <v>4</v>
      </c>
      <c r="J71" s="702" t="s">
        <v>392</v>
      </c>
      <c r="K71" s="702">
        <v>1.5</v>
      </c>
      <c r="L71" s="702" t="s">
        <v>393</v>
      </c>
      <c r="M71" s="702"/>
      <c r="N71" s="702"/>
      <c r="O71" s="702"/>
      <c r="P71" s="702"/>
      <c r="Q71" s="702"/>
      <c r="R71" s="702"/>
      <c r="S71" s="702"/>
      <c r="T71" s="702"/>
      <c r="U71" s="702"/>
      <c r="AC71" s="703"/>
    </row>
    <row r="72" spans="1:60" s="693" customFormat="1" ht="18" customHeight="1">
      <c r="A72" s="698"/>
      <c r="B72" s="699"/>
      <c r="C72" s="699"/>
      <c r="D72" s="699"/>
      <c r="E72" s="700"/>
      <c r="F72" s="701"/>
      <c r="G72" s="702"/>
      <c r="H72" s="702"/>
      <c r="I72" s="702"/>
      <c r="J72" s="702"/>
      <c r="K72" s="702"/>
      <c r="L72" s="702"/>
      <c r="M72" s="702"/>
      <c r="N72" s="702"/>
      <c r="O72" s="702"/>
      <c r="P72" s="702"/>
      <c r="Q72" s="702"/>
      <c r="R72" s="702"/>
      <c r="S72" s="702"/>
      <c r="T72" s="702"/>
      <c r="U72" s="702"/>
      <c r="AC72" s="703"/>
    </row>
    <row r="73" spans="1:60" s="693" customFormat="1" ht="18" customHeight="1">
      <c r="A73" s="698" t="s">
        <v>481</v>
      </c>
      <c r="B73" s="699" t="s">
        <v>397</v>
      </c>
      <c r="C73" s="699" t="s">
        <v>456</v>
      </c>
      <c r="D73" s="699" t="s">
        <v>390</v>
      </c>
      <c r="E73" s="700">
        <f>SUM(G73:AB73)</f>
        <v>26.5</v>
      </c>
      <c r="F73" s="701" t="s">
        <v>391</v>
      </c>
      <c r="G73" s="702">
        <v>1.5</v>
      </c>
      <c r="H73" s="702" t="s">
        <v>392</v>
      </c>
      <c r="I73" s="702">
        <v>20</v>
      </c>
      <c r="J73" s="702" t="s">
        <v>392</v>
      </c>
      <c r="K73" s="702">
        <v>5</v>
      </c>
      <c r="L73" s="702" t="s">
        <v>393</v>
      </c>
      <c r="M73" s="702"/>
      <c r="N73" s="702"/>
      <c r="O73" s="702"/>
      <c r="P73" s="702"/>
      <c r="Q73" s="702"/>
      <c r="R73" s="702"/>
      <c r="S73" s="702"/>
      <c r="T73" s="702"/>
      <c r="U73" s="702"/>
      <c r="AC73" s="703"/>
    </row>
    <row r="74" spans="1:60" ht="18" customHeight="1">
      <c r="A74" s="698"/>
      <c r="B74" s="699"/>
      <c r="C74" s="699"/>
      <c r="D74" s="699"/>
      <c r="E74" s="700"/>
      <c r="F74" s="701"/>
      <c r="G74" s="702"/>
      <c r="H74" s="702"/>
      <c r="I74" s="702"/>
      <c r="J74" s="702"/>
      <c r="K74" s="702"/>
      <c r="L74" s="702"/>
      <c r="M74" s="702"/>
      <c r="N74" s="702"/>
      <c r="O74" s="702"/>
      <c r="P74" s="702"/>
      <c r="Q74" s="702"/>
      <c r="R74" s="702"/>
      <c r="S74" s="702"/>
      <c r="T74" s="702"/>
      <c r="U74" s="702"/>
      <c r="V74" s="693"/>
      <c r="W74" s="693"/>
      <c r="X74" s="693"/>
      <c r="Y74" s="693"/>
      <c r="Z74" s="693"/>
      <c r="AA74" s="693"/>
      <c r="AB74" s="693"/>
      <c r="AC74" s="703"/>
      <c r="AD74" s="693"/>
      <c r="AE74" s="693"/>
      <c r="AF74" s="693"/>
      <c r="AG74" s="693"/>
      <c r="AH74" s="693"/>
      <c r="AI74" s="693"/>
      <c r="AJ74" s="693"/>
      <c r="AK74" s="693"/>
      <c r="AL74" s="693"/>
      <c r="AM74" s="693"/>
      <c r="AN74" s="693"/>
      <c r="AO74" s="693"/>
      <c r="AP74" s="693"/>
      <c r="AQ74" s="693"/>
      <c r="AR74" s="693"/>
      <c r="AS74" s="693"/>
      <c r="AT74" s="693"/>
      <c r="AU74" s="693"/>
      <c r="AV74" s="693"/>
      <c r="AW74" s="693"/>
      <c r="AX74" s="693"/>
      <c r="AY74" s="693"/>
      <c r="AZ74" s="693"/>
      <c r="BA74" s="693"/>
      <c r="BB74" s="693"/>
      <c r="BC74" s="693"/>
      <c r="BD74" s="693"/>
      <c r="BE74" s="693"/>
      <c r="BF74" s="693"/>
      <c r="BG74" s="693"/>
      <c r="BH74" s="693"/>
    </row>
    <row r="75" spans="1:60" ht="18" customHeight="1">
      <c r="A75" s="698" t="s">
        <v>482</v>
      </c>
      <c r="B75" s="699" t="s">
        <v>397</v>
      </c>
      <c r="C75" s="699" t="s">
        <v>456</v>
      </c>
      <c r="D75" s="699" t="s">
        <v>390</v>
      </c>
      <c r="E75" s="700">
        <f>SUM(G75:AB75)</f>
        <v>26.5</v>
      </c>
      <c r="F75" s="701" t="s">
        <v>391</v>
      </c>
      <c r="G75" s="702">
        <v>1.5</v>
      </c>
      <c r="H75" s="702" t="s">
        <v>392</v>
      </c>
      <c r="I75" s="702">
        <v>20</v>
      </c>
      <c r="J75" s="702" t="s">
        <v>392</v>
      </c>
      <c r="K75" s="702">
        <v>5</v>
      </c>
      <c r="L75" s="702" t="s">
        <v>393</v>
      </c>
      <c r="M75" s="702"/>
      <c r="N75" s="702"/>
      <c r="O75" s="702"/>
      <c r="P75" s="702"/>
      <c r="Q75" s="702"/>
      <c r="R75" s="702"/>
      <c r="S75" s="702"/>
      <c r="T75" s="702"/>
      <c r="U75" s="702"/>
      <c r="V75" s="693"/>
      <c r="W75" s="693"/>
      <c r="X75" s="693"/>
      <c r="Y75" s="693"/>
      <c r="Z75" s="693"/>
      <c r="AA75" s="693"/>
      <c r="AB75" s="693"/>
      <c r="AC75" s="703"/>
      <c r="AD75" s="693"/>
      <c r="AE75" s="693"/>
      <c r="AF75" s="693"/>
      <c r="AG75" s="693"/>
      <c r="AH75" s="693"/>
      <c r="AI75" s="693"/>
      <c r="AJ75" s="693"/>
      <c r="AK75" s="693"/>
      <c r="AL75" s="693"/>
      <c r="AM75" s="693"/>
      <c r="AN75" s="693"/>
      <c r="AO75" s="693"/>
      <c r="AP75" s="693"/>
      <c r="AQ75" s="693"/>
      <c r="AR75" s="693"/>
      <c r="AS75" s="693"/>
      <c r="AT75" s="693"/>
      <c r="AU75" s="693"/>
      <c r="AV75" s="693"/>
      <c r="AW75" s="693"/>
      <c r="AX75" s="693"/>
      <c r="AY75" s="693"/>
      <c r="AZ75" s="693"/>
      <c r="BA75" s="693"/>
      <c r="BB75" s="693"/>
      <c r="BC75" s="693"/>
      <c r="BD75" s="693"/>
      <c r="BE75" s="693"/>
      <c r="BF75" s="693"/>
      <c r="BG75" s="693"/>
    </row>
    <row r="76" spans="1:60" ht="18" customHeight="1">
      <c r="A76" s="698"/>
      <c r="B76" s="699"/>
      <c r="C76" s="699"/>
      <c r="D76" s="699"/>
      <c r="E76" s="700"/>
      <c r="F76" s="701"/>
      <c r="G76" s="702"/>
      <c r="H76" s="702"/>
      <c r="I76" s="702"/>
      <c r="J76" s="702"/>
      <c r="K76" s="702"/>
      <c r="L76" s="702"/>
      <c r="M76" s="702"/>
      <c r="N76" s="702"/>
      <c r="O76" s="702"/>
      <c r="P76" s="702"/>
      <c r="Q76" s="702"/>
      <c r="R76" s="702"/>
      <c r="S76" s="702"/>
      <c r="T76" s="702"/>
      <c r="U76" s="702"/>
      <c r="V76" s="693"/>
      <c r="W76" s="693"/>
      <c r="X76" s="693"/>
      <c r="Y76" s="693"/>
      <c r="Z76" s="693"/>
      <c r="AA76" s="693"/>
      <c r="AB76" s="693"/>
      <c r="AC76" s="703"/>
      <c r="AD76" s="693"/>
      <c r="AE76" s="693"/>
      <c r="AF76" s="693"/>
      <c r="AG76" s="693"/>
      <c r="AH76" s="693"/>
      <c r="AI76" s="693"/>
      <c r="AJ76" s="693"/>
      <c r="AK76" s="693"/>
      <c r="AL76" s="693"/>
      <c r="AM76" s="693"/>
      <c r="AN76" s="693"/>
      <c r="AO76" s="693"/>
      <c r="AP76" s="693"/>
      <c r="AQ76" s="693"/>
      <c r="AR76" s="693"/>
      <c r="AS76" s="693"/>
      <c r="AT76" s="693"/>
      <c r="AU76" s="693"/>
      <c r="AV76" s="693"/>
      <c r="AW76" s="693"/>
      <c r="AX76" s="693"/>
      <c r="AY76" s="693"/>
      <c r="AZ76" s="693"/>
      <c r="BA76" s="693"/>
      <c r="BB76" s="693"/>
      <c r="BC76" s="693"/>
      <c r="BD76" s="693"/>
      <c r="BE76" s="693"/>
      <c r="BF76" s="693"/>
      <c r="BG76" s="693"/>
    </row>
    <row r="77" spans="1:60" ht="18" customHeight="1">
      <c r="A77" s="698" t="s">
        <v>483</v>
      </c>
      <c r="B77" s="699" t="s">
        <v>397</v>
      </c>
      <c r="C77" s="699" t="s">
        <v>456</v>
      </c>
      <c r="D77" s="699" t="s">
        <v>390</v>
      </c>
      <c r="E77" s="700">
        <f>SUM(G77:AB77)</f>
        <v>26.5</v>
      </c>
      <c r="F77" s="701" t="s">
        <v>391</v>
      </c>
      <c r="G77" s="702">
        <v>1.5</v>
      </c>
      <c r="H77" s="702" t="s">
        <v>392</v>
      </c>
      <c r="I77" s="702">
        <v>20</v>
      </c>
      <c r="J77" s="702" t="s">
        <v>392</v>
      </c>
      <c r="K77" s="702">
        <v>5</v>
      </c>
      <c r="L77" s="702" t="s">
        <v>393</v>
      </c>
      <c r="M77" s="702"/>
      <c r="N77" s="702"/>
      <c r="O77" s="702"/>
      <c r="P77" s="702"/>
      <c r="Q77" s="702"/>
      <c r="R77" s="702"/>
      <c r="S77" s="702"/>
      <c r="T77" s="702"/>
      <c r="U77" s="702"/>
      <c r="V77" s="693"/>
      <c r="W77" s="693"/>
      <c r="X77" s="693"/>
      <c r="Y77" s="693"/>
      <c r="Z77" s="693"/>
      <c r="AA77" s="693"/>
      <c r="AB77" s="693"/>
      <c r="AC77" s="703"/>
      <c r="AD77" s="693"/>
      <c r="AE77" s="693"/>
      <c r="AF77" s="693"/>
      <c r="AG77" s="693"/>
      <c r="AH77" s="693"/>
      <c r="AI77" s="693"/>
      <c r="AJ77" s="693"/>
      <c r="AK77" s="693"/>
      <c r="AL77" s="693"/>
      <c r="AM77" s="693"/>
      <c r="AN77" s="693"/>
      <c r="AO77" s="693"/>
      <c r="AP77" s="693"/>
      <c r="AQ77" s="693"/>
      <c r="AR77" s="693"/>
      <c r="AS77" s="693"/>
      <c r="AT77" s="693"/>
      <c r="AU77" s="693"/>
      <c r="AV77" s="693"/>
      <c r="AW77" s="693"/>
      <c r="AX77" s="693"/>
      <c r="AY77" s="693"/>
      <c r="AZ77" s="693"/>
      <c r="BA77" s="693"/>
      <c r="BB77" s="693"/>
      <c r="BC77" s="693"/>
      <c r="BD77" s="693"/>
      <c r="BE77" s="693"/>
      <c r="BF77" s="693"/>
      <c r="BG77" s="693"/>
    </row>
    <row r="78" spans="1:60" ht="18" customHeight="1">
      <c r="A78" s="698"/>
      <c r="B78" s="699"/>
      <c r="C78" s="699"/>
      <c r="D78" s="699"/>
      <c r="E78" s="700"/>
      <c r="F78" s="701"/>
      <c r="G78" s="702"/>
      <c r="H78" s="702"/>
      <c r="I78" s="702"/>
      <c r="J78" s="702"/>
      <c r="K78" s="702"/>
      <c r="L78" s="702"/>
      <c r="M78" s="702"/>
      <c r="N78" s="702"/>
      <c r="O78" s="702"/>
      <c r="P78" s="702"/>
      <c r="Q78" s="702"/>
      <c r="R78" s="702"/>
      <c r="S78" s="702"/>
      <c r="T78" s="702"/>
      <c r="U78" s="702"/>
      <c r="V78" s="693"/>
      <c r="W78" s="693"/>
      <c r="X78" s="693"/>
      <c r="Y78" s="693"/>
      <c r="Z78" s="693"/>
      <c r="AA78" s="693"/>
      <c r="AB78" s="693"/>
      <c r="AC78" s="703"/>
      <c r="AD78" s="693"/>
      <c r="AE78" s="693"/>
      <c r="AF78" s="693"/>
      <c r="AG78" s="693"/>
      <c r="AH78" s="693"/>
      <c r="AI78" s="693"/>
      <c r="AJ78" s="693"/>
      <c r="AK78" s="693"/>
      <c r="AL78" s="693"/>
      <c r="AM78" s="693"/>
      <c r="AN78" s="693"/>
      <c r="AO78" s="693"/>
      <c r="AP78" s="693"/>
      <c r="AQ78" s="693"/>
      <c r="AR78" s="693"/>
      <c r="AS78" s="693"/>
      <c r="AT78" s="693"/>
      <c r="AU78" s="693"/>
      <c r="AV78" s="693"/>
      <c r="AW78" s="693"/>
      <c r="AX78" s="693"/>
      <c r="AY78" s="693"/>
      <c r="AZ78" s="693"/>
      <c r="BA78" s="693"/>
      <c r="BB78" s="693"/>
      <c r="BC78" s="693"/>
      <c r="BD78" s="693"/>
      <c r="BE78" s="693"/>
      <c r="BF78" s="693"/>
      <c r="BG78" s="693"/>
    </row>
    <row r="79" spans="1:60" ht="18" customHeight="1">
      <c r="A79" s="698"/>
      <c r="B79" s="699"/>
      <c r="C79" s="699"/>
      <c r="D79" s="699"/>
      <c r="E79" s="700"/>
      <c r="F79" s="701"/>
      <c r="G79" s="702"/>
      <c r="H79" s="702"/>
      <c r="I79" s="702"/>
      <c r="J79" s="702"/>
      <c r="K79" s="702"/>
      <c r="L79" s="702"/>
      <c r="M79" s="702"/>
      <c r="N79" s="702"/>
      <c r="O79" s="702"/>
      <c r="P79" s="702"/>
      <c r="Q79" s="702"/>
      <c r="R79" s="702"/>
      <c r="S79" s="702"/>
      <c r="T79" s="702"/>
      <c r="U79" s="702"/>
      <c r="V79" s="693"/>
      <c r="W79" s="693"/>
      <c r="X79" s="693"/>
      <c r="Y79" s="693"/>
      <c r="Z79" s="693"/>
      <c r="AA79" s="693"/>
      <c r="AB79" s="693"/>
      <c r="AC79" s="703"/>
      <c r="AD79" s="693"/>
      <c r="AE79" s="693"/>
      <c r="AF79" s="693"/>
      <c r="AG79" s="693"/>
      <c r="AH79" s="693"/>
      <c r="AI79" s="693"/>
      <c r="AJ79" s="693"/>
      <c r="AK79" s="693"/>
      <c r="AL79" s="693"/>
      <c r="AM79" s="693"/>
      <c r="AN79" s="693"/>
      <c r="AO79" s="693"/>
      <c r="AP79" s="693"/>
      <c r="AQ79" s="693"/>
      <c r="AR79" s="693"/>
      <c r="AS79" s="693"/>
      <c r="AT79" s="693"/>
      <c r="AU79" s="693"/>
      <c r="AV79" s="693"/>
      <c r="AW79" s="693"/>
      <c r="AX79" s="693"/>
      <c r="AY79" s="693"/>
      <c r="AZ79" s="693"/>
      <c r="BA79" s="693"/>
      <c r="BB79" s="693"/>
      <c r="BC79" s="693"/>
      <c r="BD79" s="693"/>
      <c r="BE79" s="693"/>
      <c r="BF79" s="693"/>
      <c r="BG79" s="693"/>
    </row>
    <row r="80" spans="1:60" ht="18" customHeight="1">
      <c r="A80" s="698"/>
      <c r="B80" s="699"/>
      <c r="C80" s="699"/>
      <c r="D80" s="699"/>
      <c r="E80" s="700"/>
      <c r="F80" s="701"/>
      <c r="G80" s="702"/>
      <c r="H80" s="702"/>
      <c r="I80" s="702"/>
      <c r="J80" s="702"/>
      <c r="K80" s="702"/>
      <c r="L80" s="702"/>
      <c r="M80" s="702"/>
      <c r="N80" s="702"/>
      <c r="O80" s="702"/>
      <c r="P80" s="702"/>
      <c r="Q80" s="702"/>
      <c r="R80" s="702"/>
      <c r="S80" s="702"/>
      <c r="T80" s="702"/>
      <c r="U80" s="702"/>
      <c r="V80" s="693"/>
      <c r="W80" s="693"/>
      <c r="X80" s="693"/>
      <c r="Y80" s="693"/>
      <c r="Z80" s="693"/>
      <c r="AA80" s="693"/>
      <c r="AB80" s="693"/>
      <c r="AC80" s="703"/>
      <c r="AD80" s="693"/>
      <c r="AE80" s="693"/>
      <c r="AF80" s="693"/>
      <c r="AG80" s="693"/>
      <c r="AH80" s="693"/>
      <c r="AI80" s="693"/>
      <c r="AJ80" s="693"/>
      <c r="AK80" s="693"/>
      <c r="AL80" s="693"/>
      <c r="AM80" s="693"/>
      <c r="AN80" s="693"/>
      <c r="AO80" s="693"/>
      <c r="AP80" s="693"/>
      <c r="AQ80" s="693"/>
      <c r="AR80" s="693"/>
      <c r="AS80" s="693"/>
      <c r="AT80" s="693"/>
      <c r="AU80" s="693"/>
      <c r="AV80" s="693"/>
      <c r="AW80" s="693"/>
      <c r="AX80" s="693"/>
      <c r="AY80" s="693"/>
      <c r="AZ80" s="693"/>
      <c r="BA80" s="693"/>
      <c r="BB80" s="693"/>
      <c r="BC80" s="693"/>
      <c r="BD80" s="693"/>
      <c r="BE80" s="693"/>
      <c r="BF80" s="693"/>
      <c r="BG80" s="693"/>
    </row>
    <row r="81" spans="1:56" ht="18" customHeight="1">
      <c r="A81" s="698"/>
      <c r="B81" s="699"/>
      <c r="C81" s="699"/>
      <c r="D81" s="699"/>
      <c r="E81" s="700"/>
      <c r="F81" s="701"/>
      <c r="G81" s="702"/>
      <c r="H81" s="702"/>
      <c r="I81" s="702"/>
      <c r="J81" s="702"/>
      <c r="K81" s="702"/>
      <c r="L81" s="702"/>
      <c r="M81" s="702"/>
      <c r="N81" s="702"/>
      <c r="O81" s="702"/>
      <c r="P81" s="702"/>
      <c r="Q81" s="702"/>
      <c r="R81" s="702"/>
      <c r="S81" s="702"/>
      <c r="T81" s="702"/>
      <c r="U81" s="702"/>
      <c r="V81" s="702"/>
      <c r="W81" s="693"/>
      <c r="X81" s="693"/>
      <c r="Y81" s="693"/>
      <c r="Z81" s="693"/>
      <c r="AA81" s="693"/>
      <c r="AB81" s="693"/>
      <c r="AC81" s="703"/>
      <c r="AE81" s="693"/>
      <c r="AF81" s="693"/>
      <c r="AG81" s="693"/>
      <c r="AH81" s="693"/>
      <c r="AI81" s="693"/>
      <c r="AJ81" s="693"/>
      <c r="AK81" s="693"/>
      <c r="AL81" s="693"/>
      <c r="AM81" s="693"/>
      <c r="AN81" s="693"/>
      <c r="AO81" s="693"/>
      <c r="AP81" s="693"/>
      <c r="AQ81" s="693"/>
      <c r="AR81" s="693"/>
      <c r="AS81" s="693"/>
      <c r="AT81" s="693"/>
      <c r="AU81" s="693"/>
      <c r="AV81" s="693"/>
      <c r="AW81" s="693"/>
      <c r="AX81" s="693"/>
      <c r="AY81" s="693"/>
      <c r="AZ81" s="693"/>
      <c r="BA81" s="693"/>
      <c r="BB81" s="693"/>
      <c r="BC81" s="693"/>
      <c r="BD81" s="693"/>
    </row>
    <row r="82" spans="1:56" ht="18" customHeight="1">
      <c r="A82" s="704"/>
      <c r="B82" s="705"/>
      <c r="C82" s="705"/>
      <c r="D82" s="705"/>
      <c r="E82" s="706"/>
      <c r="F82" s="707"/>
      <c r="G82" s="708"/>
      <c r="H82" s="708"/>
      <c r="I82" s="708"/>
      <c r="J82" s="708"/>
      <c r="K82" s="708"/>
      <c r="L82" s="708"/>
      <c r="M82" s="708"/>
      <c r="N82" s="708"/>
      <c r="O82" s="708"/>
      <c r="P82" s="708"/>
      <c r="Q82" s="708"/>
      <c r="R82" s="708"/>
      <c r="S82" s="708"/>
      <c r="T82" s="708"/>
      <c r="U82" s="708"/>
      <c r="V82" s="709"/>
      <c r="W82" s="709"/>
      <c r="X82" s="709"/>
      <c r="Y82" s="709"/>
      <c r="Z82" s="709"/>
      <c r="AA82" s="709"/>
      <c r="AB82" s="709"/>
      <c r="AC82" s="710"/>
      <c r="AE82" s="693"/>
      <c r="AF82" s="693"/>
      <c r="AG82" s="693"/>
      <c r="AH82" s="693"/>
      <c r="AI82" s="693"/>
      <c r="AJ82" s="693"/>
      <c r="AK82" s="693"/>
      <c r="AL82" s="693"/>
      <c r="AM82" s="693"/>
      <c r="AN82" s="693"/>
      <c r="AO82" s="693"/>
      <c r="AP82" s="693"/>
      <c r="AQ82" s="693"/>
      <c r="AR82" s="693"/>
      <c r="AS82" s="693"/>
      <c r="AT82" s="693"/>
      <c r="AU82" s="693"/>
      <c r="AV82" s="693"/>
      <c r="AW82" s="693"/>
      <c r="AX82" s="693"/>
      <c r="AY82" s="693"/>
      <c r="AZ82" s="693"/>
      <c r="BA82" s="693"/>
      <c r="BB82" s="693"/>
      <c r="BC82" s="693"/>
      <c r="BD82" s="693"/>
    </row>
    <row r="83" spans="1:56" ht="18" customHeight="1">
      <c r="A83" s="711" t="s">
        <v>365</v>
      </c>
      <c r="B83" s="712"/>
      <c r="C83" s="712"/>
      <c r="D83" s="712"/>
      <c r="E83" s="713"/>
      <c r="F83" s="714"/>
      <c r="G83" s="714" t="s">
        <v>395</v>
      </c>
      <c r="H83" s="714"/>
      <c r="I83" s="714" t="s">
        <v>396</v>
      </c>
      <c r="J83" s="714"/>
      <c r="K83" s="714"/>
      <c r="L83" s="714"/>
      <c r="M83" s="714"/>
      <c r="N83" s="714"/>
      <c r="O83" s="714"/>
      <c r="P83" s="714"/>
      <c r="Q83" s="714"/>
      <c r="R83" s="714"/>
      <c r="S83" s="714"/>
      <c r="T83" s="714"/>
      <c r="U83" s="714"/>
      <c r="V83" s="714"/>
      <c r="W83" s="714"/>
      <c r="X83" s="714"/>
      <c r="Y83" s="714"/>
      <c r="Z83" s="714"/>
      <c r="AA83" s="714"/>
      <c r="AB83" s="714"/>
      <c r="AC83" s="715"/>
      <c r="AE83" s="693"/>
      <c r="AF83" s="693"/>
      <c r="AG83" s="693"/>
      <c r="AH83" s="693"/>
      <c r="AI83" s="693"/>
      <c r="AJ83" s="693"/>
      <c r="AK83" s="693"/>
      <c r="AL83" s="693"/>
      <c r="AM83" s="693"/>
      <c r="AN83" s="693"/>
      <c r="AO83" s="693"/>
      <c r="AP83" s="693"/>
      <c r="AQ83" s="693"/>
      <c r="AR83" s="693"/>
      <c r="AS83" s="693"/>
      <c r="AT83" s="693"/>
      <c r="AU83" s="693"/>
      <c r="AV83" s="693"/>
      <c r="AW83" s="693"/>
      <c r="AX83" s="693"/>
      <c r="AY83" s="693"/>
      <c r="AZ83" s="693"/>
      <c r="BA83" s="693"/>
      <c r="BB83" s="693"/>
      <c r="BC83" s="693"/>
      <c r="BD83" s="693"/>
    </row>
    <row r="84" spans="1:56" ht="18" customHeight="1">
      <c r="A84" s="723"/>
      <c r="B84" s="716" t="s">
        <v>457</v>
      </c>
      <c r="C84" s="699" t="s">
        <v>453</v>
      </c>
      <c r="D84" s="716" t="s">
        <v>459</v>
      </c>
      <c r="E84" s="717">
        <f>INT(SUM(E49))</f>
        <v>11</v>
      </c>
      <c r="G84" s="719">
        <v>0.05</v>
      </c>
      <c r="H84" s="693"/>
      <c r="I84" s="720">
        <f t="shared" ref="I84:I90" si="6">INT(E84+E84*G84)</f>
        <v>11</v>
      </c>
      <c r="J84" s="693"/>
      <c r="K84" s="693"/>
      <c r="L84" s="693"/>
      <c r="M84" s="693"/>
      <c r="N84" s="693"/>
      <c r="O84" s="693"/>
      <c r="P84" s="693"/>
      <c r="Q84" s="693"/>
      <c r="R84" s="693"/>
      <c r="S84" s="693"/>
      <c r="T84" s="693"/>
      <c r="U84" s="693"/>
      <c r="V84" s="693"/>
      <c r="W84" s="693"/>
      <c r="X84" s="693"/>
      <c r="Y84" s="693"/>
      <c r="Z84" s="693"/>
      <c r="AA84" s="693"/>
      <c r="AB84" s="693"/>
      <c r="AC84" s="703"/>
    </row>
    <row r="85" spans="1:56" ht="18" customHeight="1">
      <c r="A85" s="723"/>
      <c r="B85" s="716" t="s">
        <v>457</v>
      </c>
      <c r="C85" s="699" t="s">
        <v>451</v>
      </c>
      <c r="D85" s="716" t="s">
        <v>459</v>
      </c>
      <c r="E85" s="717">
        <f>INT(SUM(E50))</f>
        <v>11</v>
      </c>
      <c r="G85" s="719">
        <v>0.05</v>
      </c>
      <c r="H85" s="693"/>
      <c r="I85" s="720">
        <f t="shared" si="6"/>
        <v>11</v>
      </c>
      <c r="J85" s="693"/>
      <c r="K85" s="693"/>
      <c r="L85" s="693"/>
      <c r="M85" s="693"/>
      <c r="N85" s="693"/>
      <c r="O85" s="693"/>
      <c r="P85" s="693"/>
      <c r="Q85" s="693"/>
      <c r="R85" s="693"/>
      <c r="S85" s="693"/>
      <c r="T85" s="693"/>
      <c r="U85" s="693"/>
      <c r="V85" s="693"/>
      <c r="W85" s="693"/>
      <c r="X85" s="693"/>
      <c r="Y85" s="693"/>
      <c r="Z85" s="693"/>
      <c r="AA85" s="693"/>
      <c r="AB85" s="693"/>
      <c r="AC85" s="703"/>
    </row>
    <row r="86" spans="1:56" ht="18" customHeight="1">
      <c r="A86" s="723"/>
      <c r="B86" s="716" t="s">
        <v>457</v>
      </c>
      <c r="C86" s="699" t="s">
        <v>414</v>
      </c>
      <c r="D86" s="716" t="s">
        <v>459</v>
      </c>
      <c r="E86" s="717">
        <f>INT(SUM(E53,E58,E63,E68))</f>
        <v>34</v>
      </c>
      <c r="G86" s="719">
        <v>0.05</v>
      </c>
      <c r="H86" s="693"/>
      <c r="I86" s="720">
        <f t="shared" si="6"/>
        <v>35</v>
      </c>
      <c r="J86" s="693"/>
      <c r="K86" s="693"/>
      <c r="L86" s="693"/>
      <c r="M86" s="693"/>
      <c r="N86" s="693"/>
      <c r="O86" s="693"/>
      <c r="P86" s="693"/>
      <c r="Q86" s="693"/>
      <c r="R86" s="693"/>
      <c r="S86" s="693"/>
      <c r="T86" s="693"/>
      <c r="U86" s="693"/>
      <c r="V86" s="693"/>
      <c r="W86" s="693"/>
      <c r="X86" s="693"/>
      <c r="Y86" s="693"/>
      <c r="Z86" s="693"/>
      <c r="AA86" s="693"/>
      <c r="AB86" s="693"/>
      <c r="AC86" s="703"/>
    </row>
    <row r="87" spans="1:56" ht="18" customHeight="1">
      <c r="A87" s="716"/>
      <c r="B87" s="716" t="s">
        <v>457</v>
      </c>
      <c r="C87" s="699" t="s">
        <v>454</v>
      </c>
      <c r="D87" s="716" t="s">
        <v>459</v>
      </c>
      <c r="E87" s="717">
        <f>INT(SUM(E54,E59,E64,E69))</f>
        <v>34</v>
      </c>
      <c r="G87" s="719">
        <v>0.05</v>
      </c>
      <c r="H87" s="693"/>
      <c r="I87" s="720">
        <f t="shared" si="6"/>
        <v>35</v>
      </c>
      <c r="AC87" s="721"/>
    </row>
    <row r="88" spans="1:56" ht="18" customHeight="1">
      <c r="A88" s="716"/>
      <c r="B88" s="716" t="s">
        <v>457</v>
      </c>
      <c r="C88" s="699" t="s">
        <v>455</v>
      </c>
      <c r="D88" s="716" t="s">
        <v>459</v>
      </c>
      <c r="E88" s="717">
        <f>INT(SUM(E55,E60,E65,E70))</f>
        <v>34</v>
      </c>
      <c r="G88" s="719">
        <v>0.05</v>
      </c>
      <c r="H88" s="693"/>
      <c r="I88" s="720">
        <f t="shared" si="6"/>
        <v>35</v>
      </c>
      <c r="AC88" s="721"/>
    </row>
    <row r="89" spans="1:56" ht="18" customHeight="1">
      <c r="A89" s="716"/>
      <c r="B89" s="699" t="s">
        <v>397</v>
      </c>
      <c r="C89" s="699" t="s">
        <v>399</v>
      </c>
      <c r="D89" s="716" t="s">
        <v>459</v>
      </c>
      <c r="E89" s="717">
        <f>INT(SUM(E51,E56,E61,E66,E71))</f>
        <v>45</v>
      </c>
      <c r="G89" s="719">
        <v>0.05</v>
      </c>
      <c r="H89" s="693"/>
      <c r="I89" s="720">
        <f t="shared" si="6"/>
        <v>47</v>
      </c>
      <c r="AC89" s="721"/>
    </row>
    <row r="90" spans="1:56" ht="18" customHeight="1">
      <c r="A90" s="716"/>
      <c r="B90" s="699" t="s">
        <v>397</v>
      </c>
      <c r="C90" s="699" t="s">
        <v>456</v>
      </c>
      <c r="D90" s="716" t="s">
        <v>459</v>
      </c>
      <c r="E90" s="717">
        <f>INT(SUM(E73,E75,E77))</f>
        <v>79</v>
      </c>
      <c r="G90" s="719">
        <v>0.05</v>
      </c>
      <c r="H90" s="693"/>
      <c r="I90" s="720">
        <f t="shared" si="6"/>
        <v>82</v>
      </c>
      <c r="AC90" s="721"/>
    </row>
    <row r="91" spans="1:56" ht="18" customHeight="1">
      <c r="A91" s="716"/>
      <c r="B91" s="716"/>
      <c r="C91" s="699"/>
      <c r="D91" s="716"/>
      <c r="E91" s="717"/>
      <c r="G91" s="719"/>
      <c r="H91" s="693"/>
      <c r="I91" s="720"/>
      <c r="AC91" s="721"/>
    </row>
  </sheetData>
  <phoneticPr fontId="47" type="noConversion"/>
  <printOptions horizontalCentered="1"/>
  <pageMargins left="0.78740157480314965" right="0.39370078740157483" top="0.59055118110236215" bottom="0.59055118110236215" header="0" footer="0"/>
  <pageSetup paperSize="9" scale="60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11</vt:i4>
      </vt:variant>
    </vt:vector>
  </HeadingPairs>
  <TitlesOfParts>
    <vt:vector size="28" baseType="lpstr">
      <vt:lpstr>시스템총</vt:lpstr>
      <vt:lpstr>주요자재</vt:lpstr>
      <vt:lpstr>중앙합</vt:lpstr>
      <vt:lpstr>중앙제조품</vt:lpstr>
      <vt:lpstr>자동제어반 합계</vt:lpstr>
      <vt:lpstr>자동제어반 제조원가</vt:lpstr>
      <vt:lpstr>자동제어반 합</vt:lpstr>
      <vt:lpstr>자동제어반</vt:lpstr>
      <vt:lpstr>자동제어반근</vt:lpstr>
      <vt:lpstr> 시스템설치총</vt:lpstr>
      <vt:lpstr>원격소설치</vt:lpstr>
      <vt:lpstr>원격소설치근</vt:lpstr>
      <vt:lpstr>수위계</vt:lpstr>
      <vt:lpstr>수위계근</vt:lpstr>
      <vt:lpstr>자동제어반 일반</vt:lpstr>
      <vt:lpstr>자동제어반 일반근</vt:lpstr>
      <vt:lpstr>자동화산출</vt:lpstr>
      <vt:lpstr>' 시스템설치총'!Print_Area</vt:lpstr>
      <vt:lpstr>수위계!Print_Area</vt:lpstr>
      <vt:lpstr>시스템총!Print_Area</vt:lpstr>
      <vt:lpstr>원격소설치!Print_Area</vt:lpstr>
      <vt:lpstr>자동제어반!Print_Area</vt:lpstr>
      <vt:lpstr>'자동제어반 일반'!Print_Area</vt:lpstr>
      <vt:lpstr>'자동제어반 일반근'!Print_Area</vt:lpstr>
      <vt:lpstr>'자동제어반 합'!Print_Area</vt:lpstr>
      <vt:lpstr>'자동제어반 합계'!Print_Area</vt:lpstr>
      <vt:lpstr>자동화산출!Print_Area</vt:lpstr>
      <vt:lpstr>중앙제조품!Print_Area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예산지구 시스템자재</dc:title>
  <dc:creator>농업기반공사</dc:creator>
  <cp:lastModifiedBy>EKR</cp:lastModifiedBy>
  <cp:lastPrinted>2024-02-29T04:44:46Z</cp:lastPrinted>
  <dcterms:created xsi:type="dcterms:W3CDTF">1999-10-25T00:57:03Z</dcterms:created>
  <dcterms:modified xsi:type="dcterms:W3CDTF">2026-08-10T08:24:52Z</dcterms:modified>
</cp:coreProperties>
</file>