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 고형민\1. 입찰공고\공사\170. 2026년 흑석산자연휴양림 보완사업(토목)\"/>
    </mc:Choice>
  </mc:AlternateContent>
  <xr:revisionPtr revIDLastSave="0" documentId="8_{728B035A-1A1C-4C00-B7F0-92B54D3354EA}" xr6:coauthVersionLast="47" xr6:coauthVersionMax="47" xr10:uidLastSave="{00000000-0000-0000-0000-000000000000}"/>
  <bookViews>
    <workbookView xWindow="-120" yWindow="-120" windowWidth="29040" windowHeight="15720" tabRatio="929" firstSheet="1" activeTab="1" xr2:uid="{00000000-000D-0000-FFFF-FFFF00000000}"/>
  </bookViews>
  <sheets>
    <sheet name="표지" sheetId="1" state="hidden" r:id="rId1"/>
    <sheet name="원가계산서" sheetId="54" r:id="rId2"/>
    <sheet name="내역서총괄표" sheetId="55" r:id="rId3"/>
    <sheet name="내역서" sheetId="56" r:id="rId4"/>
    <sheet name="예정공정표" sheetId="48" state="hidden" r:id="rId5"/>
    <sheet name="건설기계 목록" sheetId="13" state="hidden" r:id="rId6"/>
    <sheet name="건설기계" sheetId="14" state="hidden" r:id="rId7"/>
    <sheet name="토적계산" sheetId="36" state="hidden" r:id="rId8"/>
  </sheets>
  <externalReferences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</externalReferences>
  <definedNames>
    <definedName name="_1.구체">#REF!</definedName>
    <definedName name="_2.접속저판">#REF!</definedName>
    <definedName name="_3.기초">#REF!</definedName>
    <definedName name="_4.거푸집">#REF!</definedName>
    <definedName name="_5.거푸집">#REF!</definedName>
    <definedName name="_6.부직포">#REF!</definedName>
    <definedName name="_6.잡석채움">#REF!</definedName>
    <definedName name="_7.배수">#REF!</definedName>
    <definedName name="_8.스페이서">#REF!</definedName>
    <definedName name="_9.문양">#REF!</definedName>
    <definedName name="_A">#REF!</definedName>
    <definedName name="_fg34444">BlankMacro1</definedName>
    <definedName name="_HSH1">#REF!</definedName>
    <definedName name="_HSH2">#REF!</definedName>
    <definedName name="_NP1">#REF!</definedName>
    <definedName name="_NP2">#REF!</definedName>
    <definedName name="_NSH1">#REF!</definedName>
    <definedName name="_NSH2">#REF!</definedName>
    <definedName name="_PH1">#REF!</definedName>
    <definedName name="_PH2">#REF!</definedName>
    <definedName name="_PH3">#REF!</definedName>
    <definedName name="_RD1">#REF!</definedName>
    <definedName name="_RD2">#REF!</definedName>
    <definedName name="_RD3">#REF!</definedName>
    <definedName name="_RD4">[1]교각계산!#REF!</definedName>
    <definedName name="_RD5">[1]교각계산!#REF!</definedName>
    <definedName name="_RD6">[1]교각계산!#REF!</definedName>
    <definedName name="_rd7">[1]교각계산!#REF!</definedName>
    <definedName name="_RD8">[1]교각계산!#REF!</definedName>
    <definedName name="_RD9">[1]교각계산!#REF!</definedName>
    <definedName name="_rl1">[2]수로단위수량!#REF!</definedName>
    <definedName name="_RL2">#REF!</definedName>
    <definedName name="_RL3">#REF!</definedName>
    <definedName name="_RL4">[1]교각계산!#REF!</definedName>
    <definedName name="_RL5">[1]교각계산!#REF!</definedName>
    <definedName name="_RL6">[1]교각계산!#REF!</definedName>
    <definedName name="_RL7">[1]교각계산!#REF!</definedName>
    <definedName name="_rn1">[2]수로단위수량!#REF!</definedName>
    <definedName name="_SBB1">#REF!</definedName>
    <definedName name="_SBB2">#REF!</definedName>
    <definedName name="_SBB3">#REF!</definedName>
    <definedName name="_SBB4">#REF!</definedName>
    <definedName name="_SBB5">#REF!</definedName>
    <definedName name="_SHH1">#REF!</definedName>
    <definedName name="_SHH2">#REF!</definedName>
    <definedName name="_SHH3">#REF!</definedName>
    <definedName name="_Sort" hidden="1">'[3]8.PILE  (돌출)'!#REF!</definedName>
    <definedName name="_XS1">[1]교각계산!$M$40</definedName>
    <definedName name="_XS2">#REF!</definedName>
    <definedName name="_XS3">[1]교각계산!#REF!</definedName>
    <definedName name="A">#REF!</definedName>
    <definedName name="a0">#REF!</definedName>
    <definedName name="AA">[4]계산중!$AQ$25:$AY$32</definedName>
    <definedName name="aaa">#REF!</definedName>
    <definedName name="aaaa">#REF!</definedName>
    <definedName name="aaaaaaaa">#REF!</definedName>
    <definedName name="aee">BlankMacro1</definedName>
    <definedName name="AF">[1]교각계산!#REF!</definedName>
    <definedName name="AFF">#REF!</definedName>
    <definedName name="AG">BlankMacro1</definedName>
    <definedName name="AN">#REF!</definedName>
    <definedName name="AS">BlankMacro1</definedName>
    <definedName name="ASD">BlankMacro1</definedName>
    <definedName name="asdfg">BlankMacro1</definedName>
    <definedName name="ASFG">BlankMacro1</definedName>
    <definedName name="ASS">BlankMacro1</definedName>
    <definedName name="ASX">BlankMacro1</definedName>
    <definedName name="AVF">#REF!</definedName>
    <definedName name="AW">BlankMacro1</definedName>
    <definedName name="AX">BlankMacro1</definedName>
    <definedName name="AZ">BlankMacro1</definedName>
    <definedName name="B">#REF!</definedName>
    <definedName name="B1A">#REF!</definedName>
    <definedName name="B1B">#REF!</definedName>
    <definedName name="B1C">#REF!</definedName>
    <definedName name="B1F">#REF!</definedName>
    <definedName name="B1WL">#REF!</definedName>
    <definedName name="B1WR">#REF!</definedName>
    <definedName name="B2A">#REF!</definedName>
    <definedName name="B2B">#REF!</definedName>
    <definedName name="B2C">[1]교각계산!#REF!</definedName>
    <definedName name="B2WL">#REF!</definedName>
    <definedName name="B2WR">#REF!</definedName>
    <definedName name="B3A">#REF!</definedName>
    <definedName name="B3B">#REF!</definedName>
    <definedName name="B4A">#REF!</definedName>
    <definedName name="B4B">#REF!</definedName>
    <definedName name="B5A">#REF!</definedName>
    <definedName name="B5B">[5]교각1!#REF!</definedName>
    <definedName name="B6A">#REF!</definedName>
    <definedName name="B6B">[5]교각1!#REF!</definedName>
    <definedName name="B7A">#REF!</definedName>
    <definedName name="B7B">[5]교각1!#REF!</definedName>
    <definedName name="B8A">#REF!</definedName>
    <definedName name="BA">#REF!</definedName>
    <definedName name="BB">#REF!</definedName>
    <definedName name="bbb">#REF!</definedName>
    <definedName name="BBBB">#REF!</definedName>
    <definedName name="BC">BlankMacro1</definedName>
    <definedName name="BCB">#REF!</definedName>
    <definedName name="BDFTR">BlankMacro1</definedName>
    <definedName name="BE">BlankMacro1</definedName>
    <definedName name="BF">BlankMacro1</definedName>
    <definedName name="BFH">#REF!</definedName>
    <definedName name="BG">BlankMacro1</definedName>
    <definedName name="BH">BlankMacro1</definedName>
    <definedName name="BHU">#REF!</definedName>
    <definedName name="BM">BlankMacro1</definedName>
    <definedName name="BMO">#REF!</definedName>
    <definedName name="BN">BlankMacro1</definedName>
    <definedName name="BND">BlankMacro1</definedName>
    <definedName name="box">#REF!</definedName>
    <definedName name="BQ">BlankMacro1</definedName>
    <definedName name="BR">BlankMacro1</definedName>
    <definedName name="BS">BlankMacro1</definedName>
    <definedName name="BSH">#REF!</definedName>
    <definedName name="BSX">BlankMacro1</definedName>
    <definedName name="BUI">BlankMacro1</definedName>
    <definedName name="BV">BlankMacro1</definedName>
    <definedName name="BW">BlankMacro1</definedName>
    <definedName name="BX">BlankMacro1</definedName>
    <definedName name="BY">BlankMacro1</definedName>
    <definedName name="B구배">[6]Sheet1!$G$11</definedName>
    <definedName name="CBF">BlankMacro1</definedName>
    <definedName name="cc">[0]!BlankMacro1</definedName>
    <definedName name="ccccc">[0]!BlankMacro1</definedName>
    <definedName name="cccccccc">[0]!BlankMacro1</definedName>
    <definedName name="CCSB">BlankMacro1</definedName>
    <definedName name="CF">BlankMacro1</definedName>
    <definedName name="CFB">BlankMacro1</definedName>
    <definedName name="CTC">#REF!</definedName>
    <definedName name="d">BlankMacro1</definedName>
    <definedName name="_xlnm.Database">#REF!</definedName>
    <definedName name="DC">#REF!</definedName>
    <definedName name="DD">BlankMacro1</definedName>
    <definedName name="dddd">[0]!BlankMacro1</definedName>
    <definedName name="dddddd">[0]!BlankMacro1</definedName>
    <definedName name="DE">BlankMacro1</definedName>
    <definedName name="DES">BlankMacro1</definedName>
    <definedName name="DF">#REF!</definedName>
    <definedName name="dg">BlankMacro1</definedName>
    <definedName name="DGF">BlankMacro1</definedName>
    <definedName name="DGG">BlankMacro1</definedName>
    <definedName name="DIA">[5]교각1!#REF!</definedName>
    <definedName name="dks">#REF!</definedName>
    <definedName name="DPI">#REF!</definedName>
    <definedName name="dsg">BlankMacro1</definedName>
    <definedName name="DX">BlankMacro1</definedName>
    <definedName name="DXZ">BlankMacro1</definedName>
    <definedName name="DZ">BlankMacro1</definedName>
    <definedName name="e">BlankMacro1</definedName>
    <definedName name="EC">#REF!</definedName>
    <definedName name="EE">BlankMacro1</definedName>
    <definedName name="eee" hidden="1">{#N/A,#N/A,FALSE,"2~8번"}</definedName>
    <definedName name="eeee2q">BlankMacro1</definedName>
    <definedName name="EEETG">BlankMacro1</definedName>
    <definedName name="ERRR">BlankMacro1</definedName>
    <definedName name="ES">BlankMacro1</definedName>
    <definedName name="esa">BlankMacro1</definedName>
    <definedName name="EW">BlankMacro1</definedName>
    <definedName name="EWE">BlankMacro1</definedName>
    <definedName name="EWQ">BlankMacro1</definedName>
    <definedName name="EWT">BlankMacro1</definedName>
    <definedName name="f">[0]!BlankMacro1</definedName>
    <definedName name="F1F">[5]교각1!#REF!</definedName>
    <definedName name="F2F">[5]교각1!#REF!</definedName>
    <definedName name="F3F">[5]교각1!#REF!</definedName>
    <definedName name="fdsa">BlankMacro1</definedName>
    <definedName name="ff" hidden="1">{#N/A,#N/A,FALSE,"2~8번"}</definedName>
    <definedName name="fff" hidden="1">{#N/A,#N/A,FALSE,"조골재"}</definedName>
    <definedName name="ffffff">[0]!BlankMacro1</definedName>
    <definedName name="ffffffffff" hidden="1">{#N/A,#N/A,FALSE,"골재소요량";#N/A,#N/A,FALSE,"골재소요량"}</definedName>
    <definedName name="FGG">BlankMacro1</definedName>
    <definedName name="FN">[5]교각1!#REF!</definedName>
    <definedName name="fwer">BlankMacro1</definedName>
    <definedName name="FX">#REF!</definedName>
    <definedName name="FZ">#REF!</definedName>
    <definedName name="g" hidden="1">{#N/A,#N/A,FALSE,"단가표지"}</definedName>
    <definedName name="gg" hidden="1">{#N/A,#N/A,FALSE,"혼합골재"}</definedName>
    <definedName name="gggg" hidden="1">{#N/A,#N/A,FALSE,"골재소요량";#N/A,#N/A,FALSE,"골재소요량"}</definedName>
    <definedName name="ggh" hidden="1">{#N/A,#N/A,FALSE,"표지목차"}</definedName>
    <definedName name="ghr">BlankMacro1</definedName>
    <definedName name="GR">BlankMacro1</definedName>
    <definedName name="H">#REF!</definedName>
    <definedName name="H1C">#REF!</definedName>
    <definedName name="H1D">#REF!</definedName>
    <definedName name="H1H">#REF!</definedName>
    <definedName name="H1L">#REF!</definedName>
    <definedName name="H1R">#REF!</definedName>
    <definedName name="H1WL">#REF!</definedName>
    <definedName name="H1WR">#REF!</definedName>
    <definedName name="H2C">#REF!</definedName>
    <definedName name="H2D">#REF!</definedName>
    <definedName name="H2H">#REF!</definedName>
    <definedName name="H2L">#REF!</definedName>
    <definedName name="H2R">#REF!</definedName>
    <definedName name="H2WL">#REF!</definedName>
    <definedName name="H2WR">#REF!</definedName>
    <definedName name="H3C">[1]교각계산!#REF!</definedName>
    <definedName name="H3H">#REF!</definedName>
    <definedName name="H3L">#REF!</definedName>
    <definedName name="H3R">#REF!</definedName>
    <definedName name="H3WL">#REF!</definedName>
    <definedName name="H3WR">#REF!</definedName>
    <definedName name="H4H">#REF!</definedName>
    <definedName name="H4L">#REF!</definedName>
    <definedName name="H4R">#REF!</definedName>
    <definedName name="H5L">#REF!</definedName>
    <definedName name="H5R">#REF!</definedName>
    <definedName name="H6L">#REF!</definedName>
    <definedName name="H6R">#REF!</definedName>
    <definedName name="H7L">#REF!</definedName>
    <definedName name="H7R">#REF!</definedName>
    <definedName name="H9A">#REF!</definedName>
    <definedName name="HC">#REF!</definedName>
    <definedName name="HDRR">BlankMacro1</definedName>
    <definedName name="HF">#REF!</definedName>
    <definedName name="HGF">BlankMacro1</definedName>
    <definedName name="HH">[5]교각1!#REF!</definedName>
    <definedName name="hhhh" hidden="1">{#N/A,#N/A,FALSE,"2~8번"}</definedName>
    <definedName name="hhhhhh" hidden="1">{#N/A,#N/A,FALSE,"골재소요량";#N/A,#N/A,FALSE,"골재소요량"}</definedName>
    <definedName name="hhj" hidden="1">{#N/A,#N/A,FALSE,"혼합골재"}</definedName>
    <definedName name="hj" hidden="1">{#N/A,#N/A,FALSE,"혼합골재"}</definedName>
    <definedName name="HL">#REF!</definedName>
    <definedName name="HP">#REF!</definedName>
    <definedName name="hr">BlankMacro1</definedName>
    <definedName name="HRTT">BlankMacro1</definedName>
    <definedName name="HS">[5]교각1!#REF!</definedName>
    <definedName name="HSH">#REF!</definedName>
    <definedName name="HSO">[1]교각계산!$M$38</definedName>
    <definedName name="HWL">#REF!</definedName>
    <definedName name="HWR">#REF!</definedName>
    <definedName name="H철10">#REF!</definedName>
    <definedName name="i">BlankMacro1</definedName>
    <definedName name="IK">BlankMacro1</definedName>
    <definedName name="IKJ">BlankMacro1</definedName>
    <definedName name="IKL">BlankMacro1</definedName>
    <definedName name="ilchu">#REF!</definedName>
    <definedName name="ILK">BlankMacro1</definedName>
    <definedName name="IU">BlankMacro1</definedName>
    <definedName name="j" hidden="1">{#N/A,#N/A,FALSE,"단가표지"}</definedName>
    <definedName name="jj" hidden="1">{#N/A,#N/A,FALSE,"혼합골재"}</definedName>
    <definedName name="jjj" hidden="1">{#N/A,#N/A,FALSE,"표지목차"}</definedName>
    <definedName name="jjjjj" hidden="1">{#N/A,#N/A,FALSE,"운반시간"}</definedName>
    <definedName name="jjk" hidden="1">{#N/A,#N/A,FALSE,"조골재"}</definedName>
    <definedName name="jk" hidden="1">{#N/A,#N/A,FALSE,"표지목차"}</definedName>
    <definedName name="JUI">BlankMacro1</definedName>
    <definedName name="JY">BlankMacro1</definedName>
    <definedName name="k">#REF!</definedName>
    <definedName name="KI">BlankMacro1</definedName>
    <definedName name="KIU">BlankMacro1</definedName>
    <definedName name="kj" hidden="1">{#N/A,#N/A,FALSE,"운반시간"}</definedName>
    <definedName name="kjj" hidden="1">{#N/A,#N/A,FALSE,"조골재"}</definedName>
    <definedName name="kk" hidden="1">{#N/A,#N/A,FALSE,"단가표지"}</definedName>
    <definedName name="kkk" hidden="1">{#N/A,#N/A,FALSE,"골재소요량";#N/A,#N/A,FALSE,"골재소요량"}</definedName>
    <definedName name="kl" hidden="1">{#N/A,#N/A,FALSE,"단가표지"}</definedName>
    <definedName name="KU">BlankMacro1</definedName>
    <definedName name="L">[5]교각1!#REF!</definedName>
    <definedName name="L1L">#REF!</definedName>
    <definedName name="L2L">#REF!</definedName>
    <definedName name="L3L">#REF!</definedName>
    <definedName name="L4L">#REF!</definedName>
    <definedName name="LA">#REF!</definedName>
    <definedName name="LI">BlankMacro1</definedName>
    <definedName name="LK">BlankMacro1</definedName>
    <definedName name="LKI">BlankMacro1</definedName>
    <definedName name="LKU">BlankMacro1</definedName>
    <definedName name="ll">#REF!</definedName>
    <definedName name="lll">[0]!BlankMacro1</definedName>
    <definedName name="LMO">#REF!</definedName>
    <definedName name="LP">BlankMacro1</definedName>
    <definedName name="LPI">#REF!</definedName>
    <definedName name="LSH">#REF!</definedName>
    <definedName name="m">BlankMacro1</definedName>
    <definedName name="MB">BlankMacro1</definedName>
    <definedName name="MC">BlankMacro1</definedName>
    <definedName name="MF">BlankMacro1</definedName>
    <definedName name="MG">BlankMacro1</definedName>
    <definedName name="MH">BlankMacro1</definedName>
    <definedName name="MJ">BlankMacro1</definedName>
    <definedName name="MK">BlankMacro1</definedName>
    <definedName name="MKJ">BlankMacro1</definedName>
    <definedName name="ML">BlankMacro1</definedName>
    <definedName name="MMJ">BlankMacro1</definedName>
    <definedName name="MQ">BlankMacro1</definedName>
    <definedName name="MR">BlankMacro1</definedName>
    <definedName name="MRD">[1]교각계산!#REF!</definedName>
    <definedName name="MRL">[1]교각계산!#REF!</definedName>
    <definedName name="MU">[1]교각계산!#REF!</definedName>
    <definedName name="MV">BlankMacro1</definedName>
    <definedName name="MW">BlankMacro1</definedName>
    <definedName name="MX">#REF!</definedName>
    <definedName name="MZ">#REF!</definedName>
    <definedName name="n">BlankMacro1</definedName>
    <definedName name="N1S">#REF!</definedName>
    <definedName name="N2S">#REF!</definedName>
    <definedName name="N3S">#REF!</definedName>
    <definedName name="NBV">BlankMacro1</definedName>
    <definedName name="NCV">BlankMacro1</definedName>
    <definedName name="NDO">#REF!</definedName>
    <definedName name="NFG">BlankMacro1</definedName>
    <definedName name="NFGH">BlankMacro1</definedName>
    <definedName name="NKL">BlankMacro1</definedName>
    <definedName name="NO">#REF!</definedName>
    <definedName name="NPI">#REF!</definedName>
    <definedName name="NR">BlankMacro1</definedName>
    <definedName name="NSH">#REF!</definedName>
    <definedName name="NSO">#REF!</definedName>
    <definedName name="NT">BlankMacro1</definedName>
    <definedName name="NTFT">BlankMacro1</definedName>
    <definedName name="NY">BlankMacro1</definedName>
    <definedName name="o">BlankMacro1</definedName>
    <definedName name="OI">BlankMacro1</definedName>
    <definedName name="OIU">BlankMacro1</definedName>
    <definedName name="OK">BlankMacro1</definedName>
    <definedName name="OL">BlankMacro1</definedName>
    <definedName name="OP">#REF!</definedName>
    <definedName name="p">BlankMacro1</definedName>
    <definedName name="PCO">[1]교각계산!#REF!</definedName>
    <definedName name="PEA">#REF!</definedName>
    <definedName name="PG">BlankMacro1</definedName>
    <definedName name="PHG">#REF!</definedName>
    <definedName name="PI">#REF!</definedName>
    <definedName name="PIPE">#REF!</definedName>
    <definedName name="PL">[5]교각1!#REF!</definedName>
    <definedName name="PN">[5]교각1!#REF!</definedName>
    <definedName name="PO">BlankMacro1</definedName>
    <definedName name="PPP">BlankMacro1</definedName>
    <definedName name="pppp">#REF!</definedName>
    <definedName name="pppppp">#REF!</definedName>
    <definedName name="ppppppppp">#REF!</definedName>
    <definedName name="ppppppppppppp">#REF!</definedName>
    <definedName name="ppppppppppppppp">#REF!</definedName>
    <definedName name="PQ">[1]교각계산!#REF!</definedName>
    <definedName name="_xlnm.Print_Area" localSheetId="6">건설기계!$A$1:$M$24</definedName>
    <definedName name="_xlnm.Print_Area" localSheetId="5">'건설기계 목록'!$A$1:$I$26</definedName>
    <definedName name="_xlnm.Print_Area" localSheetId="3">내역서!$B$2:$O$33</definedName>
    <definedName name="_xlnm.Print_Area" localSheetId="2">내역서총괄표!$B$1:$K$30</definedName>
    <definedName name="_xlnm.Print_Area" localSheetId="4">예정공정표!$A$1:$I$12</definedName>
    <definedName name="_xlnm.Print_Area" localSheetId="1">원가계산서!$B$1:$H$34</definedName>
    <definedName name="_xlnm.Print_Area" localSheetId="7">토적계산!$A$1:$M$26</definedName>
    <definedName name="_xlnm.Print_Area" localSheetId="0">표지!$A$1:$M$28</definedName>
    <definedName name="_xlnm.Print_Area">#REF!</definedName>
    <definedName name="_xlnm.Print_Titles" localSheetId="6">건설기계!$3:$4</definedName>
    <definedName name="_xlnm.Print_Titles" localSheetId="5">'건설기계 목록'!$3:$3</definedName>
    <definedName name="_xlnm.Print_Titles" localSheetId="3">내역서!$1:$4</definedName>
    <definedName name="_xlnm.Print_Titles" localSheetId="2">내역서총괄표!$1:$3</definedName>
    <definedName name="_xlnm.Print_Titles" localSheetId="1">원가계산서!$1:$3</definedName>
    <definedName name="_xlnm.Print_Titles">#REF!</definedName>
    <definedName name="PT">[5]교각1!#REF!</definedName>
    <definedName name="PWP">#REF!</definedName>
    <definedName name="PWS">[1]교각계산!$Q$95</definedName>
    <definedName name="PWW">#REF!</definedName>
    <definedName name="Q">#REF!</definedName>
    <definedName name="q3r">BlankMacro1</definedName>
    <definedName name="Q3WEE" hidden="1">{#N/A,#N/A,FALSE,"조골재"}</definedName>
    <definedName name="QA">#REF!</definedName>
    <definedName name="QAE">#REF!</definedName>
    <definedName name="QAWE">BlankMacro1</definedName>
    <definedName name="qq">[0]!BlankMacro1</definedName>
    <definedName name="qqq" hidden="1">{#N/A,#N/A,FALSE,"표지목차"}</definedName>
    <definedName name="qqqqq" hidden="1">{#N/A,#N/A,FALSE,"골재소요량";#N/A,#N/A,FALSE,"골재소요량"}</definedName>
    <definedName name="qqqqqq">[0]!BlankMacro1</definedName>
    <definedName name="qqqqqqqqqqqq">#REF!</definedName>
    <definedName name="qqqqqqqqqqqqqqqqqqqqqq">#REF!</definedName>
    <definedName name="rcon">#REF!</definedName>
    <definedName name="RD">#REF!</definedName>
    <definedName name="REW">BlankMacro1</definedName>
    <definedName name="RL">#REF!</definedName>
    <definedName name="RL1D">[1]교각계산!#REF!</definedName>
    <definedName name="RL2D">[1]교각계산!#REF!</definedName>
    <definedName name="RL3D">[1]교각계산!#REF!</definedName>
    <definedName name="RL4D">[1]교각계산!#REF!</definedName>
    <definedName name="RL5D">[1]교각계산!#REF!</definedName>
    <definedName name="RL6D">[1]교각계산!#REF!</definedName>
    <definedName name="RL7D">[1]교각계산!#REF!</definedName>
    <definedName name="RLD">[1]교각계산!#REF!</definedName>
    <definedName name="rp">#REF!</definedName>
    <definedName name="rr" hidden="1">{#N/A,#N/A,FALSE,"조골재"}</definedName>
    <definedName name="rrr" hidden="1">{#N/A,#N/A,FALSE,"골재소요량";#N/A,#N/A,FALSE,"골재소요량"}</definedName>
    <definedName name="rrrrrrr">[0]!BlankMacro1</definedName>
    <definedName name="rs">#REF!</definedName>
    <definedName name="rtt">#REF!</definedName>
    <definedName name="RWE">BlankMacro1</definedName>
    <definedName name="R구배">[6]Sheet1!$E$11</definedName>
    <definedName name="s">BlankMacro1</definedName>
    <definedName name="S2L">#REF!</definedName>
    <definedName name="SA">BlankMacro1</definedName>
    <definedName name="SADF">BlankMacro1</definedName>
    <definedName name="sae">BlankMacro1</definedName>
    <definedName name="SCK">[1]교각계산!$I$12</definedName>
    <definedName name="SD">BlankMacro1</definedName>
    <definedName name="SDD">BlankMacro1</definedName>
    <definedName name="SDDG">BlankMacro1</definedName>
    <definedName name="sde">BlankMacro1</definedName>
    <definedName name="SDF">BlankMacro1</definedName>
    <definedName name="sdfa">BlankMacro1</definedName>
    <definedName name="sdgdsa">BlankMacro1</definedName>
    <definedName name="SDX">BlankMacro1</definedName>
    <definedName name="SE">BlankMacro1</definedName>
    <definedName name="SER">BlankMacro1</definedName>
    <definedName name="ses">BlankMacro1</definedName>
    <definedName name="SET">BlankMacro1</definedName>
    <definedName name="SEW">BlankMacro1</definedName>
    <definedName name="sf">BlankMacro1</definedName>
    <definedName name="SFFFFFWE">BlankMacro1</definedName>
    <definedName name="sgge">BlankMacro1</definedName>
    <definedName name="SHT">#REF!</definedName>
    <definedName name="SK">#REF!</definedName>
    <definedName name="SKE">#REF!</definedName>
    <definedName name="SKEW">#REF!</definedName>
    <definedName name="SKEW1">#REF!</definedName>
    <definedName name="skew2">#REF!</definedName>
    <definedName name="SOIL">#REF!</definedName>
    <definedName name="sr">BlankMacro1</definedName>
    <definedName name="SSSS">BlankMacro1</definedName>
    <definedName name="ST산출">[0]!BlankMacro1</definedName>
    <definedName name="SU">[1]교각계산!#REF!</definedName>
    <definedName name="sw">BlankMacro1</definedName>
    <definedName name="SWL">#REF!</definedName>
    <definedName name="SWR">#REF!</definedName>
    <definedName name="sx">BlankMacro1</definedName>
    <definedName name="SY">[1]교각계산!$I$13</definedName>
    <definedName name="T">[5]교각1!#REF!</definedName>
    <definedName name="T1S">#REF!</definedName>
    <definedName name="T2S">#REF!</definedName>
    <definedName name="T3S">#REF!</definedName>
    <definedName name="TANB">#REF!</definedName>
    <definedName name="TG">BlankMacro1</definedName>
    <definedName name="TMO">#REF!</definedName>
    <definedName name="TRT">BlankMacro1</definedName>
    <definedName name="tt" hidden="1">{#N/A,#N/A,FALSE,"골재소요량";#N/A,#N/A,FALSE,"골재소요량"}</definedName>
    <definedName name="ttt">#REF!</definedName>
    <definedName name="tttt" hidden="1">{#N/A,#N/A,FALSE,"골재소요량";#N/A,#N/A,FALSE,"골재소요량"}</definedName>
    <definedName name="tttttt" hidden="1">{#N/A,#N/A,FALSE,"골재소요량";#N/A,#N/A,FALSE,"골재소요량"}</definedName>
    <definedName name="ttttttt">#REF!</definedName>
    <definedName name="tttttttttttttttt">#REF!</definedName>
    <definedName name="TW">#REF!</definedName>
    <definedName name="TWL">#REF!</definedName>
    <definedName name="TWR">#REF!</definedName>
    <definedName name="ty">BlankMacro1</definedName>
    <definedName name="TYT">BlankMacro1</definedName>
    <definedName name="T구배">[6]Sheet1!$C$11</definedName>
    <definedName name="UJJ">BlankMacro1</definedName>
    <definedName name="UU">#REF!</definedName>
    <definedName name="UUI">BlankMacro1</definedName>
    <definedName name="UY">BlankMacro1</definedName>
    <definedName name="v">BlankMacro1</definedName>
    <definedName name="VBN">BlankMacro1</definedName>
    <definedName name="VC">BlankMacro1</definedName>
    <definedName name="VD">BlankMacro1</definedName>
    <definedName name="vddf">BlankMacro1</definedName>
    <definedName name="VG">BlankMacro1</definedName>
    <definedName name="VGN">BlankMacro1</definedName>
    <definedName name="VHB">BlankMacro1</definedName>
    <definedName name="VRT">BlankMacro1</definedName>
    <definedName name="VS">BlankMacro1</definedName>
    <definedName name="VU">BlankMacro1</definedName>
    <definedName name="VX">BlankMacro1</definedName>
    <definedName name="VY">BlankMacro1</definedName>
    <definedName name="w">[0]!BlankMacro1</definedName>
    <definedName name="W1C">#REF!</definedName>
    <definedName name="W2C">#REF!</definedName>
    <definedName name="W3C">[1]교각계산!#REF!</definedName>
    <definedName name="WA">[5]교각1!#REF!</definedName>
    <definedName name="WCC">#REF!</definedName>
    <definedName name="WCP">#REF!</definedName>
    <definedName name="we">[0]!BlankMacro1</definedName>
    <definedName name="wer" hidden="1">{#N/A,#N/A,FALSE,"골재소요량";#N/A,#N/A,FALSE,"골재소요량"}</definedName>
    <definedName name="wettt3">BlankMacro1</definedName>
    <definedName name="WF">#REF!</definedName>
    <definedName name="WFF">#REF!</definedName>
    <definedName name="wing_l">#REF!</definedName>
    <definedName name="WL">[5]교각1!#REF!</definedName>
    <definedName name="WN">[5]교각1!#REF!</definedName>
    <definedName name="WPP">#REF!</definedName>
    <definedName name="wq">[0]!BlankMacro1</definedName>
    <definedName name="WQR">BlankMacro1</definedName>
    <definedName name="WQRE">BlankMacro1</definedName>
    <definedName name="WQW">BlankMacro1</definedName>
    <definedName name="WRE">BlankMacro1</definedName>
    <definedName name="wrn.2번." hidden="1">{#N/A,#N/A,FALSE,"2~8번"}</definedName>
    <definedName name="wrn.골재소요량." hidden="1">{#N/A,#N/A,FALSE,"골재소요량";#N/A,#N/A,FALSE,"골재소요량"}</definedName>
    <definedName name="wrn.단가표지." hidden="1">{#N/A,#N/A,FALSE,"단가표지"}</definedName>
    <definedName name="wrn.운반시간." hidden="1">{#N/A,#N/A,FALSE,"운반시간"}</definedName>
    <definedName name="wrn.조골재." hidden="1">{#N/A,#N/A,FALSE,"조골재"}</definedName>
    <definedName name="wrn.표지목차." hidden="1">{#N/A,#N/A,FALSE,"표지목차"}</definedName>
    <definedName name="wrn.혼합골재." hidden="1">{#N/A,#N/A,FALSE,"혼합골재"}</definedName>
    <definedName name="WSO">#REF!</definedName>
    <definedName name="WSUM">#REF!</definedName>
    <definedName name="ww">[0]!BlankMacro1</definedName>
    <definedName name="www">[0]!BlankMacro1</definedName>
    <definedName name="x">BlankMacro1</definedName>
    <definedName name="xc">BlankMacro1</definedName>
    <definedName name="XCDF">BlankMacro1</definedName>
    <definedName name="xd">BlankMacro1</definedName>
    <definedName name="xdd">BlankMacro1</definedName>
    <definedName name="xddd">BlankMacro1</definedName>
    <definedName name="XDDDDW">BlankMacro1</definedName>
    <definedName name="XDDFE">BlankMacro1</definedName>
    <definedName name="XDV">BlankMacro1</definedName>
    <definedName name="XG">BlankMacro1</definedName>
    <definedName name="xs">BlankMacro1</definedName>
    <definedName name="xsa">BlankMacro1</definedName>
    <definedName name="xv">BlankMacro1</definedName>
    <definedName name="xvb">BlankMacro1</definedName>
    <definedName name="xx">#REF!</definedName>
    <definedName name="xxxx" hidden="1">{#N/A,#N/A,FALSE,"표지목차"}</definedName>
    <definedName name="xxxxc" hidden="1">{#N/A,#N/A,FALSE,"조골재"}</definedName>
    <definedName name="xz">BlankMacro1</definedName>
    <definedName name="xzz">BlankMacro1</definedName>
    <definedName name="y" hidden="1">{#N/A,#N/A,FALSE,"운반시간"}</definedName>
    <definedName name="YU">BlankMacro1</definedName>
    <definedName name="yy" hidden="1">{#N/A,#N/A,FALSE,"단가표지"}</definedName>
    <definedName name="yyy">#REF!</definedName>
    <definedName name="yyyyy">#REF!</definedName>
    <definedName name="yyyyyy" hidden="1">{#N/A,#N/A,FALSE,"조골재"}</definedName>
    <definedName name="yyyyyyyyyyyy">#REF!</definedName>
    <definedName name="z" hidden="1">{#N/A,#N/A,FALSE,"2~8번"}</definedName>
    <definedName name="za">BlankMacro1</definedName>
    <definedName name="zb">BlankMacro1</definedName>
    <definedName name="zc">BlankMacro1</definedName>
    <definedName name="zsddvc">BlankMacro1</definedName>
    <definedName name="zx">BlankMacro1</definedName>
    <definedName name="zxc">BlankMacro1</definedName>
    <definedName name="zz">[7]단위수량!$D$11</definedName>
    <definedName name="zzz" hidden="1">{#N/A,#N/A,FALSE,"2~8번"}</definedName>
    <definedName name="zzzz">#REF!</definedName>
    <definedName name="zzzzz">#REF!</definedName>
    <definedName name="zzzzzz">#REF!</definedName>
    <definedName name="zzzzzzzz">#REF!</definedName>
    <definedName name="σCK__160">#REF!</definedName>
    <definedName name="σCK__210">#REF!</definedName>
    <definedName name="σCK__240">#REF!</definedName>
    <definedName name="φ_100">#REF!</definedName>
    <definedName name="ㄱ" hidden="1">{#N/A,#N/A,FALSE,"운반시간"}</definedName>
    <definedName name="ㄱㄱ" hidden="1">{#N/A,#N/A,FALSE,"단가표지"}</definedName>
    <definedName name="ㄱㄱㄱ" hidden="1">{#N/A,#N/A,FALSE,"조골재"}</definedName>
    <definedName name="ㄱㄱㄱㄱㄱ" hidden="1">{#N/A,#N/A,FALSE,"2~8번"}</definedName>
    <definedName name="ㄱㄱㄱㄱㄱㄱㄱㄱㄱㄱㄱㄱㄱ" hidden="1">{#N/A,#N/A,FALSE,"단가표지"}</definedName>
    <definedName name="ㄱㄱㄱㄱㄱㄱㄱㄱㄱㄱㄱㄱㄱㄱㄱㄱ" hidden="1">{#N/A,#N/A,FALSE,"골재소요량";#N/A,#N/A,FALSE,"골재소요량"}</definedName>
    <definedName name="ㄱㄱㄱㄱㄱㄱㄱㄱㄱㄱㄱㄱㄱㄱㄱㄱㄱㄱ" hidden="1">{#N/A,#N/A,FALSE,"조골재"}</definedName>
    <definedName name="ㄱㄳㄳ" hidden="1">{#N/A,#N/A,FALSE,"2~8번"}</definedName>
    <definedName name="ㄱㄴ슈쥿ㄴ">[0]!BlankMacro1</definedName>
    <definedName name="ㄱㄴ슌ㄱ" hidden="1">{#N/A,#N/A,FALSE,"단가표지"}</definedName>
    <definedName name="ㄱㄷㄴ슌ㄱ" hidden="1">{#N/A,#N/A,FALSE,"골재소요량";#N/A,#N/A,FALSE,"골재소요량"}</definedName>
    <definedName name="ㄱㄷㅁㅍㅅㅂ" hidden="1">{#N/A,#N/A,FALSE,"골재소요량";#N/A,#N/A,FALSE,"골재소요량"}</definedName>
    <definedName name="ㄱㄷㅈ" hidden="1">{#N/A,#N/A,FALSE,"골재소요량";#N/A,#N/A,FALSE,"골재소요량"}</definedName>
    <definedName name="ㄱㄷㅎㅅㄷ4" hidden="1">{#N/A,#N/A,FALSE,"운반시간"}</definedName>
    <definedName name="ㄱ슈" hidden="1">{#N/A,#N/A,FALSE,"혼합골재"}</definedName>
    <definedName name="ㄱ슈교ㅜ">[0]!BlankMacro1</definedName>
    <definedName name="가">#REF!</definedName>
    <definedName name="간접노무비">#REF!</definedName>
    <definedName name="간접노무비요율">#REF!</definedName>
    <definedName name="간접노무비요율_변경">#REF!</definedName>
    <definedName name="개거단위">BlankMacro1</definedName>
    <definedName name="거푸집">#REF!</definedName>
    <definedName name="결__과">#REF!</definedName>
    <definedName name="경비">#REF!</definedName>
    <definedName name="경사">[8]단위수량!$D$11</definedName>
    <definedName name="계">#REF!</definedName>
    <definedName name="고" hidden="1">{#N/A,#N/A,FALSE,"단가표지"}</definedName>
    <definedName name="고경준" hidden="1">{#N/A,#N/A,FALSE,"골재소요량";#N/A,#N/A,FALSE,"골재소요량"}</definedName>
    <definedName name="고고" hidden="1">{#N/A,#N/A,FALSE,"조골재"}</definedName>
    <definedName name="고고.." hidden="1">{#N/A,#N/A,FALSE,"골재소요량";#N/A,#N/A,FALSE,"골재소요량"}</definedName>
    <definedName name="골재" hidden="1">{#N/A,#N/A,FALSE,"골재소요량";#N/A,#N/A,FALSE,"골재소요량"}</definedName>
    <definedName name="공_종">#REF!</definedName>
    <definedName name="공사명">#REF!</definedName>
    <definedName name="공토공단위당">[9]공토공단위당!$A$4:$M$54</definedName>
    <definedName name="관경">#REF!</definedName>
    <definedName name="관로연결규격">#REF!</definedName>
    <definedName name="관악IC교">[10]TOTAL_BOQ!#REF!</definedName>
    <definedName name="귯ㄳ" hidden="1">{#N/A,#N/A,FALSE,"표지목차"}</definedName>
    <definedName name="귯늇ㄳ" hidden="1">{#N/A,#N/A,FALSE,"단가표지"}</definedName>
    <definedName name="기">#REF!</definedName>
    <definedName name="기초높이">#REF!</definedName>
    <definedName name="기초두께">#REF!</definedName>
    <definedName name="기층t">#REF!</definedName>
    <definedName name="기타경비">#REF!</definedName>
    <definedName name="기타경비요율">#REF!</definedName>
    <definedName name="기타경비요율_변경">#REF!</definedName>
    <definedName name="길이">#REF!</definedName>
    <definedName name="김고복">#REF!</definedName>
    <definedName name="김준형" hidden="1">{#N/A,#N/A,FALSE,"골재소요량";#N/A,#N/A,FALSE,"골재소요량"}</definedName>
    <definedName name="ㄳㄳㅅ셔ㅛㅅ" hidden="1">{#N/A,#N/A,FALSE,"단가표지"}</definedName>
    <definedName name="ㄳㄳㅎㄱㅎㄱㄷ" hidden="1">{#N/A,#N/A,FALSE,"조골재"}</definedName>
    <definedName name="ㄳㄷ" hidden="1">{#N/A,#N/A,FALSE,"표지목차"}</definedName>
    <definedName name="ㄳㅍㅁㅁ규" hidden="1">{#N/A,#N/A,FALSE,"표지목차"}</definedName>
    <definedName name="ㄴㄱ됸듁">[0]!BlankMacro1</definedName>
    <definedName name="나용재">#REF!</definedName>
    <definedName name="낙석단위수량">[11]단위수량!$1:$1048576</definedName>
    <definedName name="내공">#REF!</definedName>
    <definedName name="내공높이">#REF!</definedName>
    <definedName name="내민식">[12]비탈면보호공수량산출!#REF!</definedName>
    <definedName name="내역">#REF!</definedName>
    <definedName name="뉵ㅎㅅㄳㅁ" hidden="1">{#N/A,#N/A,FALSE,"혼합골재"}</definedName>
    <definedName name="ㄷ" hidden="1">{#N/A,#N/A,FALSE,"표지목차"}</definedName>
    <definedName name="ㄷ29">'[13]횡배수관집현황(2공구)'!#REF!</definedName>
    <definedName name="ㄷㄱㄱㅈㅍㄷ" hidden="1">{#N/A,#N/A,FALSE,"골재소요량";#N/A,#N/A,FALSE,"골재소요량"}</definedName>
    <definedName name="ㄷㄱㄴㄴㅁ" hidden="1">{#N/A,#N/A,FALSE,"단가표지"}</definedName>
    <definedName name="ㄷㄱㅈㅍ" hidden="1">{#N/A,#N/A,FALSE,"표지목차"}</definedName>
    <definedName name="ㄷㄱㅍㄷㄱ뮤" hidden="1">{#N/A,#N/A,FALSE,"2~8번"}</definedName>
    <definedName name="ㄷㄱㅍㅁㄷㄱ" hidden="1">{#N/A,#N/A,FALSE,"골재소요량";#N/A,#N/A,FALSE,"골재소요량"}</definedName>
    <definedName name="ㄷㄴㅁㄱㅇ" hidden="1">{#N/A,#N/A,FALSE,"골재소요량";#N/A,#N/A,FALSE,"골재소요량"}</definedName>
    <definedName name="ㄷㄷ" hidden="1">{#N/A,#N/A,FALSE,"혼합골재"}</definedName>
    <definedName name="ㄷㄷㄷ">[0]!BlankMacro1</definedName>
    <definedName name="ㄷㄷㄷㄷㄷㄷ" hidden="1">{#N/A,#N/A,FALSE,"운반시간"}</definedName>
    <definedName name="ㄷㄷㅈㅊㅍㅌㅋ" hidden="1">{#N/A,#N/A,FALSE,"조골재"}</definedName>
    <definedName name="ㄷㅁㄹ">[0]!BlankMacro1</definedName>
    <definedName name="ㄷㅇㄹ" hidden="1">{#N/A,#N/A,FALSE,"단가표지"}</definedName>
    <definedName name="ㄷㅈㄱㄱ" hidden="1">{#N/A,#N/A,FALSE,"조골재"}</definedName>
    <definedName name="ㄷㅈㄹㄹㄷㄹㅇㄴㅇㄴㄹ" hidden="1">{#N/A,#N/A,FALSE,"조골재"}</definedName>
    <definedName name="ㄷㅈㅈㄱㄷㄱㄷㅈ" hidden="1">{#N/A,#N/A,FALSE,"운반시간"}</definedName>
    <definedName name="ㄷㅈㅍㄱㄷㅈㄱ" hidden="1">{#N/A,#N/A,FALSE,"2~8번"}</definedName>
    <definedName name="단뉘중량">#REF!</definedName>
    <definedName name="단면적">#REF!</definedName>
    <definedName name="단위수량a">#REF!</definedName>
    <definedName name="단횡배단">#REF!</definedName>
    <definedName name="대로포장">[6]Sheet1!$C$10</definedName>
    <definedName name="도로표지판코드">[14]단위수량!$1:$1048576</definedName>
    <definedName name="도장2">[15]Sheet3!#REF!</definedName>
    <definedName name="도장수량2">[15]Sheet3!#REF!</definedName>
    <definedName name="돋움체">#REF!</definedName>
    <definedName name="동광건설" hidden="1">{#N/A,#N/A,FALSE,"골재소요량";#N/A,#N/A,FALSE,"골재소요량"}</definedName>
    <definedName name="됴ㅠ굑ㅇ" hidden="1">{#N/A,#N/A,FALSE,"운반시간"}</definedName>
    <definedName name="됵됴귣">[0]!BlankMacro1</definedName>
    <definedName name="뒷굽">#REF!</definedName>
    <definedName name="ㄹ" hidden="1">{#N/A,#N/A,FALSE,"단가표지"}</definedName>
    <definedName name="ㄹㄹㄹㅈㄹ" hidden="1">{#N/A,#N/A,FALSE,"혼합골재"}</definedName>
    <definedName name="ㄹㄹ로" hidden="1">{#N/A,#N/A,FALSE,"골재소요량";#N/A,#N/A,FALSE,"골재소요량"}</definedName>
    <definedName name="ㄹㅇㄹㄷㅈㅍ" hidden="1">{#N/A,#N/A,FALSE,"혼합골재"}</definedName>
    <definedName name="ㄹㅇㅇㅅㅎㅎ">[0]!BlankMacro1</definedName>
    <definedName name="램프A">[10]TOTAL_BOQ!#REF!</definedName>
    <definedName name="램프B">[10]TOTAL_BOQ!#REF!</definedName>
    <definedName name="램프D">[10]TOTAL_BOQ!#REF!</definedName>
    <definedName name="램픙">[10]TOTAL_BOQ!#REF!</definedName>
    <definedName name="료ㅜㅇ교" hidden="1">{#N/A,#N/A,FALSE,"표지목차"}</definedName>
    <definedName name="룻우ㅕㄴ" hidden="1">{#N/A,#N/A,FALSE,"골재소요량";#N/A,#N/A,FALSE,"골재소요량"}</definedName>
    <definedName name="률류" hidden="1">{#N/A,#N/A,FALSE,"혼합골재"}</definedName>
    <definedName name="ㄺ">[0]!BlankMacro1</definedName>
    <definedName name="ㅀㅁ" hidden="1">{#N/A,#N/A,FALSE,"조골재"}</definedName>
    <definedName name="ㅁ" hidden="1">{#N/A,#N/A,FALSE,"단가표지"}</definedName>
    <definedName name="ㅁ1">#REF!</definedName>
    <definedName name="ㅁ12">#REF!</definedName>
    <definedName name="ㅁ202">#REF!</definedName>
    <definedName name="ㅁ278">#REF!</definedName>
    <definedName name="ㅁ497">#REF!</definedName>
    <definedName name="ㅁ540">#REF!</definedName>
    <definedName name="ㅁ76">#REF!</definedName>
    <definedName name="ㅁㄴ" hidden="1">{#N/A,#N/A,FALSE,"표지목차"}</definedName>
    <definedName name="ㅁㄴㄴ" hidden="1">{#N/A,#N/A,FALSE,"골재소요량";#N/A,#N/A,FALSE,"골재소요량"}</definedName>
    <definedName name="ㅁㄴㅇ" hidden="1">{#N/A,#N/A,FALSE,"혼합골재"}</definedName>
    <definedName name="ㅁㄷㄱㅍㄱㅈㅁ" hidden="1">{#N/A,#N/A,FALSE,"골재소요량";#N/A,#N/A,FALSE,"골재소요량"}</definedName>
    <definedName name="ㅁㄷㅎㅁㅎㅁ" hidden="1">{#N/A,#N/A,FALSE,"조골재"}</definedName>
    <definedName name="ㅁㅁ" hidden="1">{#N/A,#N/A,FALSE,"운반시간"}</definedName>
    <definedName name="ㅁㅁㅁ" hidden="1">{#N/A,#N/A,FALSE,"조골재"}</definedName>
    <definedName name="ㅁㅁㅁㅁ" hidden="1">{#N/A,#N/A,FALSE,"표지목차"}</definedName>
    <definedName name="ㅁㅁㅁㅁㅁㅁ" hidden="1">{#N/A,#N/A,FALSE,"혼합골재"}</definedName>
    <definedName name="맹암거">#REF!</definedName>
    <definedName name="맹암거형태">#REF!</definedName>
    <definedName name="메1">#REF!</definedName>
    <definedName name="미">#REF!</definedName>
    <definedName name="미끄럼방지그림">#REF!</definedName>
    <definedName name="ㅂ" hidden="1">{#N/A,#N/A,FALSE,"혼합골재"}</definedName>
    <definedName name="ㅂㄷㅇ" hidden="1">{#N/A,#N/A,FALSE,"표지목차"}</definedName>
    <definedName name="ㅂㅂ" hidden="1">{#N/A,#N/A,FALSE,"표지목차"}</definedName>
    <definedName name="ㅂㅂㅂㅂ" hidden="1">{#N/A,#N/A,FALSE,"운반시간"}</definedName>
    <definedName name="ㅂㅂㅂㅂㅂ" hidden="1">{#N/A,#N/A,FALSE,"혼합골재"}</definedName>
    <definedName name="ㅂㅂㅂㅂㅂㅂㅂㅂㅂ" hidden="1">{#N/A,#N/A,FALSE,"표지목차"}</definedName>
    <definedName name="ㅂㅈ" hidden="1">{#N/A,#N/A,FALSE,"표지목차"}</definedName>
    <definedName name="ㅂㅈㅈ" hidden="1">{#N/A,#N/A,FALSE,"운반시간"}</definedName>
    <definedName name="배강거몰">#REF!</definedName>
    <definedName name="배수">BlankMacro1</definedName>
    <definedName name="번호">#REF!</definedName>
    <definedName name="벽높이">#REF!</definedName>
    <definedName name="벽두께">#REF!</definedName>
    <definedName name="벽체">#REF!</definedName>
    <definedName name="보강토" hidden="1">{#N/A,#N/A,FALSE,"운반시간"}</definedName>
    <definedName name="보도폐기물">#REF!</definedName>
    <definedName name="복주식코드">[14]복주식단위수량!$1:$1048576</definedName>
    <definedName name="부가가치세">#REF!</definedName>
    <definedName name="부가가치세요율">#REF!</definedName>
    <definedName name="부가가치세요율_변경">#REF!</definedName>
    <definedName name="비목1">#REF!</definedName>
    <definedName name="비목2">#REF!</definedName>
    <definedName name="비목3">#REF!</definedName>
    <definedName name="비목4">#REF!</definedName>
    <definedName name="ㅅ" hidden="1">{#N/A,#N/A,FALSE,"조골재"}</definedName>
    <definedName name="ㅅ.." hidden="1">{#N/A,#N/A,FALSE,"골재소요량";#N/A,#N/A,FALSE,"골재소요량"}</definedName>
    <definedName name="ㅅ곳ㄴ고" hidden="1">{#N/A,#N/A,FALSE,"2~8번"}</definedName>
    <definedName name="ㅅ교ㅠㅛㄷㄴ">[0]!BlankMacro1</definedName>
    <definedName name="ㅅ균ㅇㅅㄱㄷ">[0]!BlankMacro1</definedName>
    <definedName name="ㅅㄳ" hidden="1">{#N/A,#N/A,FALSE,"골재소요량";#N/A,#N/A,FALSE,"골재소요량"}</definedName>
    <definedName name="ㅅ됵듓ㄷㅈㅍㅁ">[0]!BlankMacro1</definedName>
    <definedName name="ㅅㅅ" hidden="1">{#N/A,#N/A,FALSE,"골재소요량";#N/A,#N/A,FALSE,"골재소요량"}</definedName>
    <definedName name="ㅅㅅㅅ" hidden="1">{#N/A,#N/A,FALSE,"2~8번"}</definedName>
    <definedName name="ㅅㅅㅅㅅ" hidden="1">{#N/A,#N/A,FALSE,"2~8번"}</definedName>
    <definedName name="ㅅㅅㅅㅅㅅ" hidden="1">{#N/A,#N/A,FALSE,"골재소요량";#N/A,#N/A,FALSE,"골재소요량"}</definedName>
    <definedName name="ㅅㅅㅅㅅㅅㅅㅅ" hidden="1">{#N/A,#N/A,FALSE,"골재소요량";#N/A,#N/A,FALSE,"골재소요량"}</definedName>
    <definedName name="ㅅㅅㅅㅅㅅㅅㅅㅅㅅㅅㅅ" hidden="1">{#N/A,#N/A,FALSE,"골재소요량";#N/A,#N/A,FALSE,"골재소요량"}</definedName>
    <definedName name="ㅅ여ㅛ윣ㄴ" hidden="1">{#N/A,#N/A,FALSE,"조골재"}</definedName>
    <definedName name="ㅅ융ㄴㄳ" hidden="1">{#N/A,#N/A,FALSE,"조골재"}</definedName>
    <definedName name="ㅅㅎ공ㅋ" hidden="1">{#N/A,#N/A,FALSE,"단가표지"}</definedName>
    <definedName name="사1">'[16]콘_재료분리(1)'!#REF!</definedName>
    <definedName name="사22">'[16]콘_재료분리(1)'!#REF!</definedName>
    <definedName name="사토인경우동일">#REF!</definedName>
    <definedName name="산___출___근___거">#REF!</definedName>
    <definedName name="산마루측구">BlankMacro1</definedName>
    <definedName name="산재보험료">#REF!</definedName>
    <definedName name="산재보험료요율">#REF!</definedName>
    <definedName name="산재보험료요율_변경">#REF!</definedName>
    <definedName name="새쪽">#REF!</definedName>
    <definedName name="설계CBR">#REF!</definedName>
    <definedName name="설치">#REF!</definedName>
    <definedName name="소계">#REF!</definedName>
    <definedName name="소로포장">[6]Sheet1!$G$10</definedName>
    <definedName name="송곡교">#REF!</definedName>
    <definedName name="쇼ㅠㅠㅇㄳ">[0]!BlankMacro1</definedName>
    <definedName name="수중_토사">[17]총집계표!#REF!</definedName>
    <definedName name="슬래브두께">#REF!</definedName>
    <definedName name="슬래브총괄수량집계표">'[18]Sheet1 (2)'!#REF!</definedName>
    <definedName name="시멘">#REF!</definedName>
    <definedName name="신종면">#REF!</definedName>
    <definedName name="신종배수">#REF!</definedName>
    <definedName name="ㅇㄴㄹㅇㄴㄹㅇㄴ" hidden="1">{#N/A,#N/A,FALSE,"조골재"}</definedName>
    <definedName name="ㅇㄴㅁ">[0]!BlankMacro1</definedName>
    <definedName name="ㅇㄴㅋㅋㅌ" hidden="1">{#N/A,#N/A,FALSE,"혼합골재"}</definedName>
    <definedName name="ㅇㄴㅍㄴㄱ" hidden="1">{#N/A,#N/A,FALSE,"골재소요량";#N/A,#N/A,FALSE,"골재소요량"}</definedName>
    <definedName name="ㅇㄷ">[0]!BlankMacro1</definedName>
    <definedName name="ㅇ료ㅠㅅㄹ쇼">[0]!BlankMacro1</definedName>
    <definedName name="ㅇㄺ" hidden="1">{#N/A,#N/A,FALSE,"혼합골재"}</definedName>
    <definedName name="ㅇ쇼뉴굔" hidden="1">{#N/A,#N/A,FALSE,"조골재"}</definedName>
    <definedName name="ㅇ수ㅕㅜㅇ" hidden="1">{#N/A,#N/A,FALSE,"단가표지"}</definedName>
    <definedName name="ㅇ슈ㅜㅛㅜㅛ">[0]!BlankMacro1</definedName>
    <definedName name="ㅇㅇㅇㅇ" hidden="1">{#N/A,#N/A,FALSE,"2~8번"}</definedName>
    <definedName name="ㅇㅍㄴㅁ3" hidden="1">{#N/A,#N/A,FALSE,"조골재"}</definedName>
    <definedName name="아스관">#REF!</definedName>
    <definedName name="아콘467">#REF!</definedName>
    <definedName name="아콘78">#REF!</definedName>
    <definedName name="아콘관">#REF!</definedName>
    <definedName name="아트관">#REF!</definedName>
    <definedName name="안전관리비">#REF!</definedName>
    <definedName name="안전관리비요율">#REF!</definedName>
    <definedName name="안전관리비요율_변경">#REF!</definedName>
    <definedName name="암거높이">#REF!</definedName>
    <definedName name="암거폭">#REF!</definedName>
    <definedName name="앞굽">#REF!</definedName>
    <definedName name="여유높이상">[8]단위수량!$D$8</definedName>
    <definedName name="여유높이하">[8]단위수량!$D$9</definedName>
    <definedName name="여유폭">[8]단위수량!$D$7</definedName>
    <definedName name="여ㅜㅅㅅㄱㅇ" hidden="1">{#N/A,#N/A,FALSE,"골재소요량";#N/A,#N/A,FALSE,"골재소요량"}</definedName>
    <definedName name="여ㅜㅕㅛ수">[0]!BlankMacro1</definedName>
    <definedName name="역T">#REF!</definedName>
    <definedName name="연장">#REF!</definedName>
    <definedName name="오벽높이">#REF!</definedName>
    <definedName name="오수관종">#REF!</definedName>
    <definedName name="옹2되">#REF!</definedName>
    <definedName name="옹2부">#REF!</definedName>
    <definedName name="옹2블캡">#REF!</definedName>
    <definedName name="옹2블표">#REF!</definedName>
    <definedName name="옹2상">#REF!</definedName>
    <definedName name="옹2속">#REF!</definedName>
    <definedName name="옹2잔">#REF!</definedName>
    <definedName name="옹2잡">#REF!</definedName>
    <definedName name="옹2지1">#REF!</definedName>
    <definedName name="옹2지2">#REF!</definedName>
    <definedName name="옹2지3">#REF!</definedName>
    <definedName name="옹2터">#REF!</definedName>
    <definedName name="옹2합">#REF!</definedName>
    <definedName name="옹되">#REF!</definedName>
    <definedName name="옹벼집계" hidden="1">{#N/A,#N/A,FALSE,"혼합골재"}</definedName>
    <definedName name="옹벽" hidden="1">{#N/A,#N/A,FALSE,"표지목차"}</definedName>
    <definedName name="옹벽공">[10]TOTAL_BOQ!#REF!</definedName>
    <definedName name="옹벽지" hidden="1">{#N/A,#N/A,FALSE,"혼합골재"}</definedName>
    <definedName name="옹부">#REF!</definedName>
    <definedName name="옹블캡">#REF!</definedName>
    <definedName name="옹블표">#REF!</definedName>
    <definedName name="옹상">#REF!</definedName>
    <definedName name="옹속">#REF!</definedName>
    <definedName name="옹잔">#REF!</definedName>
    <definedName name="옹잡">#REF!</definedName>
    <definedName name="옹지1">#REF!</definedName>
    <definedName name="옹지2">#REF!</definedName>
    <definedName name="옹지3">#REF!</definedName>
    <definedName name="옹터">#REF!</definedName>
    <definedName name="옹합">#REF!</definedName>
    <definedName name="우수받이">BlankMacro1</definedName>
    <definedName name="웃ㅇ국ㅇ" hidden="1">{#N/A,#N/A,FALSE,"혼합골재"}</definedName>
    <definedName name="유동표">'[19]우수공,맨홀,집수정'!#REF!</definedName>
    <definedName name="이">#REF!</definedName>
    <definedName name="이윤">#REF!</definedName>
    <definedName name="이윤요율">#REF!</definedName>
    <definedName name="이윤요율_변경">#REF!</definedName>
    <definedName name="일반관리비">#REF!</definedName>
    <definedName name="일반관리비요율">#REF!</definedName>
    <definedName name="일반관리비요율_변경">#REF!</definedName>
    <definedName name="ㅈ" hidden="1">{#N/A,#N/A,FALSE,"골재소요량";#N/A,#N/A,FALSE,"골재소요량"}</definedName>
    <definedName name="ㅈㄴ">[0]!BlankMacro1</definedName>
    <definedName name="ㅈㄷ">[0]!BlankMacro1</definedName>
    <definedName name="ㅈㄷㄳㅈㄷㅍㅎㄱ" hidden="1">{#N/A,#N/A,FALSE,"표지목차"}</definedName>
    <definedName name="ㅈㄷㄳㅎㅍㅂㅈㄱ" hidden="1">{#N/A,#N/A,FALSE,"골재소요량";#N/A,#N/A,FALSE,"골재소요량"}</definedName>
    <definedName name="ㅈㄷㅅㄱㄷㅈ">[0]!BlankMacro1</definedName>
    <definedName name="ㅈㅁㄱㄷ" hidden="1">{#N/A,#N/A,FALSE,"단가표지"}</definedName>
    <definedName name="ㅈㅈ" hidden="1">{#N/A,#N/A,FALSE,"조골재"}</definedName>
    <definedName name="ㅈㅈㅈ" hidden="1">{#N/A,#N/A,FALSE,"조골재"}</definedName>
    <definedName name="ㅈㅈㅈㅈ" hidden="1">{#N/A,#N/A,FALSE,"골재소요량";#N/A,#N/A,FALSE,"골재소요량"}</definedName>
    <definedName name="ㅈㅈㅈㅈㅈ" hidden="1">{#N/A,#N/A,FALSE,"혼합골재"}</definedName>
    <definedName name="자">'[16]콘_재료분리(1)'!#REF!</definedName>
    <definedName name="장산교">#REF!</definedName>
    <definedName name="재료비">#REF!</definedName>
    <definedName name="전">#REF!</definedName>
    <definedName name="전산자료">[20]교각계산!$E$34</definedName>
    <definedName name="접속면적">#REF!</definedName>
    <definedName name="접속부">[21]접속도로1!#REF!</definedName>
    <definedName name="접속현황">#REF!</definedName>
    <definedName name="정체인">#REF!</definedName>
    <definedName name="정체인간격">#REF!</definedName>
    <definedName name="조영수">#REF!</definedName>
    <definedName name="종">BlankMacro1</definedName>
    <definedName name="종구분">#REF!</definedName>
    <definedName name="종면벽">[22]종배수관면벽구!#REF!</definedName>
    <definedName name="종배수">#REF!</definedName>
    <definedName name="종배수날개벽단위수량">BlankMacro1</definedName>
    <definedName name="종연장조서">#REF!</definedName>
    <definedName name="죠ㅠㅠㅅㅈ">[0]!BlankMacro1</definedName>
    <definedName name="중간벽">#REF!</definedName>
    <definedName name="중로포장">[6]Sheet1!$E$10</definedName>
    <definedName name="직접노무비">#REF!</definedName>
    <definedName name="집구">#REF!</definedName>
    <definedName name="ㅊ" hidden="1">{#N/A,#N/A,FALSE,"단가표지"}</definedName>
    <definedName name="ㅊㅊㅊ" hidden="1">{#N/A,#N/A,FALSE,"운반시간"}</definedName>
    <definedName name="ㅊㅊㅊㅊㅊ" hidden="1">{#N/A,#N/A,FALSE,"단가표지"}</definedName>
    <definedName name="ㅊㅊㅊㅊㅊㅊ" hidden="1">{#N/A,#N/A,FALSE,"조골재"}</definedName>
    <definedName name="ㅊㅊㅊㅊㅊㅊㅊ" hidden="1">{#N/A,#N/A,FALSE,"표지목차"}</definedName>
    <definedName name="차">[0]!BlankMacro1</definedName>
    <definedName name="차2">[0]!BlankMacro1</definedName>
    <definedName name="차3">[0]!BlankMacro1</definedName>
    <definedName name="차4">[0]!BlankMacro1</definedName>
    <definedName name="차5">[0]!BlankMacro1</definedName>
    <definedName name="차로수">#REF!</definedName>
    <definedName name="차선도색">[23]기초자료!$1:$1048576</definedName>
    <definedName name="차선도색집계">#REF!</definedName>
    <definedName name="차집">[0]!BlankMacro1</definedName>
    <definedName name="차집관로">[0]!BlankMacro1</definedName>
    <definedName name="차집관로일반">[0]!BlankMacro1</definedName>
    <definedName name="차집관로토공">[0]!BlankMacro1</definedName>
    <definedName name="철">#REF!</definedName>
    <definedName name="철10">#REF!</definedName>
    <definedName name="철13">#REF!</definedName>
    <definedName name="철16">#REF!</definedName>
    <definedName name="철19">#REF!</definedName>
    <definedName name="철22">#REF!</definedName>
    <definedName name="철25">#REF!</definedName>
    <definedName name="철29">#REF!</definedName>
    <definedName name="철32">#REF!</definedName>
    <definedName name="철H10">#REF!</definedName>
    <definedName name="철계">#REF!</definedName>
    <definedName name="철고10">#REF!</definedName>
    <definedName name="철고13">#REF!</definedName>
    <definedName name="철고16">#REF!</definedName>
    <definedName name="철고19">#REF!</definedName>
    <definedName name="철고22">#REF!</definedName>
    <definedName name="철고25">#REF!</definedName>
    <definedName name="철고29">#REF!</definedName>
    <definedName name="철고32">#REF!</definedName>
    <definedName name="철고계">#REF!</definedName>
    <definedName name="철고관">#REF!</definedName>
    <definedName name="철관">#REF!</definedName>
    <definedName name="철근총괄1" hidden="1">{#N/A,#N/A,FALSE,"표지목차"}</definedName>
    <definedName name="총괄횡배수현황">BlankMacro1</definedName>
    <definedName name="총괄횡배수현황1">BlankMacro1</definedName>
    <definedName name="총원가">#REF!</definedName>
    <definedName name="ㅋ" hidden="1">{#N/A,#N/A,FALSE,"표지목차"}</definedName>
    <definedName name="ㅋㅋ" hidden="1">{#N/A,#N/A,FALSE,"단가표지"}</definedName>
    <definedName name="ㅋㅋㅋ">#REF!</definedName>
    <definedName name="ㅋㅋㅋㅋ" hidden="1">{#N/A,#N/A,FALSE,"조골재"}</definedName>
    <definedName name="ㅋㅋㅋㅋㅋㅋ" hidden="1">{#N/A,#N/A,FALSE,"골재소요량";#N/A,#N/A,FALSE,"골재소요량"}</definedName>
    <definedName name="콘">#REF!</definedName>
    <definedName name="콘1">#REF!</definedName>
    <definedName name="콘100">#REF!</definedName>
    <definedName name="콘160">#REF!</definedName>
    <definedName name="콘180">#REF!</definedName>
    <definedName name="콘210">#REF!</definedName>
    <definedName name="콘240">#REF!</definedName>
    <definedName name="콘270">#REF!</definedName>
    <definedName name="콘관">#REF!</definedName>
    <definedName name="콘크리트">#REF!</definedName>
    <definedName name="ㅌ" hidden="1">{#N/A,#N/A,FALSE,"골재소요량";#N/A,#N/A,FALSE,"골재소요량"}</definedName>
    <definedName name="ㅌㅌ" hidden="1">{#N/A,#N/A,FALSE,"조골재"}</definedName>
    <definedName name="ㅌㅌㅌ" hidden="1">{#N/A,#N/A,FALSE,"골재소요량";#N/A,#N/A,FALSE,"골재소요량"}</definedName>
    <definedName name="ㅌㅌㅌㅌ" hidden="1">{#N/A,#N/A,FALSE,"2~8번"}</definedName>
    <definedName name="ㅌㅌㅌㅌㅌ" hidden="1">{#N/A,#N/A,FALSE,"골재소요량";#N/A,#N/A,FALSE,"골재소요량"}</definedName>
    <definedName name="ㅌㅌㅌㅌㅌㅌ" hidden="1">{#N/A,#N/A,FALSE,"조골재"}</definedName>
    <definedName name="태영" hidden="1">{#N/A,#N/A,FALSE,"골재소요량";#N/A,#N/A,FALSE,"골재소요량"}</definedName>
    <definedName name="택코">#REF!</definedName>
    <definedName name="템플리트모듈1">[0]!BlankMacro1</definedName>
    <definedName name="템플리트모듈2">[0]!BlankMacro1</definedName>
    <definedName name="템플리트모듈3">[0]!BlankMacro1</definedName>
    <definedName name="템플리트모듈4">[0]!BlankMacro1</definedName>
    <definedName name="템플리트모듈5">[0]!BlankMacro1</definedName>
    <definedName name="템플리트모듈6">[0]!BlankMacro1</definedName>
    <definedName name="토공." hidden="1">{#N/A,#N/A,FALSE,"운반시간"}</definedName>
    <definedName name="토공집계" hidden="1">{#N/A,#N/A,FALSE,"단가표지"}</definedName>
    <definedName name="ㅍ" hidden="1">{#N/A,#N/A,FALSE,"혼합골재"}</definedName>
    <definedName name="ㅍㅍㅍㅍㅍ" hidden="1">{#N/A,#N/A,FALSE,"표지목차"}</definedName>
    <definedName name="평균H">#REF!</definedName>
    <definedName name="평균단위">'[24]우수공,맨홀,집수정'!$S$2:$V$6</definedName>
    <definedName name="포장DATA">[8]단위수량!$A$2:$K$5</definedName>
    <definedName name="포장상태">#REF!</definedName>
    <definedName name="포장증감단위수량">#REF!</definedName>
    <definedName name="폭">#REF!</definedName>
    <definedName name="표지판2차로집계표">#REF!</definedName>
    <definedName name="표지판4차로집계표">#REF!</definedName>
    <definedName name="표지판여유폭">[25]교통표지판기초자료!$C$37</definedName>
    <definedName name="표층t">#REF!</definedName>
    <definedName name="퓱ㅅㄹㄷㅈ">[0]!BlankMacro1</definedName>
    <definedName name="픁ㅋㄽ">[0]!BlankMacro1</definedName>
    <definedName name="프라">#REF!</definedName>
    <definedName name="ㅎ" hidden="1">{#N/A,#N/A,FALSE,"혼합골재"}</definedName>
    <definedName name="ㅎㄱ">[0]!BlankMacro1</definedName>
    <definedName name="ㅎㄱㄷㅎ" hidden="1">{#N/A,#N/A,FALSE,"골재소요량";#N/A,#N/A,FALSE,"골재소요량"}</definedName>
    <definedName name="ㅎㄱㅎㅎㄷㄶ" hidden="1">{#N/A,#N/A,FALSE,"골재소요량";#N/A,#N/A,FALSE,"골재소요량"}</definedName>
    <definedName name="ㅎㄹㄴ" hidden="1">{#N/A,#N/A,FALSE,"2~8번"}</definedName>
    <definedName name="ㅎㄹㅇㄹㄴㅇㄴㄹ" hidden="1">{#N/A,#N/A,FALSE,"표지목차"}</definedName>
    <definedName name="ㅎ류휴ㅠㅎ휴" hidden="1">{#N/A,#N/A,FALSE,"골재소요량";#N/A,#N/A,FALSE,"골재소요량"}</definedName>
    <definedName name="ㅎ류ㅠㅍㅎㅇㅎ" hidden="1">{#N/A,#N/A,FALSE,"골재소요량";#N/A,#N/A,FALSE,"골재소요량"}</definedName>
    <definedName name="ㅎ률" hidden="1">{#N/A,#N/A,FALSE,"조골재"}</definedName>
    <definedName name="ㅎㅁㄷㄱㅎ">[0]!BlankMacro1</definedName>
    <definedName name="ㅎㅇㄴ" hidden="1">{#N/A,#N/A,FALSE,"2~8번"}</definedName>
    <definedName name="ㅎㅎ" hidden="1">{#N/A,#N/A,FALSE,"표지목차"}</definedName>
    <definedName name="ㅎㅎㅎ" hidden="1">{#N/A,#N/A,FALSE,"혼합골재"}</definedName>
    <definedName name="ㅎㅎㅎㅇㄴ" hidden="1">{#N/A,#N/A,FALSE,"표지목차"}</definedName>
    <definedName name="ㅎㅎㅎㅎ" hidden="1">{#N/A,#N/A,FALSE,"2~8번"}</definedName>
    <definedName name="ㅎㅎㅎㅎㅎ" hidden="1">{#N/A,#N/A,FALSE,"단가표지"}</definedName>
    <definedName name="ㅎㅎㅎㅎㅎㅜㅜ" hidden="1">{#N/A,#N/A,FALSE,"조골재"}</definedName>
    <definedName name="하중">#REF!</definedName>
    <definedName name="한">BlankMacro1</definedName>
    <definedName name="할">#REF!</definedName>
    <definedName name="할증수량">#REF!</definedName>
    <definedName name="합계">#REF!</definedName>
    <definedName name="합판3회">#REF!</definedName>
    <definedName name="합판4회">#REF!</definedName>
    <definedName name="해">BlankMacro1</definedName>
    <definedName name="해룡">BlankMacro1</definedName>
    <definedName name="허">[0]!BlankMacro1</definedName>
    <definedName name="헌치1">#REF!</definedName>
    <definedName name="헌치2">#REF!</definedName>
    <definedName name="호">[0]!BlankMacro1</definedName>
    <definedName name="호안수량">#REF!</definedName>
    <definedName name="호ㅠ포" hidden="1">{#N/A,#N/A,FALSE,"표지목차"}</definedName>
    <definedName name="횡면단">#REF!</definedName>
    <definedName name="횡면벽2">BlankMacro1</definedName>
    <definedName name="횡배단">#REF!</definedName>
    <definedName name="횡배단계">#REF!</definedName>
    <definedName name="횡배수관집계본선">BlankMacro1</definedName>
    <definedName name="횡현황본선">BlankMacro1</definedName>
    <definedName name="횡현황부체">BlankMacro1</definedName>
    <definedName name="효ㅛㅛㅛㅛ" hidden="1">{#N/A,#N/A,FALSE,"조골재"}</definedName>
    <definedName name="흄100">#REF!</definedName>
    <definedName name="흄120">#REF!</definedName>
    <definedName name="흄150">#REF!</definedName>
    <definedName name="흄30">#REF!</definedName>
    <definedName name="흄45">#REF!</definedName>
    <definedName name="흄50">#REF!</definedName>
    <definedName name="흄60">#REF!</definedName>
    <definedName name="흄80">#REF!</definedName>
    <definedName name="흄90">#REF!</definedName>
    <definedName name="흄관">#REF!</definedName>
    <definedName name="ㅏ" hidden="1">{#N/A,#N/A,FALSE,"골재소요량";#N/A,#N/A,FALSE,"골재소요량"}</definedName>
    <definedName name="ㅏ3">#REF!</definedName>
    <definedName name="ㅏㅏ" hidden="1">{#N/A,#N/A,FALSE,"2~8번"}</definedName>
    <definedName name="ㅏㅏㅏ" hidden="1">{#N/A,#N/A,FALSE,"골재소요량";#N/A,#N/A,FALSE,"골재소요량"}</definedName>
    <definedName name="ㅏㅏㅏㅏㅏ" hidden="1">{#N/A,#N/A,FALSE,"단가표지"}</definedName>
    <definedName name="ㅏㅏㅏㅏㅏㅏㅏ" hidden="1">{#N/A,#N/A,FALSE,"운반시간"}</definedName>
    <definedName name="ㅏㅏㅏㅏㅏㅏㅏㅏㅏㅏㅏㅏㅏㅏㅏㅏㅏㅏㅏㅏㅏㅏㅏㅏㅏㅏㅏ" hidden="1">{#N/A,#N/A,FALSE,"단가표지"}</definedName>
    <definedName name="ㅑㅕ사" hidden="1">{#N/A,#N/A,FALSE,"혼합골재"}</definedName>
    <definedName name="ㅑㅣㅕㅕㅣㅏㅎ" hidden="1">{#N/A,#N/A,FALSE,"골재소요량";#N/A,#N/A,FALSE,"골재소요량"}</definedName>
    <definedName name="ㅓ" hidden="1">{#N/A,#N/A,FALSE,"표지목차"}</definedName>
    <definedName name="ㅓ102">#REF!</definedName>
    <definedName name="ㅓ8">#REF!</definedName>
    <definedName name="ㅓㅏ" hidden="1">{#N/A,#N/A,FALSE,"표지목차"}</definedName>
    <definedName name="ㅓㅏㅓㅎ" hidden="1">{#N/A,#N/A,FALSE,"단가표지"}</definedName>
    <definedName name="ㅓㅓㅓㅓㅓㅓㅓㅓㅓㅓㅓ" hidden="1">{#N/A,#N/A,FALSE,"골재소요량";#N/A,#N/A,FALSE,"골재소요량"}</definedName>
    <definedName name="ㅓㅕ" hidden="1">{#N/A,#N/A,FALSE,"조골재"}</definedName>
    <definedName name="ㅕ" hidden="1">{#N/A,#N/A,FALSE,"혼합골재"}</definedName>
    <definedName name="ㅕㅑ" hidden="1">{#N/A,#N/A,FALSE,"2~8번"}</definedName>
    <definedName name="ㅕㅑㅑㅑ" hidden="1">{#N/A,#N/A,FALSE,"조골재"}</definedName>
    <definedName name="ㅕㅕ" hidden="1">{#N/A,#N/A,FALSE,"표지목차"}</definedName>
    <definedName name="ㅕㅕㅕ" hidden="1">{#N/A,#N/A,FALSE,"혼합골재"}</definedName>
    <definedName name="ㅕㅕㅕㅕ" hidden="1">{#N/A,#N/A,FALSE,"표지목차"}</definedName>
    <definedName name="ㅕㅕㅕㅕㅕ" hidden="1">{#N/A,#N/A,FALSE,"운반시간"}</definedName>
    <definedName name="ㅕㅕㅕㅕㅕㅕ" hidden="1">{#N/A,#N/A,FALSE,"단가표지"}</definedName>
    <definedName name="ㅕㅕㅕㅕㅕㅕㅕㅕ" hidden="1">{#N/A,#N/A,FALSE,"조골재"}</definedName>
    <definedName name="ㅗ" hidden="1">{#N/A,#N/A,FALSE,"조골재"}</definedName>
    <definedName name="ㅗ32">#REF!</definedName>
    <definedName name="ㅗㅍ초" hidden="1">{#N/A,#N/A,FALSE,"2~8번"}</definedName>
    <definedName name="ㅗㅎㅎㅌㄹㅋㅅ" hidden="1">{#N/A,#N/A,FALSE,"2~8번"}</definedName>
    <definedName name="ㅗㅗㅗㅗㅗㅗ" hidden="1">{#N/A,#N/A,FALSE,"2~8번"}</definedName>
    <definedName name="ㅛ" hidden="1">{#N/A,#N/A,FALSE,"혼합골재"}</definedName>
    <definedName name="ㅛ셔됴ㅕ" hidden="1">{#N/A,#N/A,FALSE,"운반시간"}</definedName>
    <definedName name="ㅛ셔으ㅜㅅ구" hidden="1">{#N/A,#N/A,FALSE,"2~8번"}</definedName>
    <definedName name="ㅛㅇ수ㅜㅛㅅㅇ" hidden="1">{#N/A,#N/A,FALSE,"2~8번"}</definedName>
    <definedName name="ㅛㅓㄴㄱ5" hidden="1">{#N/A,#N/A,FALSE,"단가표지"}</definedName>
    <definedName name="ㅛㅕㅕㅑㅓ" hidden="1">{#N/A,#N/A,FALSE,"표지목차"}</definedName>
    <definedName name="ㅛㅕㅛㅇ">[0]!BlankMacro1</definedName>
    <definedName name="ㅛㅕㅜ됴셔">[0]!BlankMacro1</definedName>
    <definedName name="ㅛㅕㅠ교">[0]!BlankMacro1</definedName>
    <definedName name="ㅛㅛ" hidden="1">{#N/A,#N/A,FALSE,"골재소요량";#N/A,#N/A,FALSE,"골재소요량"}</definedName>
    <definedName name="ㅛㅛㅛㅛ" hidden="1">{#N/A,#N/A,FALSE,"표지목차"}</definedName>
    <definedName name="ㅛㅛㅛㅛㅛㅛ" hidden="1">{#N/A,#N/A,FALSE,"골재소요량";#N/A,#N/A,FALSE,"골재소요량"}</definedName>
    <definedName name="ㅛㅛㅛㅛㅛㅛㅛ" hidden="1">{#N/A,#N/A,FALSE,"단가표지"}</definedName>
    <definedName name="ㅛㅜㅛ셔">[0]!BlankMacro1</definedName>
    <definedName name="ㅛㅠㅗㄱ셔ㅛ" hidden="1">{#N/A,#N/A,FALSE,"조골재"}</definedName>
    <definedName name="ㅜ" hidden="1">{#N/A,#N/A,FALSE,"혼합골재"}</definedName>
    <definedName name="ㅜ1">#REF!</definedName>
    <definedName name="ㅜㄴ" hidden="1">{#N/A,#N/A,FALSE,"운반시간"}</definedName>
    <definedName name="ㅜ여숫유" hidden="1">{#N/A,#N/A,FALSE,"운반시간"}</definedName>
    <definedName name="ㅜ후ㅗㅜㅗ" hidden="1">{#N/A,#N/A,FALSE,"단가표지"}</definedName>
    <definedName name="ㅜㅜㅎ">[0]!BlankMacro1</definedName>
    <definedName name="ㅝㅎㄹ촉ㅇ" hidden="1">{#N/A,#N/A,FALSE,"조골재"}</definedName>
    <definedName name="ㅠ" hidden="1">{#N/A,#N/A,FALSE,"표지목차"}</definedName>
    <definedName name="ㅠㄱㄷㅅㅎㄱ">[0]!BlankMacro1</definedName>
    <definedName name="ㅠㄱ소슈" hidden="1">{#N/A,#N/A,FALSE,"골재소요량";#N/A,#N/A,FALSE,"골재소요량"}</definedName>
    <definedName name="ㅠㅅ고">[0]!BlankMacro1</definedName>
    <definedName name="ㅠㅅ롯고" hidden="1">{#N/A,#N/A,FALSE,"골재소요량";#N/A,#N/A,FALSE,"골재소요량"}</definedName>
    <definedName name="ㅠ숑ㄱ쇼ㅠㅠㅅ" hidden="1">{#N/A,#N/A,FALSE,"단가표지"}</definedName>
    <definedName name="ㅠㅠㅠㅠ" hidden="1">{#N/A,#N/A,FALSE,"운반시간"}</definedName>
    <definedName name="ㅡ" hidden="1">{#N/A,#N/A,FALSE,"조골재"}</definedName>
    <definedName name="ㅡㅗㅓㅓㅡㅗㅗㅓㅓㅗ" hidden="1">{#N/A,#N/A,FALSE,"운반시간"}</definedName>
    <definedName name="ㅡㅡ" hidden="1">{#N/A,#N/A,FALSE,"표지목차"}</definedName>
    <definedName name="ㅡㅡㅡ" hidden="1">{#N/A,#N/A,FALSE,"골재소요량";#N/A,#N/A,FALSE,"골재소요량"}</definedName>
    <definedName name="ㅡㅡㅡㅡㅡ" hidden="1">{#N/A,#N/A,FALSE,"운반시간"}</definedName>
    <definedName name="ㅣ" hidden="1">{#N/A,#N/A,FALSE,"2~8번"}</definedName>
    <definedName name="ㅣㅣㅣ" hidden="1">{#N/A,#N/A,FALSE,"조골재"}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11" i="48" l="1"/>
  <c r="A2" i="48" l="1"/>
  <c r="C11" i="48" l="1"/>
  <c r="C12" i="48" s="1"/>
  <c r="M16" i="36"/>
  <c r="I16" i="36"/>
  <c r="M15" i="36"/>
  <c r="I15" i="36"/>
  <c r="I14" i="36"/>
  <c r="I13" i="36"/>
  <c r="K12" i="36"/>
  <c r="K11" i="36"/>
  <c r="K26" i="36" s="1"/>
  <c r="M10" i="36"/>
  <c r="M26" i="36" s="1"/>
  <c r="I10" i="36"/>
  <c r="G9" i="36"/>
  <c r="E9" i="36"/>
  <c r="G8" i="36"/>
  <c r="E8" i="36"/>
  <c r="G7" i="36"/>
  <c r="E7" i="36"/>
  <c r="G5" i="36"/>
  <c r="G26" i="36" s="1"/>
  <c r="E5" i="36"/>
  <c r="C93" i="14"/>
  <c r="J93" i="14" s="1"/>
  <c r="L92" i="14"/>
  <c r="I92" i="14"/>
  <c r="H92" i="14"/>
  <c r="A92" i="14"/>
  <c r="L91" i="14"/>
  <c r="J91" i="14"/>
  <c r="L90" i="14"/>
  <c r="J90" i="14"/>
  <c r="G90" i="14"/>
  <c r="H90" i="14" s="1"/>
  <c r="E90" i="14"/>
  <c r="B90" i="14"/>
  <c r="C89" i="14"/>
  <c r="K93" i="14" s="1"/>
  <c r="L93" i="14" s="1"/>
  <c r="K86" i="14"/>
  <c r="E86" i="14" s="1"/>
  <c r="C86" i="14"/>
  <c r="L85" i="14"/>
  <c r="I85" i="14"/>
  <c r="H85" i="14"/>
  <c r="A85" i="14"/>
  <c r="L84" i="14"/>
  <c r="J84" i="14"/>
  <c r="L83" i="14"/>
  <c r="J83" i="14"/>
  <c r="G83" i="14"/>
  <c r="H83" i="14" s="1"/>
  <c r="G84" i="14" s="1"/>
  <c r="B83" i="14"/>
  <c r="J79" i="14"/>
  <c r="C79" i="14"/>
  <c r="L78" i="14"/>
  <c r="J78" i="14"/>
  <c r="I78" i="14"/>
  <c r="H78" i="14"/>
  <c r="F78" i="14" s="1"/>
  <c r="E78" i="14"/>
  <c r="A78" i="14"/>
  <c r="L77" i="14"/>
  <c r="J77" i="14"/>
  <c r="L76" i="14"/>
  <c r="J76" i="14"/>
  <c r="H76" i="14"/>
  <c r="G76" i="14"/>
  <c r="E76" i="14"/>
  <c r="B76" i="14"/>
  <c r="C75" i="14"/>
  <c r="K79" i="14" s="1"/>
  <c r="E79" i="14" s="1"/>
  <c r="K72" i="14"/>
  <c r="E72" i="14"/>
  <c r="C72" i="14"/>
  <c r="H72" i="14" s="1"/>
  <c r="L71" i="14"/>
  <c r="I71" i="14"/>
  <c r="J71" i="14" s="1"/>
  <c r="H71" i="14"/>
  <c r="A71" i="14"/>
  <c r="L70" i="14"/>
  <c r="J70" i="14"/>
  <c r="L69" i="14"/>
  <c r="J69" i="14"/>
  <c r="G69" i="14"/>
  <c r="H69" i="14" s="1"/>
  <c r="B69" i="14"/>
  <c r="K65" i="14"/>
  <c r="E65" i="14" s="1"/>
  <c r="H65" i="14"/>
  <c r="C65" i="14"/>
  <c r="J65" i="14" s="1"/>
  <c r="L64" i="14"/>
  <c r="I64" i="14"/>
  <c r="H64" i="14"/>
  <c r="A64" i="14"/>
  <c r="L63" i="14"/>
  <c r="J63" i="14"/>
  <c r="L62" i="14"/>
  <c r="J62" i="14"/>
  <c r="G62" i="14"/>
  <c r="H62" i="14" s="1"/>
  <c r="E62" i="14"/>
  <c r="K58" i="14"/>
  <c r="E58" i="14"/>
  <c r="C58" i="14"/>
  <c r="J58" i="14" s="1"/>
  <c r="L57" i="14"/>
  <c r="I57" i="14"/>
  <c r="H57" i="14"/>
  <c r="A57" i="14"/>
  <c r="L56" i="14"/>
  <c r="J56" i="14"/>
  <c r="L55" i="14"/>
  <c r="J55" i="14"/>
  <c r="G55" i="14"/>
  <c r="H55" i="14" s="1"/>
  <c r="K51" i="14"/>
  <c r="E51" i="14"/>
  <c r="C51" i="14"/>
  <c r="J51" i="14" s="1"/>
  <c r="L50" i="14"/>
  <c r="I50" i="14"/>
  <c r="H50" i="14"/>
  <c r="A50" i="14"/>
  <c r="L49" i="14"/>
  <c r="J49" i="14"/>
  <c r="L48" i="14"/>
  <c r="J48" i="14"/>
  <c r="G48" i="14"/>
  <c r="H48" i="14" s="1"/>
  <c r="E48" i="14"/>
  <c r="K44" i="14"/>
  <c r="E44" i="14"/>
  <c r="C44" i="14"/>
  <c r="J44" i="14" s="1"/>
  <c r="L43" i="14"/>
  <c r="I43" i="14"/>
  <c r="H43" i="14"/>
  <c r="A43" i="14"/>
  <c r="L42" i="14"/>
  <c r="J42" i="14"/>
  <c r="L41" i="14"/>
  <c r="J41" i="14"/>
  <c r="G41" i="14"/>
  <c r="H41" i="14" s="1"/>
  <c r="K37" i="14"/>
  <c r="E37" i="14" s="1"/>
  <c r="C37" i="14"/>
  <c r="J37" i="14" s="1"/>
  <c r="L36" i="14"/>
  <c r="I36" i="14"/>
  <c r="H36" i="14"/>
  <c r="A36" i="14"/>
  <c r="L35" i="14"/>
  <c r="J35" i="14"/>
  <c r="L34" i="14"/>
  <c r="J34" i="14"/>
  <c r="G34" i="14"/>
  <c r="H34" i="14" s="1"/>
  <c r="K30" i="14"/>
  <c r="C30" i="14"/>
  <c r="J30" i="14" s="1"/>
  <c r="L29" i="14"/>
  <c r="I29" i="14"/>
  <c r="H29" i="14"/>
  <c r="A29" i="14"/>
  <c r="L28" i="14"/>
  <c r="J28" i="14"/>
  <c r="L27" i="14"/>
  <c r="J27" i="14"/>
  <c r="G27" i="14"/>
  <c r="H27" i="14" s="1"/>
  <c r="K23" i="14"/>
  <c r="E23" i="14"/>
  <c r="C23" i="14"/>
  <c r="J23" i="14" s="1"/>
  <c r="L22" i="14"/>
  <c r="I22" i="14"/>
  <c r="H22" i="14"/>
  <c r="A22" i="14"/>
  <c r="L21" i="14"/>
  <c r="J21" i="14"/>
  <c r="B21" i="14"/>
  <c r="L20" i="14"/>
  <c r="J20" i="14"/>
  <c r="G20" i="14"/>
  <c r="H20" i="14" s="1"/>
  <c r="K16" i="14"/>
  <c r="E16" i="14"/>
  <c r="C16" i="14"/>
  <c r="H16" i="14" s="1"/>
  <c r="L15" i="14"/>
  <c r="J15" i="14"/>
  <c r="H15" i="14"/>
  <c r="E15" i="14"/>
  <c r="L14" i="14"/>
  <c r="J14" i="14"/>
  <c r="B14" i="14"/>
  <c r="L13" i="14"/>
  <c r="J13" i="14"/>
  <c r="H13" i="14"/>
  <c r="F13" i="14"/>
  <c r="E13" i="14"/>
  <c r="L9" i="14"/>
  <c r="L10" i="14" s="1"/>
  <c r="H4" i="13" s="1"/>
  <c r="K9" i="14"/>
  <c r="E9" i="14" s="1"/>
  <c r="C9" i="14"/>
  <c r="H9" i="14" s="1"/>
  <c r="L8" i="14"/>
  <c r="J8" i="14"/>
  <c r="H8" i="14"/>
  <c r="E8" i="14"/>
  <c r="L7" i="14"/>
  <c r="J7" i="14"/>
  <c r="G7" i="14"/>
  <c r="E7" i="14" s="1"/>
  <c r="B7" i="14"/>
  <c r="L6" i="14"/>
  <c r="J6" i="14"/>
  <c r="H6" i="14"/>
  <c r="F6" i="14"/>
  <c r="E6" i="14"/>
  <c r="E36" i="13"/>
  <c r="E35" i="13"/>
  <c r="E34" i="13"/>
  <c r="E33" i="13"/>
  <c r="E32" i="13"/>
  <c r="E31" i="13"/>
  <c r="E30" i="13"/>
  <c r="E29" i="13"/>
  <c r="E28" i="13"/>
  <c r="E27" i="13"/>
  <c r="E26" i="13"/>
  <c r="E25" i="13"/>
  <c r="E24" i="13"/>
  <c r="E23" i="13"/>
  <c r="E22" i="13"/>
  <c r="E21" i="13"/>
  <c r="E20" i="13"/>
  <c r="E19" i="13"/>
  <c r="E18" i="13"/>
  <c r="E17" i="13"/>
  <c r="E16" i="13"/>
  <c r="B15" i="13"/>
  <c r="A15" i="13"/>
  <c r="B14" i="13"/>
  <c r="B13" i="13"/>
  <c r="B12" i="13"/>
  <c r="B11" i="13"/>
  <c r="A11" i="13"/>
  <c r="B10" i="13"/>
  <c r="A10" i="13"/>
  <c r="B9" i="13"/>
  <c r="A9" i="13"/>
  <c r="B8" i="13"/>
  <c r="A8" i="13"/>
  <c r="B7" i="13"/>
  <c r="A7" i="13"/>
  <c r="B6" i="13"/>
  <c r="A6" i="13"/>
  <c r="B5" i="13"/>
  <c r="A5" i="13"/>
  <c r="B4" i="13"/>
  <c r="A4" i="13"/>
  <c r="O26" i="1"/>
  <c r="O16" i="1"/>
  <c r="O1" i="1"/>
  <c r="H24" i="14" l="1"/>
  <c r="F20" i="14"/>
  <c r="G70" i="14"/>
  <c r="E70" i="14" s="1"/>
  <c r="H73" i="14"/>
  <c r="E20" i="14"/>
  <c r="E69" i="14"/>
  <c r="H7" i="14"/>
  <c r="H23" i="14"/>
  <c r="F15" i="14"/>
  <c r="L30" i="14"/>
  <c r="L31" i="14" s="1"/>
  <c r="H37" i="14"/>
  <c r="E34" i="14"/>
  <c r="H44" i="14"/>
  <c r="F44" i="14" s="1"/>
  <c r="J17" i="14"/>
  <c r="G5" i="13" s="1"/>
  <c r="L44" i="14"/>
  <c r="L45" i="14" s="1"/>
  <c r="H8" i="13" s="1"/>
  <c r="L94" i="14"/>
  <c r="H15" i="13" s="1"/>
  <c r="E26" i="36"/>
  <c r="F8" i="14"/>
  <c r="H51" i="14"/>
  <c r="F51" i="14" s="1"/>
  <c r="L87" i="14"/>
  <c r="H14" i="13" s="1"/>
  <c r="H93" i="14"/>
  <c r="F93" i="14" s="1"/>
  <c r="H30" i="14"/>
  <c r="J16" i="14"/>
  <c r="H58" i="14"/>
  <c r="E71" i="14"/>
  <c r="J10" i="14"/>
  <c r="G4" i="13" s="1"/>
  <c r="L58" i="14"/>
  <c r="L59" i="14" s="1"/>
  <c r="H10" i="13" s="1"/>
  <c r="F71" i="14"/>
  <c r="L86" i="14"/>
  <c r="G14" i="14"/>
  <c r="L16" i="14"/>
  <c r="L17" i="14" s="1"/>
  <c r="H5" i="13" s="1"/>
  <c r="J80" i="14"/>
  <c r="G13" i="13" s="1"/>
  <c r="J73" i="14"/>
  <c r="G12" i="13" s="1"/>
  <c r="J9" i="14"/>
  <c r="F9" i="14" s="1"/>
  <c r="E83" i="14"/>
  <c r="H86" i="14"/>
  <c r="H84" i="14"/>
  <c r="F84" i="14" s="1"/>
  <c r="E84" i="14"/>
  <c r="F27" i="14"/>
  <c r="H31" i="14"/>
  <c r="G28" i="14"/>
  <c r="J43" i="14"/>
  <c r="F43" i="14" s="1"/>
  <c r="E43" i="14"/>
  <c r="F55" i="14"/>
  <c r="H59" i="14"/>
  <c r="G56" i="14"/>
  <c r="F12" i="13"/>
  <c r="F90" i="14"/>
  <c r="H94" i="14"/>
  <c r="J92" i="14"/>
  <c r="E92" i="14"/>
  <c r="F6" i="13"/>
  <c r="G21" i="14"/>
  <c r="E30" i="14"/>
  <c r="J36" i="14"/>
  <c r="F36" i="14" s="1"/>
  <c r="E36" i="14"/>
  <c r="E41" i="14"/>
  <c r="H52" i="14"/>
  <c r="F48" i="14"/>
  <c r="G49" i="14"/>
  <c r="L66" i="14"/>
  <c r="H11" i="13" s="1"/>
  <c r="J64" i="14"/>
  <c r="F64" i="14" s="1"/>
  <c r="E64" i="14"/>
  <c r="J72" i="14"/>
  <c r="G77" i="14"/>
  <c r="F76" i="14"/>
  <c r="H79" i="14"/>
  <c r="L79" i="14"/>
  <c r="L80" i="14" s="1"/>
  <c r="H13" i="13" s="1"/>
  <c r="J29" i="14"/>
  <c r="F29" i="14" s="1"/>
  <c r="E29" i="14"/>
  <c r="F41" i="14"/>
  <c r="H45" i="14"/>
  <c r="G42" i="14"/>
  <c r="J57" i="14"/>
  <c r="F57" i="14" s="1"/>
  <c r="E57" i="14"/>
  <c r="F83" i="14"/>
  <c r="H87" i="14"/>
  <c r="J85" i="14"/>
  <c r="E85" i="14"/>
  <c r="J22" i="14"/>
  <c r="F22" i="14" s="1"/>
  <c r="E22" i="14"/>
  <c r="E27" i="14"/>
  <c r="H38" i="14"/>
  <c r="F34" i="14"/>
  <c r="G35" i="14"/>
  <c r="J50" i="14"/>
  <c r="F50" i="14" s="1"/>
  <c r="E50" i="14"/>
  <c r="E55" i="14"/>
  <c r="H66" i="14"/>
  <c r="F62" i="14"/>
  <c r="G63" i="14"/>
  <c r="F69" i="14"/>
  <c r="L72" i="14"/>
  <c r="L73" i="14" s="1"/>
  <c r="H12" i="13" s="1"/>
  <c r="H80" i="14"/>
  <c r="G91" i="14"/>
  <c r="E93" i="14"/>
  <c r="I26" i="36"/>
  <c r="L23" i="14"/>
  <c r="L24" i="14" s="1"/>
  <c r="H6" i="13" s="1"/>
  <c r="L37" i="14"/>
  <c r="F37" i="14" s="1"/>
  <c r="L51" i="14"/>
  <c r="L52" i="14" s="1"/>
  <c r="H9" i="13" s="1"/>
  <c r="L65" i="14"/>
  <c r="F65" i="14" s="1"/>
  <c r="J86" i="14"/>
  <c r="F86" i="14" s="1"/>
  <c r="F30" i="14" l="1"/>
  <c r="H10" i="14"/>
  <c r="F7" i="14"/>
  <c r="J31" i="14"/>
  <c r="F58" i="14"/>
  <c r="E14" i="14"/>
  <c r="H14" i="14"/>
  <c r="F72" i="14"/>
  <c r="H70" i="14"/>
  <c r="F70" i="14" s="1"/>
  <c r="F16" i="14"/>
  <c r="H91" i="14"/>
  <c r="F91" i="14" s="1"/>
  <c r="E91" i="14"/>
  <c r="F11" i="13"/>
  <c r="F7" i="13"/>
  <c r="F9" i="13"/>
  <c r="F73" i="14"/>
  <c r="H28" i="14"/>
  <c r="F28" i="14" s="1"/>
  <c r="E28" i="14"/>
  <c r="J38" i="14"/>
  <c r="G7" i="13" s="1"/>
  <c r="F80" i="14"/>
  <c r="F13" i="13"/>
  <c r="E13" i="13" s="1"/>
  <c r="F85" i="14"/>
  <c r="J87" i="14"/>
  <c r="G14" i="13" s="1"/>
  <c r="F79" i="14"/>
  <c r="L38" i="14"/>
  <c r="H7" i="13" s="1"/>
  <c r="F92" i="14"/>
  <c r="J94" i="14"/>
  <c r="G15" i="13" s="1"/>
  <c r="E12" i="13"/>
  <c r="H63" i="14"/>
  <c r="F63" i="14" s="1"/>
  <c r="E63" i="14"/>
  <c r="H35" i="14"/>
  <c r="F35" i="14" s="1"/>
  <c r="E35" i="14"/>
  <c r="F23" i="14"/>
  <c r="F14" i="13"/>
  <c r="E14" i="13" s="1"/>
  <c r="F87" i="14"/>
  <c r="H42" i="14"/>
  <c r="F42" i="14" s="1"/>
  <c r="E42" i="14"/>
  <c r="H49" i="14"/>
  <c r="F49" i="14" s="1"/>
  <c r="E49" i="14"/>
  <c r="F15" i="13"/>
  <c r="E15" i="13" s="1"/>
  <c r="F94" i="14"/>
  <c r="H56" i="14"/>
  <c r="F56" i="14" s="1"/>
  <c r="E56" i="14"/>
  <c r="J52" i="14"/>
  <c r="G9" i="13" s="1"/>
  <c r="F8" i="13"/>
  <c r="E8" i="13" s="1"/>
  <c r="E77" i="14"/>
  <c r="H77" i="14"/>
  <c r="F77" i="14" s="1"/>
  <c r="H21" i="14"/>
  <c r="F21" i="14" s="1"/>
  <c r="E21" i="14"/>
  <c r="F10" i="13"/>
  <c r="J45" i="14"/>
  <c r="G8" i="13" s="1"/>
  <c r="J59" i="14"/>
  <c r="G10" i="13" s="1"/>
  <c r="F31" i="14"/>
  <c r="J24" i="14"/>
  <c r="J66" i="14"/>
  <c r="G11" i="13" s="1"/>
  <c r="B11" i="48"/>
  <c r="F11" i="48"/>
  <c r="F14" i="14" l="1"/>
  <c r="H17" i="14"/>
  <c r="F59" i="14"/>
  <c r="E7" i="13"/>
  <c r="F4" i="13"/>
  <c r="E4" i="13" s="1"/>
  <c r="F10" i="14"/>
  <c r="E11" i="13"/>
  <c r="E9" i="13"/>
  <c r="F45" i="14"/>
  <c r="F52" i="14"/>
  <c r="F66" i="14"/>
  <c r="G6" i="13"/>
  <c r="E6" i="13" s="1"/>
  <c r="F24" i="14"/>
  <c r="E10" i="13"/>
  <c r="F38" i="14"/>
  <c r="H11" i="48"/>
  <c r="E11" i="48"/>
  <c r="D11" i="48"/>
  <c r="D12" i="48" s="1"/>
  <c r="F5" i="13" l="1"/>
  <c r="E5" i="13" s="1"/>
  <c r="F17" i="14"/>
  <c r="E12" i="48"/>
  <c r="F12" i="48" s="1"/>
  <c r="G12" i="48" s="1"/>
  <c r="H12" i="48" s="1"/>
</calcChain>
</file>

<file path=xl/sharedStrings.xml><?xml version="1.0" encoding="utf-8"?>
<sst xmlns="http://schemas.openxmlformats.org/spreadsheetml/2006/main" count="722" uniqueCount="303">
  <si>
    <t>금액</t>
    <phoneticPr fontId="1" type="noConversion"/>
  </si>
  <si>
    <t>비고</t>
    <phoneticPr fontId="1" type="noConversion"/>
  </si>
  <si>
    <t>합계</t>
    <phoneticPr fontId="1" type="noConversion"/>
  </si>
  <si>
    <t>공종</t>
    <phoneticPr fontId="1" type="noConversion"/>
  </si>
  <si>
    <t>규격</t>
    <phoneticPr fontId="1" type="noConversion"/>
  </si>
  <si>
    <t>수량</t>
    <phoneticPr fontId="1" type="noConversion"/>
  </si>
  <si>
    <t>단위</t>
    <phoneticPr fontId="1" type="noConversion"/>
  </si>
  <si>
    <t>재료비</t>
    <phoneticPr fontId="1" type="noConversion"/>
  </si>
  <si>
    <t>노무비</t>
    <phoneticPr fontId="1" type="noConversion"/>
  </si>
  <si>
    <t>경비</t>
    <phoneticPr fontId="1" type="noConversion"/>
  </si>
  <si>
    <t>단가</t>
    <phoneticPr fontId="1" type="noConversion"/>
  </si>
  <si>
    <t>건설기계목록표</t>
    <phoneticPr fontId="1" type="noConversion"/>
  </si>
  <si>
    <t>건설기계</t>
    <phoneticPr fontId="1" type="noConversion"/>
  </si>
  <si>
    <t>인</t>
    <phoneticPr fontId="1" type="noConversion"/>
  </si>
  <si>
    <t>인</t>
    <phoneticPr fontId="1" type="noConversion"/>
  </si>
  <si>
    <t>경유</t>
    <phoneticPr fontId="1" type="noConversion"/>
  </si>
  <si>
    <t>ℓ</t>
    <phoneticPr fontId="1" type="noConversion"/>
  </si>
  <si>
    <t>주연료</t>
    <phoneticPr fontId="1" type="noConversion"/>
  </si>
  <si>
    <t>잡품</t>
    <phoneticPr fontId="1" type="noConversion"/>
  </si>
  <si>
    <t>기계손료</t>
    <phoneticPr fontId="1" type="noConversion"/>
  </si>
  <si>
    <t>%</t>
    <phoneticPr fontId="1" type="noConversion"/>
  </si>
  <si>
    <t>주연료의 21%</t>
    <phoneticPr fontId="1" type="noConversion"/>
  </si>
  <si>
    <t>계</t>
    <phoneticPr fontId="1" type="noConversion"/>
  </si>
  <si>
    <t>시간</t>
    <phoneticPr fontId="1" type="noConversion"/>
  </si>
  <si>
    <t>기계  1호표</t>
    <phoneticPr fontId="1" type="noConversion"/>
  </si>
  <si>
    <t>기계  2호표</t>
    <phoneticPr fontId="1" type="noConversion"/>
  </si>
  <si>
    <t>재 료 비</t>
    <phoneticPr fontId="1" type="noConversion"/>
  </si>
  <si>
    <t>노 무 비</t>
    <phoneticPr fontId="1" type="noConversion"/>
  </si>
  <si>
    <t>기계  3호표</t>
  </si>
  <si>
    <t>기계  4호표</t>
  </si>
  <si>
    <t>기계  5호표</t>
  </si>
  <si>
    <t>기계  6호표</t>
  </si>
  <si>
    <t>[0.2㎥]</t>
    <phoneticPr fontId="1" type="noConversion"/>
  </si>
  <si>
    <t>굴삭기(궤도)</t>
    <phoneticPr fontId="1" type="noConversion"/>
  </si>
  <si>
    <t>[0.4㎥]</t>
    <phoneticPr fontId="1" type="noConversion"/>
  </si>
  <si>
    <t>굴삭기(타이어)</t>
    <phoneticPr fontId="1" type="noConversion"/>
  </si>
  <si>
    <t>[0.6㎥]</t>
    <phoneticPr fontId="1" type="noConversion"/>
  </si>
  <si>
    <t>[15ton]</t>
    <phoneticPr fontId="1" type="noConversion"/>
  </si>
  <si>
    <t>주연료의 22%</t>
    <phoneticPr fontId="1" type="noConversion"/>
  </si>
  <si>
    <t>주연료의 24%</t>
    <phoneticPr fontId="1" type="noConversion"/>
  </si>
  <si>
    <t>트럭탑재형크레인</t>
    <phoneticPr fontId="1" type="noConversion"/>
  </si>
  <si>
    <t>주연료의 20%</t>
    <phoneticPr fontId="1" type="noConversion"/>
  </si>
  <si>
    <t>[5ton]</t>
    <phoneticPr fontId="1" type="noConversion"/>
  </si>
  <si>
    <t>발전기</t>
    <phoneticPr fontId="1" type="noConversion"/>
  </si>
  <si>
    <t>[50kW]</t>
    <phoneticPr fontId="1" type="noConversion"/>
  </si>
  <si>
    <t>덤프트럭</t>
    <phoneticPr fontId="1" type="noConversion"/>
  </si>
  <si>
    <t>덤프트럭</t>
    <phoneticPr fontId="1" type="noConversion"/>
  </si>
  <si>
    <t>기계  7호표</t>
  </si>
  <si>
    <t>플레이트 콤팩터</t>
    <phoneticPr fontId="1" type="noConversion"/>
  </si>
  <si>
    <t>주연료의 38%</t>
    <phoneticPr fontId="1" type="noConversion"/>
  </si>
  <si>
    <t>[1.5ton]</t>
    <phoneticPr fontId="1" type="noConversion"/>
  </si>
  <si>
    <t>기계  8호표</t>
  </si>
  <si>
    <t>측점</t>
    <phoneticPr fontId="1" type="noConversion"/>
  </si>
  <si>
    <t>거리</t>
    <phoneticPr fontId="1" type="noConversion"/>
  </si>
  <si>
    <t>잡석부설</t>
    <phoneticPr fontId="1" type="noConversion"/>
  </si>
  <si>
    <t>단면적</t>
    <phoneticPr fontId="1" type="noConversion"/>
  </si>
  <si>
    <t>체적</t>
    <phoneticPr fontId="1" type="noConversion"/>
  </si>
  <si>
    <t>단면적</t>
    <phoneticPr fontId="1" type="noConversion"/>
  </si>
  <si>
    <t>NO. 1</t>
    <phoneticPr fontId="1" type="noConversion"/>
  </si>
  <si>
    <t>NO. 0</t>
    <phoneticPr fontId="1" type="noConversion"/>
  </si>
  <si>
    <t>흙채움</t>
    <phoneticPr fontId="1" type="noConversion"/>
  </si>
  <si>
    <t>구분</t>
    <phoneticPr fontId="1" type="noConversion"/>
  </si>
  <si>
    <t>NO. 2</t>
    <phoneticPr fontId="1" type="noConversion"/>
  </si>
  <si>
    <t>NO. 3</t>
    <phoneticPr fontId="1" type="noConversion"/>
  </si>
  <si>
    <t>합계</t>
    <phoneticPr fontId="1" type="noConversion"/>
  </si>
  <si>
    <t>[2.5ton]</t>
    <phoneticPr fontId="1" type="noConversion"/>
  </si>
  <si>
    <t>덤프트럭</t>
    <phoneticPr fontId="1" type="noConversion"/>
  </si>
  <si>
    <t>기계  9호표</t>
  </si>
  <si>
    <t>수변데크
성 토 면
보     강
1   구간</t>
    <phoneticPr fontId="1" type="noConversion"/>
  </si>
  <si>
    <t>수변데크
성 토 면
보     강
2   구간</t>
    <phoneticPr fontId="1" type="noConversion"/>
  </si>
  <si>
    <t>터파기</t>
    <phoneticPr fontId="1" type="noConversion"/>
  </si>
  <si>
    <t>뒷채움</t>
    <phoneticPr fontId="1" type="noConversion"/>
  </si>
  <si>
    <t>되메우기</t>
    <phoneticPr fontId="1" type="noConversion"/>
  </si>
  <si>
    <t>옹벽</t>
    <phoneticPr fontId="1" type="noConversion"/>
  </si>
  <si>
    <t>조경석</t>
    <phoneticPr fontId="1" type="noConversion"/>
  </si>
  <si>
    <t>토공계산</t>
    <phoneticPr fontId="1" type="noConversion"/>
  </si>
  <si>
    <t>막구조기초</t>
    <phoneticPr fontId="1" type="noConversion"/>
  </si>
  <si>
    <t>무대</t>
    <phoneticPr fontId="1" type="noConversion"/>
  </si>
  <si>
    <t>트레일러</t>
    <phoneticPr fontId="1" type="noConversion"/>
  </si>
  <si>
    <t>[20ton]</t>
    <phoneticPr fontId="1" type="noConversion"/>
  </si>
  <si>
    <t>시간</t>
    <phoneticPr fontId="1" type="noConversion"/>
  </si>
  <si>
    <t>기계  10호표</t>
  </si>
  <si>
    <t>화장실</t>
    <phoneticPr fontId="1" type="noConversion"/>
  </si>
  <si>
    <t>취부기(녹생토)</t>
    <phoneticPr fontId="1" type="noConversion"/>
  </si>
  <si>
    <t>[18.65kw]</t>
    <phoneticPr fontId="1" type="noConversion"/>
  </si>
  <si>
    <t>건설용펌프(자흡식)</t>
    <phoneticPr fontId="1" type="noConversion"/>
  </si>
  <si>
    <t>[50mm]</t>
    <phoneticPr fontId="1" type="noConversion"/>
  </si>
  <si>
    <t>[4.5ton]</t>
    <phoneticPr fontId="1" type="noConversion"/>
  </si>
  <si>
    <t>기계  2호표</t>
  </si>
  <si>
    <t>완도군</t>
    <phoneticPr fontId="1" type="noConversion"/>
  </si>
  <si>
    <t>2018년</t>
    <phoneticPr fontId="1" type="noConversion"/>
  </si>
  <si>
    <t>2018년 숲속의 전남 만들기 사업</t>
    <phoneticPr fontId="1" type="noConversion"/>
  </si>
  <si>
    <t>계</t>
    <phoneticPr fontId="22" type="noConversion"/>
  </si>
  <si>
    <t>공     종</t>
    <phoneticPr fontId="22" type="noConversion"/>
  </si>
  <si>
    <t>[소안항일운동기념관 무궁화동산]</t>
    <phoneticPr fontId="1" type="noConversion"/>
  </si>
  <si>
    <t>예   정   공   정   표</t>
    <phoneticPr fontId="22" type="noConversion"/>
  </si>
  <si>
    <t>보  할</t>
    <phoneticPr fontId="22" type="noConversion"/>
  </si>
  <si>
    <t>공        사         기       간</t>
    <phoneticPr fontId="22" type="noConversion"/>
  </si>
  <si>
    <t>비    고</t>
    <phoneticPr fontId="22" type="noConversion"/>
  </si>
  <si>
    <t>60일</t>
    <phoneticPr fontId="22" type="noConversion"/>
  </si>
  <si>
    <t>1. 설계서검토및
   자재준비</t>
    <phoneticPr fontId="22" type="noConversion"/>
  </si>
  <si>
    <t>5. 뒷정리</t>
    <phoneticPr fontId="22" type="noConversion"/>
  </si>
  <si>
    <t>3. 식재공사</t>
    <phoneticPr fontId="22" type="noConversion"/>
  </si>
  <si>
    <t>4. 식재부대공사</t>
    <phoneticPr fontId="22" type="noConversion"/>
  </si>
  <si>
    <t>4. 시설물및기타공사</t>
    <phoneticPr fontId="22" type="noConversion"/>
  </si>
  <si>
    <t>15일</t>
    <phoneticPr fontId="22" type="noConversion"/>
  </si>
  <si>
    <t>30일</t>
    <phoneticPr fontId="22" type="noConversion"/>
  </si>
  <si>
    <t>45일</t>
    <phoneticPr fontId="22" type="noConversion"/>
  </si>
  <si>
    <t>75일</t>
    <phoneticPr fontId="22" type="noConversion"/>
  </si>
  <si>
    <t>90일</t>
    <phoneticPr fontId="22" type="noConversion"/>
  </si>
  <si>
    <t>완도호랑가시나무 해안경관숲 조성사업</t>
    <phoneticPr fontId="1" type="noConversion"/>
  </si>
  <si>
    <t>2025년   07월</t>
    <phoneticPr fontId="1" type="noConversion"/>
  </si>
  <si>
    <t>원가계산서</t>
  </si>
  <si>
    <t>비            목</t>
  </si>
  <si>
    <t>구분</t>
  </si>
  <si>
    <t>금    액</t>
  </si>
  <si>
    <t>요율</t>
  </si>
  <si>
    <t>산   출   근   거</t>
  </si>
  <si>
    <t/>
  </si>
  <si>
    <t>재</t>
  </si>
  <si>
    <t>직   접   재   료   비</t>
  </si>
  <si>
    <t>1</t>
  </si>
  <si>
    <t>료</t>
  </si>
  <si>
    <t>간   접   재   료   비</t>
  </si>
  <si>
    <t>2</t>
  </si>
  <si>
    <t>비</t>
  </si>
  <si>
    <t>작업설.부산물등(△)</t>
  </si>
  <si>
    <t>3</t>
  </si>
  <si>
    <t>소                  계</t>
  </si>
  <si>
    <t>A</t>
  </si>
  <si>
    <t>(1 + 2 + 3 )</t>
  </si>
  <si>
    <t xml:space="preserve"> </t>
  </si>
  <si>
    <t>노</t>
  </si>
  <si>
    <t>직   접   노   무   비</t>
  </si>
  <si>
    <t>4</t>
  </si>
  <si>
    <t>순</t>
  </si>
  <si>
    <t>무</t>
  </si>
  <si>
    <t>간   접   노   무   비</t>
  </si>
  <si>
    <t>5</t>
  </si>
  <si>
    <t>18.4%</t>
  </si>
  <si>
    <t>4 × 0.184</t>
  </si>
  <si>
    <t>B</t>
  </si>
  <si>
    <t>( 4 + 5 )</t>
  </si>
  <si>
    <t>공</t>
  </si>
  <si>
    <t>산     출     경    비</t>
  </si>
  <si>
    <t>6</t>
  </si>
  <si>
    <t>산   재   보   험   료</t>
  </si>
  <si>
    <t>7</t>
  </si>
  <si>
    <t>3.56%</t>
  </si>
  <si>
    <t>B × 0.0356</t>
  </si>
  <si>
    <t>사</t>
  </si>
  <si>
    <t>고   용   보   험   료</t>
  </si>
  <si>
    <t>8</t>
  </si>
  <si>
    <t>1.01%</t>
  </si>
  <si>
    <t>B × 0.0101</t>
  </si>
  <si>
    <t>경</t>
  </si>
  <si>
    <t>건   강   보   험   료</t>
  </si>
  <si>
    <t>9</t>
  </si>
  <si>
    <t>3.595%</t>
  </si>
  <si>
    <t>4 × 0.03595</t>
  </si>
  <si>
    <t>원</t>
  </si>
  <si>
    <t>연   금   보   험   료</t>
  </si>
  <si>
    <t>10</t>
  </si>
  <si>
    <t>4.75%</t>
  </si>
  <si>
    <t>4 × 0.0475</t>
  </si>
  <si>
    <t>노인장기요양  보 험 료</t>
  </si>
  <si>
    <t>11</t>
  </si>
  <si>
    <t>13.14%</t>
  </si>
  <si>
    <t>9 × 0.1314</t>
  </si>
  <si>
    <t>건설기계대여금지급보증서발급액</t>
  </si>
  <si>
    <t>12</t>
  </si>
  <si>
    <t>0.18%</t>
  </si>
  <si>
    <t>(A + 4 + 6) × 0.0018</t>
  </si>
  <si>
    <t>산 업 안 전 보건관리비</t>
  </si>
  <si>
    <t>13</t>
  </si>
  <si>
    <t>2.07%</t>
  </si>
  <si>
    <t>(A + 4) × 0.0207 × 1.2</t>
  </si>
  <si>
    <t>환   경   보   전   비</t>
  </si>
  <si>
    <t>14</t>
  </si>
  <si>
    <t>0.3%</t>
  </si>
  <si>
    <t>(A + 4 + 6) ×0.003</t>
  </si>
  <si>
    <t>공 사 이 행 보증수수료</t>
  </si>
  <si>
    <t>15</t>
  </si>
  <si>
    <t>하도급대금지급보증수수료</t>
  </si>
  <si>
    <t>16</t>
  </si>
  <si>
    <t>0%</t>
  </si>
  <si>
    <t>(A + 4 + 6) ×0.0</t>
  </si>
  <si>
    <t>석   면   분  담  금</t>
  </si>
  <si>
    <t>17</t>
  </si>
  <si>
    <t>0.006%</t>
  </si>
  <si>
    <t>B × 0.00006</t>
  </si>
  <si>
    <t>임 금 채 권 부 담 금</t>
  </si>
  <si>
    <t>18</t>
  </si>
  <si>
    <t>0.09%</t>
  </si>
  <si>
    <t>B × 0.0009</t>
  </si>
  <si>
    <t>기     타     경    비</t>
  </si>
  <si>
    <t>19</t>
  </si>
  <si>
    <t>4.9%</t>
  </si>
  <si>
    <t>(A + B) × 0.049</t>
  </si>
  <si>
    <t>C</t>
  </si>
  <si>
    <t>(6:19)</t>
  </si>
  <si>
    <t>순   공  사    원   가</t>
  </si>
  <si>
    <t>D</t>
  </si>
  <si>
    <t>(A + B + C)</t>
  </si>
  <si>
    <t>일   반   관   리   비</t>
  </si>
  <si>
    <t>E</t>
  </si>
  <si>
    <t>8%</t>
  </si>
  <si>
    <t>D × 0.08</t>
  </si>
  <si>
    <t>이                  윤</t>
  </si>
  <si>
    <t>F</t>
  </si>
  <si>
    <t>15%</t>
  </si>
  <si>
    <t>(B + C + E)  ×0.15</t>
  </si>
  <si>
    <t>총        원        가</t>
  </si>
  <si>
    <t>G</t>
  </si>
  <si>
    <t>(D + E + F)</t>
  </si>
  <si>
    <t>부   가   가   치   세</t>
  </si>
  <si>
    <t>H</t>
  </si>
  <si>
    <t>10%</t>
  </si>
  <si>
    <t>G × 0.1</t>
  </si>
  <si>
    <t>도        급        액</t>
  </si>
  <si>
    <t>I</t>
  </si>
  <si>
    <t>(G + H)</t>
  </si>
  <si>
    <t>관   급   자   재   대</t>
  </si>
  <si>
    <t>J</t>
  </si>
  <si>
    <t>폐  기  물  처  리  비</t>
  </si>
  <si>
    <t>K</t>
  </si>
  <si>
    <t>총     공    사     비</t>
  </si>
  <si>
    <t>L</t>
  </si>
  <si>
    <t>(I + J + K)</t>
  </si>
  <si>
    <t>내역서총괄표</t>
  </si>
  <si>
    <t>공종</t>
  </si>
  <si>
    <t>품    명</t>
  </si>
  <si>
    <t>규   격</t>
  </si>
  <si>
    <t>수 량</t>
  </si>
  <si>
    <t>단위</t>
  </si>
  <si>
    <t>합    계</t>
  </si>
  <si>
    <t>노무비</t>
  </si>
  <si>
    <t>재료비</t>
  </si>
  <si>
    <t>경    비</t>
  </si>
  <si>
    <t>비    고</t>
  </si>
  <si>
    <t>순 공 사 비</t>
  </si>
  <si>
    <t>1.</t>
  </si>
  <si>
    <t>데크1</t>
  </si>
  <si>
    <t>1.1</t>
  </si>
  <si>
    <t>철거공사</t>
  </si>
  <si>
    <t>1.2</t>
  </si>
  <si>
    <t>신설공사</t>
  </si>
  <si>
    <t>2.</t>
  </si>
  <si>
    <t>데크2</t>
  </si>
  <si>
    <t>2.1</t>
  </si>
  <si>
    <t>2.2</t>
  </si>
  <si>
    <t>간접노무비</t>
  </si>
  <si>
    <t>%</t>
  </si>
  <si>
    <t>산재보험료</t>
  </si>
  <si>
    <t>고용보험료</t>
  </si>
  <si>
    <t>건강보험료</t>
  </si>
  <si>
    <t>연금보험료</t>
  </si>
  <si>
    <t>노인장기요양보험료</t>
  </si>
  <si>
    <t>산업안전보건관리비</t>
  </si>
  <si>
    <t>환경보전비</t>
  </si>
  <si>
    <t>석면분담금</t>
  </si>
  <si>
    <t>임금채권부담금</t>
  </si>
  <si>
    <t>기타경비</t>
  </si>
  <si>
    <t>순공사원가</t>
  </si>
  <si>
    <t>일반관리비</t>
  </si>
  <si>
    <t>이윤</t>
  </si>
  <si>
    <t>총원가</t>
  </si>
  <si>
    <t>부가가치세</t>
  </si>
  <si>
    <t>도급액</t>
  </si>
  <si>
    <t>총공사비</t>
  </si>
  <si>
    <t>내역서</t>
  </si>
  <si>
    <t>단  가</t>
  </si>
  <si>
    <t>금   액</t>
  </si>
  <si>
    <t>데크철거</t>
  </si>
  <si>
    <t>설치품의 50%적용, 장선보수포함</t>
  </si>
  <si>
    <t>㎡</t>
  </si>
  <si>
    <t>난간철거</t>
  </si>
  <si>
    <t>목재가공설치품의 10%적용</t>
  </si>
  <si>
    <t>경간</t>
  </si>
  <si>
    <t>폐기물운반비(상차포함)</t>
  </si>
  <si>
    <t>30km이하,덤프15톤</t>
  </si>
  <si>
    <t>Ton</t>
  </si>
  <si>
    <t>폐기물처리비</t>
  </si>
  <si>
    <t>건설폐재류</t>
  </si>
  <si>
    <t>목재데크 설치</t>
  </si>
  <si>
    <t>재도장 시 바탕처리</t>
  </si>
  <si>
    <t>목재면 (B급)</t>
  </si>
  <si>
    <t>오일스테인칠</t>
  </si>
  <si>
    <t>목재면-2회칠</t>
  </si>
  <si>
    <t>철재면 (B급)</t>
  </si>
  <si>
    <t>조합페인트칠</t>
  </si>
  <si>
    <t>철재면2회</t>
  </si>
  <si>
    <t>구조용각관(백관,아연도)</t>
  </si>
  <si>
    <t>50*50*2.3t</t>
  </si>
  <si>
    <t>M</t>
  </si>
  <si>
    <t>6.</t>
  </si>
  <si>
    <t>관급자재대</t>
  </si>
  <si>
    <t>합성목재데크</t>
  </si>
  <si>
    <t>25*150</t>
  </si>
  <si>
    <t>디자인형울타리</t>
  </si>
  <si>
    <t>합성목재,1500*1200</t>
  </si>
  <si>
    <t>조달수수료</t>
  </si>
  <si>
    <t>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</si>
</sst>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1" formatCode="_-* #,##0_-;\-* #,##0_-;_-* &quot;-&quot;_-;_-@_-"/>
    <numFmt numFmtId="43" formatCode="_-* #,##0.00_-;\-* #,##0.00_-;_-* &quot;-&quot;??_-;_-@_-"/>
    <numFmt numFmtId="176" formatCode="&quot;[화순수만지구-&quot;@&quot;]&quot;"/>
    <numFmt numFmtId="177" formatCode="&quot;공 사 명 : &quot;@"/>
    <numFmt numFmtId="178" formatCode="_-* #,##0.00_-;\-* #,##0.00_-;_-* &quot;-&quot;_-;_-@_-"/>
    <numFmt numFmtId="179" formatCode="#,##0_);[Red]\(#,##0\)"/>
    <numFmt numFmtId="180" formatCode="?,???,???\ &quot;천원&quot;"/>
    <numFmt numFmtId="184" formatCode="&quot;주연료의 &quot;00&quot;%&quot;"/>
    <numFmt numFmtId="187" formatCode="0.0%"/>
    <numFmt numFmtId="188" formatCode="_-* #,##0_-;&quot;₩&quot;\!\-* #,##0_-;_-* &quot;-&quot;_-;_-@_-"/>
    <numFmt numFmtId="189" formatCode="_-* #,##0.00_-;&quot;₩&quot;\!\-* #,##0.00_-;_-* &quot;-&quot;_-;_-@_-"/>
    <numFmt numFmtId="193" formatCode="#,##0.0########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ajor"/>
    </font>
    <font>
      <b/>
      <sz val="28"/>
      <color theme="1"/>
      <name val="맑은 고딕"/>
      <family val="3"/>
      <charset val="129"/>
      <scheme val="major"/>
    </font>
    <font>
      <b/>
      <sz val="20"/>
      <color theme="1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</font>
    <font>
      <sz val="12"/>
      <color theme="1"/>
      <name val="바탕체"/>
      <family val="1"/>
      <charset val="129"/>
    </font>
    <font>
      <b/>
      <sz val="16"/>
      <color indexed="8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b/>
      <sz val="8"/>
      <color theme="1"/>
      <name val="맑은 고딕"/>
      <family val="3"/>
      <charset val="129"/>
      <scheme val="major"/>
    </font>
    <font>
      <sz val="11"/>
      <color theme="1"/>
      <name val="돋움"/>
      <family val="3"/>
      <charset val="129"/>
    </font>
    <font>
      <sz val="8"/>
      <color theme="1"/>
      <name val="돋움"/>
      <family val="3"/>
      <charset val="129"/>
    </font>
    <font>
      <sz val="9"/>
      <color theme="1"/>
      <name val="돋움"/>
      <family val="3"/>
      <charset val="129"/>
    </font>
    <font>
      <sz val="18"/>
      <color theme="1"/>
      <name val="맑은 고딕"/>
      <family val="3"/>
      <charset val="129"/>
      <scheme val="major"/>
    </font>
    <font>
      <sz val="10"/>
      <color indexed="8"/>
      <name val="Arial"/>
      <family val="2"/>
    </font>
    <font>
      <sz val="8"/>
      <name val="돋움"/>
      <family val="3"/>
      <charset val="129"/>
    </font>
    <font>
      <b/>
      <sz val="22"/>
      <name val="돋움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20"/>
      <color indexed="8"/>
      <name val="Arial"/>
      <family val="2"/>
    </font>
    <font>
      <b/>
      <sz val="9"/>
      <color indexed="8"/>
      <name val="굴림체"/>
      <family val="3"/>
    </font>
    <font>
      <sz val="9"/>
      <color indexed="8"/>
      <name val="굴림체"/>
      <family val="3"/>
    </font>
  </fonts>
  <fills count="2">
    <fill>
      <patternFill patternType="none"/>
    </fill>
    <fill>
      <patternFill patternType="gray125"/>
    </fill>
  </fills>
  <borders count="8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hair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thin">
        <color indexed="64"/>
      </right>
      <top/>
      <bottom style="thin">
        <color indexed="0"/>
      </bottom>
      <diagonal/>
    </border>
  </borders>
  <cellStyleXfs count="14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21" fillId="0" borderId="0"/>
    <xf numFmtId="45" fontId="21" fillId="0" borderId="0"/>
    <xf numFmtId="43" fontId="21" fillId="0" borderId="0"/>
    <xf numFmtId="0" fontId="15" fillId="0" borderId="0"/>
    <xf numFmtId="9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3" fontId="21" fillId="0" borderId="0"/>
  </cellStyleXfs>
  <cellXfs count="192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1" xfId="0" applyFont="1" applyBorder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3" fillId="0" borderId="4" xfId="0" applyFont="1" applyBorder="1">
      <alignment vertical="center"/>
    </xf>
    <xf numFmtId="0" fontId="3" fillId="0" borderId="5" xfId="0" applyFont="1" applyBorder="1">
      <alignment vertical="center"/>
    </xf>
    <xf numFmtId="0" fontId="7" fillId="0" borderId="0" xfId="0" applyFont="1" applyAlignment="1">
      <alignment horizontal="distributed" vertical="center" indent="1"/>
    </xf>
    <xf numFmtId="0" fontId="3" fillId="0" borderId="6" xfId="0" applyFont="1" applyBorder="1">
      <alignment vertical="center"/>
    </xf>
    <xf numFmtId="0" fontId="3" fillId="0" borderId="7" xfId="0" applyFont="1" applyBorder="1">
      <alignment vertical="center"/>
    </xf>
    <xf numFmtId="0" fontId="7" fillId="0" borderId="7" xfId="0" applyFont="1" applyBorder="1" applyAlignment="1">
      <alignment horizontal="distributed" vertical="center" indent="1"/>
    </xf>
    <xf numFmtId="0" fontId="3" fillId="0" borderId="8" xfId="0" applyFont="1" applyBorder="1">
      <alignment vertical="center"/>
    </xf>
    <xf numFmtId="0" fontId="8" fillId="0" borderId="0" xfId="0" applyFont="1">
      <alignment vertical="center"/>
    </xf>
    <xf numFmtId="0" fontId="8" fillId="0" borderId="9" xfId="0" applyFont="1" applyBorder="1" applyAlignment="1">
      <alignment horizontal="center" vertical="center"/>
    </xf>
    <xf numFmtId="41" fontId="8" fillId="0" borderId="9" xfId="1" applyFont="1" applyBorder="1">
      <alignment vertical="center"/>
    </xf>
    <xf numFmtId="41" fontId="8" fillId="0" borderId="18" xfId="1" applyFont="1" applyBorder="1">
      <alignment vertical="center"/>
    </xf>
    <xf numFmtId="0" fontId="8" fillId="0" borderId="11" xfId="0" applyFont="1" applyBorder="1" applyAlignment="1">
      <alignment horizontal="distributed" vertical="center" indent="2"/>
    </xf>
    <xf numFmtId="0" fontId="10" fillId="0" borderId="9" xfId="0" applyFont="1" applyBorder="1" applyAlignment="1">
      <alignment horizontal="distributed" vertical="center" indent="1"/>
    </xf>
    <xf numFmtId="0" fontId="10" fillId="0" borderId="0" xfId="0" applyFont="1">
      <alignment vertical="center"/>
    </xf>
    <xf numFmtId="41" fontId="10" fillId="0" borderId="0" xfId="1" applyFont="1">
      <alignment vertical="center"/>
    </xf>
    <xf numFmtId="41" fontId="10" fillId="0" borderId="9" xfId="1" applyFont="1" applyBorder="1" applyAlignment="1">
      <alignment vertical="center" shrinkToFit="1"/>
    </xf>
    <xf numFmtId="0" fontId="9" fillId="0" borderId="0" xfId="0" applyFont="1" applyAlignment="1">
      <alignment horizontal="distributed" vertical="center" indent="20"/>
    </xf>
    <xf numFmtId="0" fontId="8" fillId="0" borderId="11" xfId="0" applyFont="1" applyBorder="1" applyAlignment="1">
      <alignment horizontal="center" vertical="center"/>
    </xf>
    <xf numFmtId="41" fontId="8" fillId="0" borderId="20" xfId="1" applyFont="1" applyBorder="1">
      <alignment vertical="center"/>
    </xf>
    <xf numFmtId="0" fontId="8" fillId="0" borderId="10" xfId="0" applyFont="1" applyBorder="1" applyAlignment="1">
      <alignment horizontal="distributed" vertical="center" indent="2"/>
    </xf>
    <xf numFmtId="0" fontId="8" fillId="0" borderId="12" xfId="0" applyFont="1" applyBorder="1" applyAlignment="1">
      <alignment horizontal="distributed" vertical="center" indent="2"/>
    </xf>
    <xf numFmtId="0" fontId="8" fillId="0" borderId="18" xfId="0" applyFont="1" applyBorder="1" applyAlignment="1">
      <alignment horizontal="center" vertical="center"/>
    </xf>
    <xf numFmtId="179" fontId="10" fillId="0" borderId="9" xfId="0" applyNumberFormat="1" applyFont="1" applyBorder="1" applyAlignment="1">
      <alignment horizontal="center" vertical="center" shrinkToFit="1"/>
    </xf>
    <xf numFmtId="0" fontId="8" fillId="0" borderId="13" xfId="0" applyFont="1" applyBorder="1" applyAlignment="1">
      <alignment horizontal="left" vertical="center" indent="1"/>
    </xf>
    <xf numFmtId="0" fontId="8" fillId="0" borderId="17" xfId="0" applyFont="1" applyBorder="1" applyAlignment="1">
      <alignment horizontal="left" vertical="center" indent="1"/>
    </xf>
    <xf numFmtId="0" fontId="8" fillId="0" borderId="21" xfId="0" applyFont="1" applyBorder="1" applyAlignment="1">
      <alignment horizontal="left" vertical="center" indent="1"/>
    </xf>
    <xf numFmtId="0" fontId="8" fillId="0" borderId="20" xfId="0" applyFont="1" applyBorder="1" applyAlignment="1">
      <alignment horizontal="center" vertical="center"/>
    </xf>
    <xf numFmtId="0" fontId="8" fillId="0" borderId="14" xfId="0" applyFont="1" applyBorder="1" applyAlignment="1">
      <alignment horizontal="right" vertical="center" indent="1"/>
    </xf>
    <xf numFmtId="0" fontId="8" fillId="0" borderId="22" xfId="0" applyFont="1" applyBorder="1" applyAlignment="1">
      <alignment horizontal="right" vertical="center" indent="1"/>
    </xf>
    <xf numFmtId="0" fontId="8" fillId="0" borderId="24" xfId="0" applyFont="1" applyBorder="1" applyAlignment="1">
      <alignment horizontal="right" vertical="center" indent="1"/>
    </xf>
    <xf numFmtId="0" fontId="10" fillId="0" borderId="9" xfId="0" applyFont="1" applyBorder="1" applyAlignment="1">
      <alignment horizontal="center" vertical="center" shrinkToFit="1"/>
    </xf>
    <xf numFmtId="43" fontId="10" fillId="0" borderId="9" xfId="1" applyNumberFormat="1" applyFont="1" applyBorder="1" applyAlignment="1">
      <alignment vertical="center" shrinkToFit="1"/>
    </xf>
    <xf numFmtId="0" fontId="17" fillId="0" borderId="0" xfId="0" applyFont="1">
      <alignment vertical="center"/>
    </xf>
    <xf numFmtId="0" fontId="19" fillId="0" borderId="0" xfId="0" applyFont="1">
      <alignment vertical="center"/>
    </xf>
    <xf numFmtId="178" fontId="19" fillId="0" borderId="0" xfId="1" applyNumberFormat="1" applyFont="1">
      <alignment vertical="center"/>
    </xf>
    <xf numFmtId="178" fontId="17" fillId="0" borderId="0" xfId="1" applyNumberFormat="1" applyFont="1">
      <alignment vertical="center"/>
    </xf>
    <xf numFmtId="0" fontId="18" fillId="0" borderId="9" xfId="0" applyFont="1" applyBorder="1" applyAlignment="1">
      <alignment horizontal="center" vertical="center"/>
    </xf>
    <xf numFmtId="0" fontId="18" fillId="0" borderId="9" xfId="0" applyFont="1" applyBorder="1">
      <alignment vertical="center"/>
    </xf>
    <xf numFmtId="178" fontId="18" fillId="0" borderId="9" xfId="1" applyNumberFormat="1" applyFont="1" applyBorder="1">
      <alignment vertical="center"/>
    </xf>
    <xf numFmtId="43" fontId="18" fillId="0" borderId="9" xfId="0" applyNumberFormat="1" applyFont="1" applyBorder="1">
      <alignment vertical="center"/>
    </xf>
    <xf numFmtId="0" fontId="10" fillId="0" borderId="27" xfId="0" applyFont="1" applyBorder="1" applyAlignment="1">
      <alignment horizontal="center" vertical="center" shrinkToFit="1"/>
    </xf>
    <xf numFmtId="0" fontId="10" fillId="0" borderId="16" xfId="0" applyFont="1" applyBorder="1" applyAlignment="1">
      <alignment horizontal="center" vertical="center" shrinkToFit="1"/>
    </xf>
    <xf numFmtId="184" fontId="10" fillId="0" borderId="9" xfId="0" applyNumberFormat="1" applyFont="1" applyBorder="1" applyAlignment="1">
      <alignment horizontal="center" vertical="center" shrinkToFit="1"/>
    </xf>
    <xf numFmtId="0" fontId="10" fillId="0" borderId="13" xfId="0" applyFont="1" applyBorder="1" applyAlignment="1">
      <alignment horizontal="left" vertical="center" shrinkToFit="1"/>
    </xf>
    <xf numFmtId="0" fontId="10" fillId="0" borderId="14" xfId="0" applyFont="1" applyBorder="1" applyAlignment="1">
      <alignment vertical="center" shrinkToFit="1"/>
    </xf>
    <xf numFmtId="178" fontId="10" fillId="0" borderId="9" xfId="1" applyNumberFormat="1" applyFont="1" applyBorder="1" applyAlignment="1">
      <alignment vertical="center" shrinkToFit="1"/>
    </xf>
    <xf numFmtId="0" fontId="11" fillId="0" borderId="9" xfId="0" applyFont="1" applyBorder="1" applyAlignment="1">
      <alignment horizontal="center" vertical="center" shrinkToFit="1"/>
    </xf>
    <xf numFmtId="178" fontId="10" fillId="0" borderId="26" xfId="1" applyNumberFormat="1" applyFont="1" applyBorder="1" applyAlignment="1">
      <alignment vertical="center" shrinkToFit="1"/>
    </xf>
    <xf numFmtId="9" fontId="3" fillId="0" borderId="0" xfId="2" applyFont="1">
      <alignment vertical="center"/>
    </xf>
    <xf numFmtId="0" fontId="15" fillId="0" borderId="0" xfId="9"/>
    <xf numFmtId="0" fontId="15" fillId="0" borderId="0" xfId="9" applyAlignment="1">
      <alignment horizontal="center" vertical="center"/>
    </xf>
    <xf numFmtId="0" fontId="25" fillId="0" borderId="36" xfId="9" applyFont="1" applyBorder="1" applyAlignment="1">
      <alignment horizontal="center" vertical="center"/>
    </xf>
    <xf numFmtId="0" fontId="25" fillId="0" borderId="37" xfId="9" applyFont="1" applyBorder="1" applyAlignment="1">
      <alignment horizontal="center" vertical="center"/>
    </xf>
    <xf numFmtId="0" fontId="25" fillId="0" borderId="39" xfId="9" applyFont="1" applyBorder="1" applyAlignment="1">
      <alignment horizontal="left" vertical="center" indent="1"/>
    </xf>
    <xf numFmtId="187" fontId="25" fillId="0" borderId="40" xfId="10" applyNumberFormat="1" applyFont="1" applyBorder="1" applyAlignment="1">
      <alignment horizontal="center" vertical="center"/>
    </xf>
    <xf numFmtId="187" fontId="25" fillId="0" borderId="41" xfId="10" applyNumberFormat="1" applyFont="1" applyBorder="1" applyAlignment="1">
      <alignment horizontal="center" vertical="center"/>
    </xf>
    <xf numFmtId="0" fontId="25" fillId="0" borderId="42" xfId="9" applyFont="1" applyBorder="1" applyAlignment="1">
      <alignment horizontal="center" vertical="center"/>
    </xf>
    <xf numFmtId="187" fontId="25" fillId="0" borderId="45" xfId="10" applyNumberFormat="1" applyFont="1" applyBorder="1" applyAlignment="1">
      <alignment horizontal="center" vertical="center"/>
    </xf>
    <xf numFmtId="0" fontId="25" fillId="0" borderId="46" xfId="9" applyFont="1" applyBorder="1" applyAlignment="1">
      <alignment horizontal="center" vertical="center"/>
    </xf>
    <xf numFmtId="187" fontId="25" fillId="0" borderId="49" xfId="10" applyNumberFormat="1" applyFont="1" applyBorder="1" applyAlignment="1">
      <alignment horizontal="center" vertical="center"/>
    </xf>
    <xf numFmtId="187" fontId="25" fillId="0" borderId="50" xfId="10" applyNumberFormat="1" applyFont="1" applyBorder="1" applyAlignment="1">
      <alignment horizontal="center" vertical="center"/>
    </xf>
    <xf numFmtId="0" fontId="25" fillId="0" borderId="51" xfId="9" applyFont="1" applyBorder="1" applyAlignment="1">
      <alignment horizontal="center" vertical="center"/>
    </xf>
    <xf numFmtId="187" fontId="15" fillId="0" borderId="0" xfId="9" applyNumberFormat="1"/>
    <xf numFmtId="189" fontId="0" fillId="0" borderId="0" xfId="11" applyNumberFormat="1" applyFont="1"/>
    <xf numFmtId="0" fontId="25" fillId="0" borderId="39" xfId="9" applyFont="1" applyBorder="1" applyAlignment="1">
      <alignment horizontal="left" vertical="center" wrapText="1" indent="1"/>
    </xf>
    <xf numFmtId="0" fontId="21" fillId="0" borderId="0" xfId="6"/>
    <xf numFmtId="3" fontId="27" fillId="0" borderId="56" xfId="6" applyNumberFormat="1" applyFont="1" applyBorder="1" applyAlignment="1">
      <alignment horizontal="center" vertical="center"/>
    </xf>
    <xf numFmtId="3" fontId="27" fillId="0" borderId="57" xfId="6" applyNumberFormat="1" applyFont="1" applyBorder="1" applyAlignment="1">
      <alignment horizontal="center" vertical="center"/>
    </xf>
    <xf numFmtId="3" fontId="27" fillId="0" borderId="16" xfId="6" applyNumberFormat="1" applyFont="1" applyBorder="1" applyAlignment="1">
      <alignment horizontal="center" vertical="center"/>
    </xf>
    <xf numFmtId="3" fontId="28" fillId="0" borderId="58" xfId="6" applyNumberFormat="1" applyFont="1" applyBorder="1" applyAlignment="1">
      <alignment horizontal="left" vertical="center"/>
    </xf>
    <xf numFmtId="3" fontId="28" fillId="0" borderId="59" xfId="6" applyNumberFormat="1" applyFont="1" applyBorder="1" applyAlignment="1">
      <alignment horizontal="left" vertical="center"/>
    </xf>
    <xf numFmtId="3" fontId="28" fillId="0" borderId="0" xfId="6" applyNumberFormat="1" applyFont="1" applyAlignment="1">
      <alignment horizontal="left" vertical="center"/>
    </xf>
    <xf numFmtId="3" fontId="28" fillId="0" borderId="60" xfId="6" applyNumberFormat="1" applyFont="1" applyBorder="1" applyAlignment="1">
      <alignment horizontal="left" vertical="center"/>
    </xf>
    <xf numFmtId="3" fontId="28" fillId="0" borderId="59" xfId="6" applyNumberFormat="1" applyFont="1" applyBorder="1" applyAlignment="1">
      <alignment vertical="center"/>
    </xf>
    <xf numFmtId="3" fontId="28" fillId="0" borderId="59" xfId="6" applyNumberFormat="1" applyFont="1" applyBorder="1" applyAlignment="1">
      <alignment horizontal="right" vertical="center"/>
    </xf>
    <xf numFmtId="3" fontId="28" fillId="0" borderId="61" xfId="6" applyNumberFormat="1" applyFont="1" applyBorder="1" applyAlignment="1">
      <alignment horizontal="left" vertical="center"/>
    </xf>
    <xf numFmtId="3" fontId="28" fillId="0" borderId="62" xfId="6" applyNumberFormat="1" applyFont="1" applyBorder="1" applyAlignment="1">
      <alignment horizontal="left" vertical="center"/>
    </xf>
    <xf numFmtId="3" fontId="28" fillId="0" borderId="53" xfId="6" applyNumberFormat="1" applyFont="1" applyBorder="1" applyAlignment="1">
      <alignment horizontal="left" vertical="center"/>
    </xf>
    <xf numFmtId="3" fontId="28" fillId="0" borderId="63" xfId="6" applyNumberFormat="1" applyFont="1" applyBorder="1" applyAlignment="1">
      <alignment vertical="center"/>
    </xf>
    <xf numFmtId="3" fontId="28" fillId="0" borderId="63" xfId="6" applyNumberFormat="1" applyFont="1" applyBorder="1" applyAlignment="1">
      <alignment horizontal="right" vertical="center"/>
    </xf>
    <xf numFmtId="3" fontId="28" fillId="0" borderId="64" xfId="6" applyNumberFormat="1" applyFont="1" applyBorder="1" applyAlignment="1">
      <alignment horizontal="left" vertical="center"/>
    </xf>
    <xf numFmtId="3" fontId="28" fillId="0" borderId="63" xfId="6" applyNumberFormat="1" applyFont="1" applyBorder="1" applyAlignment="1">
      <alignment horizontal="left" vertical="center"/>
    </xf>
    <xf numFmtId="3" fontId="28" fillId="0" borderId="52" xfId="6" applyNumberFormat="1" applyFont="1" applyBorder="1" applyAlignment="1">
      <alignment horizontal="left" vertical="center"/>
    </xf>
    <xf numFmtId="3" fontId="28" fillId="0" borderId="65" xfId="6" applyNumberFormat="1" applyFont="1" applyBorder="1" applyAlignment="1">
      <alignment horizontal="left" vertical="center"/>
    </xf>
    <xf numFmtId="3" fontId="28" fillId="0" borderId="66" xfId="6" applyNumberFormat="1" applyFont="1" applyBorder="1" applyAlignment="1">
      <alignment horizontal="left" vertical="center"/>
    </xf>
    <xf numFmtId="3" fontId="28" fillId="0" borderId="67" xfId="6" applyNumberFormat="1" applyFont="1" applyBorder="1" applyAlignment="1">
      <alignment horizontal="left" vertical="center"/>
    </xf>
    <xf numFmtId="3" fontId="28" fillId="0" borderId="55" xfId="6" applyNumberFormat="1" applyFont="1" applyBorder="1" applyAlignment="1">
      <alignment horizontal="left" vertical="center"/>
    </xf>
    <xf numFmtId="3" fontId="28" fillId="0" borderId="68" xfId="6" applyNumberFormat="1" applyFont="1" applyBorder="1" applyAlignment="1">
      <alignment vertical="center"/>
    </xf>
    <xf numFmtId="3" fontId="28" fillId="0" borderId="68" xfId="6" applyNumberFormat="1" applyFont="1" applyBorder="1" applyAlignment="1">
      <alignment horizontal="right" vertical="center"/>
    </xf>
    <xf numFmtId="3" fontId="28" fillId="0" borderId="69" xfId="6" applyNumberFormat="1" applyFont="1" applyBorder="1" applyAlignment="1">
      <alignment horizontal="left" vertical="center"/>
    </xf>
    <xf numFmtId="0" fontId="21" fillId="0" borderId="0" xfId="6" applyAlignment="1">
      <alignment vertical="center"/>
    </xf>
    <xf numFmtId="3" fontId="27" fillId="0" borderId="70" xfId="6" applyNumberFormat="1" applyFont="1" applyBorder="1" applyAlignment="1">
      <alignment horizontal="center" vertical="center"/>
    </xf>
    <xf numFmtId="3" fontId="28" fillId="0" borderId="63" xfId="6" applyNumberFormat="1" applyFont="1" applyBorder="1" applyAlignment="1">
      <alignment horizontal="center" vertical="center"/>
    </xf>
    <xf numFmtId="193" fontId="28" fillId="0" borderId="63" xfId="6" applyNumberFormat="1" applyFont="1" applyBorder="1" applyAlignment="1">
      <alignment vertical="center"/>
    </xf>
    <xf numFmtId="3" fontId="28" fillId="0" borderId="71" xfId="6" applyNumberFormat="1" applyFont="1" applyBorder="1" applyAlignment="1">
      <alignment horizontal="left" vertical="center"/>
    </xf>
    <xf numFmtId="3" fontId="28" fillId="0" borderId="36" xfId="6" applyNumberFormat="1" applyFont="1" applyBorder="1" applyAlignment="1">
      <alignment horizontal="left" vertical="center"/>
    </xf>
    <xf numFmtId="3" fontId="28" fillId="0" borderId="36" xfId="6" applyNumberFormat="1" applyFont="1" applyBorder="1" applyAlignment="1">
      <alignment vertical="center"/>
    </xf>
    <xf numFmtId="3" fontId="28" fillId="0" borderId="36" xfId="6" applyNumberFormat="1" applyFont="1" applyBorder="1" applyAlignment="1">
      <alignment horizontal="center" vertical="center"/>
    </xf>
    <xf numFmtId="3" fontId="28" fillId="0" borderId="36" xfId="6" applyNumberFormat="1" applyFont="1" applyBorder="1" applyAlignment="1">
      <alignment horizontal="right" vertical="center"/>
    </xf>
    <xf numFmtId="3" fontId="28" fillId="0" borderId="72" xfId="6" applyNumberFormat="1" applyFont="1" applyBorder="1" applyAlignment="1">
      <alignment horizontal="left" vertical="center"/>
    </xf>
    <xf numFmtId="3" fontId="28" fillId="0" borderId="54" xfId="6" applyNumberFormat="1" applyFont="1" applyBorder="1" applyAlignment="1">
      <alignment vertical="center"/>
    </xf>
    <xf numFmtId="3" fontId="28" fillId="0" borderId="69" xfId="6" applyNumberFormat="1" applyFont="1" applyBorder="1" applyAlignment="1">
      <alignment vertical="center"/>
    </xf>
    <xf numFmtId="3" fontId="27" fillId="0" borderId="79" xfId="6" applyNumberFormat="1" applyFont="1" applyBorder="1" applyAlignment="1">
      <alignment horizontal="center" vertical="center"/>
    </xf>
    <xf numFmtId="3" fontId="27" fillId="0" borderId="78" xfId="6" applyNumberFormat="1" applyFont="1" applyBorder="1" applyAlignment="1">
      <alignment horizontal="center" vertical="center"/>
    </xf>
    <xf numFmtId="3" fontId="27" fillId="0" borderId="52" xfId="6" applyNumberFormat="1" applyFont="1" applyBorder="1" applyAlignment="1">
      <alignment horizontal="left" vertical="center"/>
    </xf>
    <xf numFmtId="3" fontId="27" fillId="0" borderId="63" xfId="6" applyNumberFormat="1" applyFont="1" applyBorder="1" applyAlignment="1">
      <alignment horizontal="left" vertical="center"/>
    </xf>
    <xf numFmtId="3" fontId="27" fillId="0" borderId="63" xfId="6" applyNumberFormat="1" applyFont="1" applyBorder="1" applyAlignment="1">
      <alignment horizontal="center" vertical="center"/>
    </xf>
    <xf numFmtId="3" fontId="28" fillId="0" borderId="53" xfId="6" applyNumberFormat="1" applyFont="1" applyBorder="1" applyAlignment="1">
      <alignment vertical="center"/>
    </xf>
    <xf numFmtId="3" fontId="27" fillId="0" borderId="63" xfId="6" applyNumberFormat="1" applyFont="1" applyBorder="1" applyAlignment="1">
      <alignment horizontal="right" vertical="center"/>
    </xf>
    <xf numFmtId="3" fontId="27" fillId="0" borderId="64" xfId="6" applyNumberFormat="1" applyFont="1" applyBorder="1" applyAlignment="1">
      <alignment horizontal="left" vertical="center"/>
    </xf>
    <xf numFmtId="3" fontId="28" fillId="0" borderId="53" xfId="6" applyNumberFormat="1" applyFont="1" applyBorder="1" applyAlignment="1">
      <alignment horizontal="right" vertical="center"/>
    </xf>
    <xf numFmtId="3" fontId="27" fillId="0" borderId="54" xfId="6" applyNumberFormat="1" applyFont="1" applyBorder="1" applyAlignment="1">
      <alignment horizontal="left" vertical="center"/>
    </xf>
    <xf numFmtId="3" fontId="27" fillId="0" borderId="68" xfId="6" applyNumberFormat="1" applyFont="1" applyBorder="1" applyAlignment="1">
      <alignment horizontal="left" vertical="center"/>
    </xf>
    <xf numFmtId="3" fontId="27" fillId="0" borderId="68" xfId="6" applyNumberFormat="1" applyFont="1" applyBorder="1" applyAlignment="1">
      <alignment horizontal="center" vertical="center"/>
    </xf>
    <xf numFmtId="3" fontId="28" fillId="0" borderId="55" xfId="6" applyNumberFormat="1" applyFont="1" applyBorder="1" applyAlignment="1">
      <alignment vertical="center"/>
    </xf>
    <xf numFmtId="3" fontId="27" fillId="0" borderId="68" xfId="6" applyNumberFormat="1" applyFont="1" applyBorder="1" applyAlignment="1">
      <alignment horizontal="right" vertical="center"/>
    </xf>
    <xf numFmtId="3" fontId="27" fillId="0" borderId="69" xfId="6" applyNumberFormat="1" applyFont="1" applyBorder="1" applyAlignment="1">
      <alignment horizontal="left" vertical="center"/>
    </xf>
    <xf numFmtId="193" fontId="28" fillId="0" borderId="36" xfId="6" applyNumberFormat="1" applyFont="1" applyBorder="1" applyAlignment="1">
      <alignment vertical="center"/>
    </xf>
    <xf numFmtId="3" fontId="28" fillId="0" borderId="37" xfId="6" applyNumberFormat="1" applyFont="1" applyBorder="1" applyAlignment="1">
      <alignment vertical="center"/>
    </xf>
    <xf numFmtId="3" fontId="28" fillId="0" borderId="54" xfId="6" applyNumberFormat="1" applyFont="1" applyBorder="1" applyAlignment="1">
      <alignment horizontal="left" vertical="center"/>
    </xf>
    <xf numFmtId="3" fontId="28" fillId="0" borderId="68" xfId="6" applyNumberFormat="1" applyFont="1" applyBorder="1" applyAlignment="1">
      <alignment horizontal="left" vertical="center"/>
    </xf>
    <xf numFmtId="3" fontId="28" fillId="0" borderId="68" xfId="6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 textRotation="255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textRotation="255" shrinkToFit="1"/>
    </xf>
    <xf numFmtId="0" fontId="6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7" fillId="0" borderId="0" xfId="0" applyFont="1" applyAlignment="1">
      <alignment horizontal="distributed" vertical="center" indent="1"/>
    </xf>
    <xf numFmtId="0" fontId="16" fillId="0" borderId="0" xfId="0" applyFont="1" applyAlignment="1">
      <alignment horizontal="center" vertical="center" textRotation="255" shrinkToFit="1"/>
    </xf>
    <xf numFmtId="0" fontId="20" fillId="0" borderId="0" xfId="0" applyFont="1" applyAlignment="1">
      <alignment horizontal="center" vertical="center"/>
    </xf>
    <xf numFmtId="0" fontId="26" fillId="0" borderId="0" xfId="6" applyFont="1" applyAlignment="1">
      <alignment horizontal="center" vertical="center"/>
    </xf>
    <xf numFmtId="0" fontId="21" fillId="0" borderId="0" xfId="6"/>
    <xf numFmtId="3" fontId="27" fillId="0" borderId="15" xfId="6" applyNumberFormat="1" applyFont="1" applyBorder="1" applyAlignment="1">
      <alignment horizontal="center" vertical="center"/>
    </xf>
    <xf numFmtId="3" fontId="27" fillId="0" borderId="26" xfId="6" applyNumberFormat="1" applyFont="1" applyBorder="1" applyAlignment="1">
      <alignment horizontal="center" vertical="center"/>
    </xf>
    <xf numFmtId="3" fontId="27" fillId="0" borderId="76" xfId="6" applyNumberFormat="1" applyFont="1" applyBorder="1" applyAlignment="1">
      <alignment horizontal="center" vertical="center"/>
    </xf>
    <xf numFmtId="3" fontId="27" fillId="0" borderId="80" xfId="6" applyNumberFormat="1" applyFont="1" applyBorder="1" applyAlignment="1">
      <alignment horizontal="center" vertical="center"/>
    </xf>
    <xf numFmtId="3" fontId="27" fillId="0" borderId="73" xfId="6" applyNumberFormat="1" applyFont="1" applyBorder="1" applyAlignment="1">
      <alignment horizontal="center" vertical="center"/>
    </xf>
    <xf numFmtId="3" fontId="27" fillId="0" borderId="77" xfId="6" applyNumberFormat="1" applyFont="1" applyBorder="1" applyAlignment="1">
      <alignment horizontal="center" vertical="center"/>
    </xf>
    <xf numFmtId="3" fontId="27" fillId="0" borderId="74" xfId="6" applyNumberFormat="1" applyFont="1" applyBorder="1" applyAlignment="1">
      <alignment horizontal="center" vertical="center"/>
    </xf>
    <xf numFmtId="3" fontId="27" fillId="0" borderId="78" xfId="6" applyNumberFormat="1" applyFont="1" applyBorder="1" applyAlignment="1">
      <alignment horizontal="center" vertical="center"/>
    </xf>
    <xf numFmtId="3" fontId="27" fillId="0" borderId="75" xfId="6" applyNumberFormat="1" applyFont="1" applyBorder="1" applyAlignment="1">
      <alignment horizontal="center" vertical="center"/>
    </xf>
    <xf numFmtId="3" fontId="27" fillId="0" borderId="45" xfId="6" applyNumberFormat="1" applyFont="1" applyBorder="1" applyAlignment="1">
      <alignment horizontal="center" vertical="center"/>
    </xf>
    <xf numFmtId="0" fontId="25" fillId="0" borderId="43" xfId="9" applyFont="1" applyBorder="1" applyAlignment="1">
      <alignment horizontal="center" vertical="center"/>
    </xf>
    <xf numFmtId="0" fontId="25" fillId="0" borderId="47" xfId="9" applyFont="1" applyBorder="1" applyAlignment="1">
      <alignment horizontal="center" vertical="center"/>
    </xf>
    <xf numFmtId="187" fontId="25" fillId="0" borderId="44" xfId="9" applyNumberFormat="1" applyFont="1" applyBorder="1" applyAlignment="1">
      <alignment horizontal="center" vertical="center"/>
    </xf>
    <xf numFmtId="187" fontId="25" fillId="0" borderId="48" xfId="9" applyNumberFormat="1" applyFont="1" applyBorder="1" applyAlignment="1">
      <alignment horizontal="center" vertical="center"/>
    </xf>
    <xf numFmtId="0" fontId="23" fillId="0" borderId="0" xfId="9" applyFont="1" applyAlignment="1">
      <alignment horizontal="center" vertical="center"/>
    </xf>
    <xf numFmtId="0" fontId="24" fillId="0" borderId="28" xfId="9" applyFont="1" applyBorder="1" applyAlignment="1">
      <alignment horizontal="left" wrapText="1"/>
    </xf>
    <xf numFmtId="0" fontId="25" fillId="0" borderId="29" xfId="9" applyFont="1" applyBorder="1" applyAlignment="1">
      <alignment horizontal="center" vertical="center"/>
    </xf>
    <xf numFmtId="0" fontId="25" fillId="0" borderId="34" xfId="9" applyFont="1" applyBorder="1" applyAlignment="1">
      <alignment horizontal="center" vertical="center"/>
    </xf>
    <xf numFmtId="0" fontId="25" fillId="0" borderId="30" xfId="9" applyFont="1" applyBorder="1" applyAlignment="1">
      <alignment horizontal="center" vertical="center"/>
    </xf>
    <xf numFmtId="0" fontId="25" fillId="0" borderId="35" xfId="9" applyFont="1" applyBorder="1" applyAlignment="1">
      <alignment horizontal="center" vertical="center"/>
    </xf>
    <xf numFmtId="0" fontId="25" fillId="0" borderId="31" xfId="9" applyFont="1" applyBorder="1" applyAlignment="1">
      <alignment horizontal="center" vertical="center"/>
    </xf>
    <xf numFmtId="0" fontId="25" fillId="0" borderId="32" xfId="9" applyFont="1" applyBorder="1" applyAlignment="1">
      <alignment horizontal="center" vertical="center"/>
    </xf>
    <xf numFmtId="0" fontId="25" fillId="0" borderId="33" xfId="9" applyFont="1" applyBorder="1" applyAlignment="1">
      <alignment horizontal="center" vertical="center"/>
    </xf>
    <xf numFmtId="0" fontId="25" fillId="0" borderId="38" xfId="9" applyFont="1" applyBorder="1" applyAlignment="1">
      <alignment horizontal="center" vertical="center"/>
    </xf>
    <xf numFmtId="0" fontId="9" fillId="0" borderId="0" xfId="0" applyFont="1" applyAlignment="1">
      <alignment horizontal="distributed" vertical="center" indent="20"/>
    </xf>
    <xf numFmtId="180" fontId="10" fillId="0" borderId="26" xfId="0" applyNumberFormat="1" applyFont="1" applyBorder="1" applyAlignment="1">
      <alignment horizontal="center" vertical="center" shrinkToFit="1"/>
    </xf>
    <xf numFmtId="180" fontId="10" fillId="0" borderId="16" xfId="0" applyNumberFormat="1" applyFont="1" applyBorder="1" applyAlignment="1">
      <alignment horizontal="center" vertical="center" shrinkToFit="1"/>
    </xf>
    <xf numFmtId="0" fontId="10" fillId="0" borderId="27" xfId="0" applyFont="1" applyBorder="1" applyAlignment="1">
      <alignment horizontal="center" vertical="center" shrinkToFit="1"/>
    </xf>
    <xf numFmtId="0" fontId="10" fillId="0" borderId="16" xfId="0" applyFont="1" applyBorder="1" applyAlignment="1">
      <alignment horizontal="center" vertical="center" shrinkToFit="1"/>
    </xf>
    <xf numFmtId="177" fontId="8" fillId="0" borderId="7" xfId="0" applyNumberFormat="1" applyFont="1" applyBorder="1" applyAlignment="1">
      <alignment horizontal="left" vertical="center"/>
    </xf>
    <xf numFmtId="176" fontId="8" fillId="0" borderId="7" xfId="0" applyNumberFormat="1" applyFont="1" applyBorder="1" applyAlignment="1">
      <alignment horizontal="left" vertical="center"/>
    </xf>
    <xf numFmtId="0" fontId="10" fillId="0" borderId="10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0" fillId="0" borderId="20" xfId="0" applyBorder="1">
      <alignment vertical="center"/>
    </xf>
    <xf numFmtId="0" fontId="10" fillId="0" borderId="11" xfId="0" applyFont="1" applyBorder="1" applyAlignment="1">
      <alignment horizontal="distributed" vertical="center" indent="3"/>
    </xf>
    <xf numFmtId="0" fontId="10" fillId="0" borderId="12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8" fillId="0" borderId="25" xfId="0" applyFont="1" applyBorder="1" applyAlignment="1">
      <alignment horizontal="center" vertical="center"/>
    </xf>
    <xf numFmtId="0" fontId="18" fillId="0" borderId="9" xfId="0" applyFont="1" applyBorder="1" applyAlignment="1">
      <alignment horizontal="center" vertical="center"/>
    </xf>
    <xf numFmtId="4" fontId="13" fillId="0" borderId="0" xfId="3" applyNumberFormat="1" applyFont="1" applyAlignment="1">
      <alignment horizontal="distributed" vertical="center" indent="10"/>
    </xf>
    <xf numFmtId="0" fontId="18" fillId="0" borderId="9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</cellXfs>
  <cellStyles count="14">
    <cellStyle name="백분율" xfId="2" builtinId="5"/>
    <cellStyle name="백분율 2" xfId="4" xr:uid="{00000000-0005-0000-0000-000001000000}"/>
    <cellStyle name="백분율 3" xfId="10" xr:uid="{CC7B01AB-38B9-4ABC-B272-11246E081D6E}"/>
    <cellStyle name="쉼표 [0]" xfId="1" builtinId="6"/>
    <cellStyle name="쉼표 [0] 2" xfId="8" xr:uid="{00000000-0005-0000-0000-000035000000}"/>
    <cellStyle name="쉼표 [0] 2 2" xfId="13" xr:uid="{24082906-C14C-4606-B95C-908AD243B736}"/>
    <cellStyle name="쉼표 [0] 3" xfId="11" xr:uid="{E7751155-F0A7-41D0-9B74-53818B7D680E}"/>
    <cellStyle name="쉼표 [0] 4" xfId="12" xr:uid="{778E5D1D-E139-4F37-9467-D90F5E6F3BB8}"/>
    <cellStyle name="통화 [0] 2" xfId="7" xr:uid="{3631702F-167B-42CC-9620-8A211E03D159}"/>
    <cellStyle name="표준" xfId="0" builtinId="0"/>
    <cellStyle name="표준 2" xfId="5" xr:uid="{00000000-0005-0000-0000-000004000000}"/>
    <cellStyle name="표준 3" xfId="6" xr:uid="{B99CCDAA-8DF3-42D4-9433-5A510AF99858}"/>
    <cellStyle name="표준 3 2" xfId="3" xr:uid="{00000000-0005-0000-0000-000005000000}"/>
    <cellStyle name="표준 4" xfId="9" xr:uid="{6D7D420E-5E24-4EDC-BCFE-8C51096BA92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5.xml"/><Relationship Id="rId18" Type="http://schemas.openxmlformats.org/officeDocument/2006/relationships/externalLink" Target="externalLinks/externalLink10.xml"/><Relationship Id="rId26" Type="http://schemas.openxmlformats.org/officeDocument/2006/relationships/externalLink" Target="externalLinks/externalLink18.xml"/><Relationship Id="rId21" Type="http://schemas.openxmlformats.org/officeDocument/2006/relationships/externalLink" Target="externalLinks/externalLink13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4.xml"/><Relationship Id="rId17" Type="http://schemas.openxmlformats.org/officeDocument/2006/relationships/externalLink" Target="externalLinks/externalLink9.xml"/><Relationship Id="rId25" Type="http://schemas.openxmlformats.org/officeDocument/2006/relationships/externalLink" Target="externalLinks/externalLink17.xml"/><Relationship Id="rId33" Type="http://schemas.openxmlformats.org/officeDocument/2006/relationships/externalLink" Target="externalLinks/externalLink25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8.xml"/><Relationship Id="rId20" Type="http://schemas.openxmlformats.org/officeDocument/2006/relationships/externalLink" Target="externalLinks/externalLink12.xml"/><Relationship Id="rId29" Type="http://schemas.openxmlformats.org/officeDocument/2006/relationships/externalLink" Target="externalLinks/externalLink2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24" Type="http://schemas.openxmlformats.org/officeDocument/2006/relationships/externalLink" Target="externalLinks/externalLink16.xml"/><Relationship Id="rId32" Type="http://schemas.openxmlformats.org/officeDocument/2006/relationships/externalLink" Target="externalLinks/externalLink24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7.xml"/><Relationship Id="rId23" Type="http://schemas.openxmlformats.org/officeDocument/2006/relationships/externalLink" Target="externalLinks/externalLink15.xml"/><Relationship Id="rId28" Type="http://schemas.openxmlformats.org/officeDocument/2006/relationships/externalLink" Target="externalLinks/externalLink20.xml"/><Relationship Id="rId36" Type="http://schemas.openxmlformats.org/officeDocument/2006/relationships/sharedStrings" Target="sharedStrings.xml"/><Relationship Id="rId10" Type="http://schemas.openxmlformats.org/officeDocument/2006/relationships/externalLink" Target="externalLinks/externalLink2.xml"/><Relationship Id="rId19" Type="http://schemas.openxmlformats.org/officeDocument/2006/relationships/externalLink" Target="externalLinks/externalLink11.xml"/><Relationship Id="rId31" Type="http://schemas.openxmlformats.org/officeDocument/2006/relationships/externalLink" Target="externalLinks/externalLink2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externalLink" Target="externalLinks/externalLink6.xml"/><Relationship Id="rId22" Type="http://schemas.openxmlformats.org/officeDocument/2006/relationships/externalLink" Target="externalLinks/externalLink14.xml"/><Relationship Id="rId27" Type="http://schemas.openxmlformats.org/officeDocument/2006/relationships/externalLink" Target="externalLinks/externalLink19.xml"/><Relationship Id="rId30" Type="http://schemas.openxmlformats.org/officeDocument/2006/relationships/externalLink" Target="externalLinks/externalLink22.xml"/><Relationship Id="rId35" Type="http://schemas.openxmlformats.org/officeDocument/2006/relationships/styles" Target="style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152400</xdr:colOff>
      <xdr:row>23</xdr:row>
      <xdr:rowOff>228600</xdr:rowOff>
    </xdr:from>
    <xdr:to>
      <xdr:col>4</xdr:col>
      <xdr:colOff>619286</xdr:colOff>
      <xdr:row>26</xdr:row>
      <xdr:rowOff>66756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6FCB81E7-DF27-4A19-A63B-D495DCD21D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09800" y="5000625"/>
          <a:ext cx="1152686" cy="58110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304800</xdr:colOff>
      <xdr:row>10</xdr:row>
      <xdr:rowOff>161925</xdr:rowOff>
    </xdr:from>
    <xdr:to>
      <xdr:col>7</xdr:col>
      <xdr:colOff>781050</xdr:colOff>
      <xdr:row>10</xdr:row>
      <xdr:rowOff>161925</xdr:rowOff>
    </xdr:to>
    <xdr:sp macro="" textlink="">
      <xdr:nvSpPr>
        <xdr:cNvPr id="2" name="Line 49">
          <a:extLst>
            <a:ext uri="{FF2B5EF4-FFF2-40B4-BE49-F238E27FC236}">
              <a16:creationId xmlns:a16="http://schemas.microsoft.com/office/drawing/2014/main" id="{52E5B2DE-B117-4E81-900E-57F47AFD10F6}"/>
            </a:ext>
          </a:extLst>
        </xdr:cNvPr>
        <xdr:cNvSpPr>
          <a:spLocks noChangeShapeType="1"/>
        </xdr:cNvSpPr>
      </xdr:nvSpPr>
      <xdr:spPr bwMode="auto">
        <a:xfrm>
          <a:off x="8267700" y="4848225"/>
          <a:ext cx="476250" cy="0"/>
        </a:xfrm>
        <a:prstGeom prst="line">
          <a:avLst/>
        </a:prstGeom>
        <a:noFill/>
        <a:ln w="34925" cmpd="tri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304800</xdr:colOff>
      <xdr:row>10</xdr:row>
      <xdr:rowOff>161925</xdr:rowOff>
    </xdr:from>
    <xdr:to>
      <xdr:col>4</xdr:col>
      <xdr:colOff>781050</xdr:colOff>
      <xdr:row>10</xdr:row>
      <xdr:rowOff>161925</xdr:rowOff>
    </xdr:to>
    <xdr:sp macro="" textlink="">
      <xdr:nvSpPr>
        <xdr:cNvPr id="3" name="Line 49">
          <a:extLst>
            <a:ext uri="{FF2B5EF4-FFF2-40B4-BE49-F238E27FC236}">
              <a16:creationId xmlns:a16="http://schemas.microsoft.com/office/drawing/2014/main" id="{0051303D-CDDF-4BD9-8EF5-B573FAACADB5}"/>
            </a:ext>
          </a:extLst>
        </xdr:cNvPr>
        <xdr:cNvSpPr>
          <a:spLocks noChangeShapeType="1"/>
        </xdr:cNvSpPr>
      </xdr:nvSpPr>
      <xdr:spPr bwMode="auto">
        <a:xfrm>
          <a:off x="4981575" y="4848225"/>
          <a:ext cx="476250" cy="0"/>
        </a:xfrm>
        <a:prstGeom prst="line">
          <a:avLst/>
        </a:prstGeom>
        <a:noFill/>
        <a:ln w="34925" cmpd="tri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304800</xdr:colOff>
      <xdr:row>10</xdr:row>
      <xdr:rowOff>161925</xdr:rowOff>
    </xdr:from>
    <xdr:to>
      <xdr:col>3</xdr:col>
      <xdr:colOff>781050</xdr:colOff>
      <xdr:row>10</xdr:row>
      <xdr:rowOff>161925</xdr:rowOff>
    </xdr:to>
    <xdr:sp macro="" textlink="">
      <xdr:nvSpPr>
        <xdr:cNvPr id="4" name="Line 49">
          <a:extLst>
            <a:ext uri="{FF2B5EF4-FFF2-40B4-BE49-F238E27FC236}">
              <a16:creationId xmlns:a16="http://schemas.microsoft.com/office/drawing/2014/main" id="{5CE472C7-A65B-4CD8-828F-23AEE0FA728D}"/>
            </a:ext>
          </a:extLst>
        </xdr:cNvPr>
        <xdr:cNvSpPr>
          <a:spLocks noChangeShapeType="1"/>
        </xdr:cNvSpPr>
      </xdr:nvSpPr>
      <xdr:spPr bwMode="auto">
        <a:xfrm>
          <a:off x="3886200" y="4848225"/>
          <a:ext cx="476250" cy="0"/>
        </a:xfrm>
        <a:prstGeom prst="line">
          <a:avLst/>
        </a:prstGeom>
        <a:noFill/>
        <a:ln w="34925" cmpd="tri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304800</xdr:colOff>
      <xdr:row>10</xdr:row>
      <xdr:rowOff>161925</xdr:rowOff>
    </xdr:from>
    <xdr:to>
      <xdr:col>2</xdr:col>
      <xdr:colOff>781050</xdr:colOff>
      <xdr:row>10</xdr:row>
      <xdr:rowOff>161925</xdr:rowOff>
    </xdr:to>
    <xdr:sp macro="" textlink="">
      <xdr:nvSpPr>
        <xdr:cNvPr id="5" name="Line 49">
          <a:extLst>
            <a:ext uri="{FF2B5EF4-FFF2-40B4-BE49-F238E27FC236}">
              <a16:creationId xmlns:a16="http://schemas.microsoft.com/office/drawing/2014/main" id="{3EEBF075-B803-490E-9FDC-C45023B495DA}"/>
            </a:ext>
          </a:extLst>
        </xdr:cNvPr>
        <xdr:cNvSpPr>
          <a:spLocks noChangeShapeType="1"/>
        </xdr:cNvSpPr>
      </xdr:nvSpPr>
      <xdr:spPr bwMode="auto">
        <a:xfrm>
          <a:off x="2790825" y="4848225"/>
          <a:ext cx="476250" cy="0"/>
        </a:xfrm>
        <a:prstGeom prst="line">
          <a:avLst/>
        </a:prstGeom>
        <a:noFill/>
        <a:ln w="34925" cmpd="tri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304800</xdr:colOff>
      <xdr:row>10</xdr:row>
      <xdr:rowOff>161925</xdr:rowOff>
    </xdr:from>
    <xdr:to>
      <xdr:col>6</xdr:col>
      <xdr:colOff>781050</xdr:colOff>
      <xdr:row>10</xdr:row>
      <xdr:rowOff>161925</xdr:rowOff>
    </xdr:to>
    <xdr:sp macro="" textlink="">
      <xdr:nvSpPr>
        <xdr:cNvPr id="6" name="Line 49">
          <a:extLst>
            <a:ext uri="{FF2B5EF4-FFF2-40B4-BE49-F238E27FC236}">
              <a16:creationId xmlns:a16="http://schemas.microsoft.com/office/drawing/2014/main" id="{7116924F-1276-4B52-BBF9-C7B6E390F9D8}"/>
            </a:ext>
          </a:extLst>
        </xdr:cNvPr>
        <xdr:cNvSpPr>
          <a:spLocks noChangeShapeType="1"/>
        </xdr:cNvSpPr>
      </xdr:nvSpPr>
      <xdr:spPr bwMode="auto">
        <a:xfrm>
          <a:off x="7172325" y="4848225"/>
          <a:ext cx="476250" cy="0"/>
        </a:xfrm>
        <a:prstGeom prst="line">
          <a:avLst/>
        </a:prstGeom>
        <a:noFill/>
        <a:ln w="34925" cmpd="tri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295275</xdr:colOff>
      <xdr:row>5</xdr:row>
      <xdr:rowOff>95250</xdr:rowOff>
    </xdr:from>
    <xdr:to>
      <xdr:col>3</xdr:col>
      <xdr:colOff>771525</xdr:colOff>
      <xdr:row>5</xdr:row>
      <xdr:rowOff>95250</xdr:rowOff>
    </xdr:to>
    <xdr:sp macro="" textlink="">
      <xdr:nvSpPr>
        <xdr:cNvPr id="10" name="Line 49">
          <a:extLst>
            <a:ext uri="{FF2B5EF4-FFF2-40B4-BE49-F238E27FC236}">
              <a16:creationId xmlns:a16="http://schemas.microsoft.com/office/drawing/2014/main" id="{10226B9B-48DC-4609-A8B9-F900E28E4324}"/>
            </a:ext>
          </a:extLst>
        </xdr:cNvPr>
        <xdr:cNvSpPr>
          <a:spLocks noChangeShapeType="1"/>
        </xdr:cNvSpPr>
      </xdr:nvSpPr>
      <xdr:spPr bwMode="auto">
        <a:xfrm>
          <a:off x="3876675" y="2257425"/>
          <a:ext cx="476250" cy="0"/>
        </a:xfrm>
        <a:prstGeom prst="line">
          <a:avLst/>
        </a:prstGeom>
        <a:noFill/>
        <a:ln w="34925" cmpd="tri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314325</xdr:colOff>
      <xdr:row>7</xdr:row>
      <xdr:rowOff>114300</xdr:rowOff>
    </xdr:from>
    <xdr:to>
      <xdr:col>4</xdr:col>
      <xdr:colOff>790575</xdr:colOff>
      <xdr:row>7</xdr:row>
      <xdr:rowOff>114300</xdr:rowOff>
    </xdr:to>
    <xdr:sp macro="" textlink="">
      <xdr:nvSpPr>
        <xdr:cNvPr id="11" name="Line 49">
          <a:extLst>
            <a:ext uri="{FF2B5EF4-FFF2-40B4-BE49-F238E27FC236}">
              <a16:creationId xmlns:a16="http://schemas.microsoft.com/office/drawing/2014/main" id="{327ACCE5-5587-4C19-9C7E-ED8CF3F1A384}"/>
            </a:ext>
          </a:extLst>
        </xdr:cNvPr>
        <xdr:cNvSpPr>
          <a:spLocks noChangeShapeType="1"/>
        </xdr:cNvSpPr>
      </xdr:nvSpPr>
      <xdr:spPr bwMode="auto">
        <a:xfrm>
          <a:off x="4991100" y="3286125"/>
          <a:ext cx="476250" cy="0"/>
        </a:xfrm>
        <a:prstGeom prst="line">
          <a:avLst/>
        </a:prstGeom>
        <a:noFill/>
        <a:ln w="34925" cmpd="tri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304800</xdr:colOff>
      <xdr:row>10</xdr:row>
      <xdr:rowOff>161925</xdr:rowOff>
    </xdr:from>
    <xdr:to>
      <xdr:col>5</xdr:col>
      <xdr:colOff>781050</xdr:colOff>
      <xdr:row>10</xdr:row>
      <xdr:rowOff>161925</xdr:rowOff>
    </xdr:to>
    <xdr:sp macro="" textlink="">
      <xdr:nvSpPr>
        <xdr:cNvPr id="12" name="Line 49">
          <a:extLst>
            <a:ext uri="{FF2B5EF4-FFF2-40B4-BE49-F238E27FC236}">
              <a16:creationId xmlns:a16="http://schemas.microsoft.com/office/drawing/2014/main" id="{6771B643-F41D-4081-B6D1-FD3CA63EECFC}"/>
            </a:ext>
          </a:extLst>
        </xdr:cNvPr>
        <xdr:cNvSpPr>
          <a:spLocks noChangeShapeType="1"/>
        </xdr:cNvSpPr>
      </xdr:nvSpPr>
      <xdr:spPr bwMode="auto">
        <a:xfrm>
          <a:off x="6076950" y="4848225"/>
          <a:ext cx="476250" cy="0"/>
        </a:xfrm>
        <a:prstGeom prst="line">
          <a:avLst/>
        </a:prstGeom>
        <a:noFill/>
        <a:ln w="34925" cmpd="tri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295275</xdr:colOff>
      <xdr:row>4</xdr:row>
      <xdr:rowOff>95250</xdr:rowOff>
    </xdr:from>
    <xdr:to>
      <xdr:col>2</xdr:col>
      <xdr:colOff>771525</xdr:colOff>
      <xdr:row>4</xdr:row>
      <xdr:rowOff>95250</xdr:rowOff>
    </xdr:to>
    <xdr:sp macro="" textlink="">
      <xdr:nvSpPr>
        <xdr:cNvPr id="14" name="Line 49">
          <a:extLst>
            <a:ext uri="{FF2B5EF4-FFF2-40B4-BE49-F238E27FC236}">
              <a16:creationId xmlns:a16="http://schemas.microsoft.com/office/drawing/2014/main" id="{F4A3DCF6-8045-4EFB-9D0C-387706D06060}"/>
            </a:ext>
          </a:extLst>
        </xdr:cNvPr>
        <xdr:cNvSpPr>
          <a:spLocks noChangeShapeType="1"/>
        </xdr:cNvSpPr>
      </xdr:nvSpPr>
      <xdr:spPr bwMode="auto">
        <a:xfrm>
          <a:off x="2781300" y="1752600"/>
          <a:ext cx="476250" cy="0"/>
        </a:xfrm>
        <a:prstGeom prst="line">
          <a:avLst/>
        </a:prstGeom>
        <a:noFill/>
        <a:ln w="34925" cmpd="tri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295275</xdr:colOff>
      <xdr:row>6</xdr:row>
      <xdr:rowOff>95250</xdr:rowOff>
    </xdr:from>
    <xdr:to>
      <xdr:col>3</xdr:col>
      <xdr:colOff>771525</xdr:colOff>
      <xdr:row>6</xdr:row>
      <xdr:rowOff>95250</xdr:rowOff>
    </xdr:to>
    <xdr:sp macro="" textlink="">
      <xdr:nvSpPr>
        <xdr:cNvPr id="15" name="Line 49">
          <a:extLst>
            <a:ext uri="{FF2B5EF4-FFF2-40B4-BE49-F238E27FC236}">
              <a16:creationId xmlns:a16="http://schemas.microsoft.com/office/drawing/2014/main" id="{58CE6AB1-06A3-4DAC-9159-2C359EB0B326}"/>
            </a:ext>
          </a:extLst>
        </xdr:cNvPr>
        <xdr:cNvSpPr>
          <a:spLocks noChangeShapeType="1"/>
        </xdr:cNvSpPr>
      </xdr:nvSpPr>
      <xdr:spPr bwMode="auto">
        <a:xfrm>
          <a:off x="3876675" y="2762250"/>
          <a:ext cx="476250" cy="0"/>
        </a:xfrm>
        <a:prstGeom prst="line">
          <a:avLst/>
        </a:prstGeom>
        <a:noFill/>
        <a:ln w="34925" cmpd="tri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295275</xdr:colOff>
      <xdr:row>6</xdr:row>
      <xdr:rowOff>95250</xdr:rowOff>
    </xdr:from>
    <xdr:to>
      <xdr:col>4</xdr:col>
      <xdr:colOff>771525</xdr:colOff>
      <xdr:row>6</xdr:row>
      <xdr:rowOff>95250</xdr:rowOff>
    </xdr:to>
    <xdr:sp macro="" textlink="">
      <xdr:nvSpPr>
        <xdr:cNvPr id="16" name="Line 49">
          <a:extLst>
            <a:ext uri="{FF2B5EF4-FFF2-40B4-BE49-F238E27FC236}">
              <a16:creationId xmlns:a16="http://schemas.microsoft.com/office/drawing/2014/main" id="{5F651851-DD7B-477E-8DFE-2C105E2431A4}"/>
            </a:ext>
          </a:extLst>
        </xdr:cNvPr>
        <xdr:cNvSpPr>
          <a:spLocks noChangeShapeType="1"/>
        </xdr:cNvSpPr>
      </xdr:nvSpPr>
      <xdr:spPr bwMode="auto">
        <a:xfrm>
          <a:off x="4972050" y="2762250"/>
          <a:ext cx="476250" cy="0"/>
        </a:xfrm>
        <a:prstGeom prst="line">
          <a:avLst/>
        </a:prstGeom>
        <a:noFill/>
        <a:ln w="34925" cmpd="tri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314325</xdr:colOff>
      <xdr:row>7</xdr:row>
      <xdr:rowOff>114300</xdr:rowOff>
    </xdr:from>
    <xdr:to>
      <xdr:col>3</xdr:col>
      <xdr:colOff>790575</xdr:colOff>
      <xdr:row>7</xdr:row>
      <xdr:rowOff>114300</xdr:rowOff>
    </xdr:to>
    <xdr:sp macro="" textlink="">
      <xdr:nvSpPr>
        <xdr:cNvPr id="17" name="Line 49">
          <a:extLst>
            <a:ext uri="{FF2B5EF4-FFF2-40B4-BE49-F238E27FC236}">
              <a16:creationId xmlns:a16="http://schemas.microsoft.com/office/drawing/2014/main" id="{D6912B64-0253-4737-9FFB-4FAB82AA7423}"/>
            </a:ext>
          </a:extLst>
        </xdr:cNvPr>
        <xdr:cNvSpPr>
          <a:spLocks noChangeShapeType="1"/>
        </xdr:cNvSpPr>
      </xdr:nvSpPr>
      <xdr:spPr bwMode="auto">
        <a:xfrm>
          <a:off x="3895725" y="3286125"/>
          <a:ext cx="476250" cy="0"/>
        </a:xfrm>
        <a:prstGeom prst="line">
          <a:avLst/>
        </a:prstGeom>
        <a:noFill/>
        <a:ln w="34925" cmpd="tri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304800</xdr:colOff>
      <xdr:row>7</xdr:row>
      <xdr:rowOff>95250</xdr:rowOff>
    </xdr:from>
    <xdr:to>
      <xdr:col>7</xdr:col>
      <xdr:colOff>781050</xdr:colOff>
      <xdr:row>7</xdr:row>
      <xdr:rowOff>95250</xdr:rowOff>
    </xdr:to>
    <xdr:sp macro="" textlink="">
      <xdr:nvSpPr>
        <xdr:cNvPr id="21" name="Line 49">
          <a:extLst>
            <a:ext uri="{FF2B5EF4-FFF2-40B4-BE49-F238E27FC236}">
              <a16:creationId xmlns:a16="http://schemas.microsoft.com/office/drawing/2014/main" id="{89775799-020B-4BCB-B071-1166B15E4A83}"/>
            </a:ext>
          </a:extLst>
        </xdr:cNvPr>
        <xdr:cNvSpPr>
          <a:spLocks noChangeShapeType="1"/>
        </xdr:cNvSpPr>
      </xdr:nvSpPr>
      <xdr:spPr bwMode="auto">
        <a:xfrm>
          <a:off x="8267700" y="3267075"/>
          <a:ext cx="476250" cy="0"/>
        </a:xfrm>
        <a:prstGeom prst="line">
          <a:avLst/>
        </a:prstGeom>
        <a:noFill/>
        <a:ln w="34925" cmpd="tri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314325</xdr:colOff>
      <xdr:row>7</xdr:row>
      <xdr:rowOff>114300</xdr:rowOff>
    </xdr:from>
    <xdr:to>
      <xdr:col>5</xdr:col>
      <xdr:colOff>790575</xdr:colOff>
      <xdr:row>7</xdr:row>
      <xdr:rowOff>114300</xdr:rowOff>
    </xdr:to>
    <xdr:sp macro="" textlink="">
      <xdr:nvSpPr>
        <xdr:cNvPr id="22" name="Line 49">
          <a:extLst>
            <a:ext uri="{FF2B5EF4-FFF2-40B4-BE49-F238E27FC236}">
              <a16:creationId xmlns:a16="http://schemas.microsoft.com/office/drawing/2014/main" id="{07133F6C-FF18-4215-9AF5-DFD696B4631A}"/>
            </a:ext>
          </a:extLst>
        </xdr:cNvPr>
        <xdr:cNvSpPr>
          <a:spLocks noChangeShapeType="1"/>
        </xdr:cNvSpPr>
      </xdr:nvSpPr>
      <xdr:spPr bwMode="auto">
        <a:xfrm>
          <a:off x="6086475" y="3286125"/>
          <a:ext cx="476250" cy="0"/>
        </a:xfrm>
        <a:prstGeom prst="line">
          <a:avLst/>
        </a:prstGeom>
        <a:noFill/>
        <a:ln w="34925" cmpd="tri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314325</xdr:colOff>
      <xdr:row>7</xdr:row>
      <xdr:rowOff>114300</xdr:rowOff>
    </xdr:from>
    <xdr:to>
      <xdr:col>6</xdr:col>
      <xdr:colOff>790575</xdr:colOff>
      <xdr:row>7</xdr:row>
      <xdr:rowOff>114300</xdr:rowOff>
    </xdr:to>
    <xdr:sp macro="" textlink="">
      <xdr:nvSpPr>
        <xdr:cNvPr id="23" name="Line 49">
          <a:extLst>
            <a:ext uri="{FF2B5EF4-FFF2-40B4-BE49-F238E27FC236}">
              <a16:creationId xmlns:a16="http://schemas.microsoft.com/office/drawing/2014/main" id="{320A0F56-6B68-487F-8A41-00C4CC596BAC}"/>
            </a:ext>
          </a:extLst>
        </xdr:cNvPr>
        <xdr:cNvSpPr>
          <a:spLocks noChangeShapeType="1"/>
        </xdr:cNvSpPr>
      </xdr:nvSpPr>
      <xdr:spPr bwMode="auto">
        <a:xfrm>
          <a:off x="7181850" y="3286125"/>
          <a:ext cx="476250" cy="0"/>
        </a:xfrm>
        <a:prstGeom prst="line">
          <a:avLst/>
        </a:prstGeom>
        <a:noFill/>
        <a:ln w="34925" cmpd="tri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295275</xdr:colOff>
      <xdr:row>6</xdr:row>
      <xdr:rowOff>95250</xdr:rowOff>
    </xdr:from>
    <xdr:to>
      <xdr:col>5</xdr:col>
      <xdr:colOff>771525</xdr:colOff>
      <xdr:row>6</xdr:row>
      <xdr:rowOff>95250</xdr:rowOff>
    </xdr:to>
    <xdr:sp macro="" textlink="">
      <xdr:nvSpPr>
        <xdr:cNvPr id="25" name="Line 49">
          <a:extLst>
            <a:ext uri="{FF2B5EF4-FFF2-40B4-BE49-F238E27FC236}">
              <a16:creationId xmlns:a16="http://schemas.microsoft.com/office/drawing/2014/main" id="{224E9D19-1CA0-41C4-ADCF-0DA35F70550F}"/>
            </a:ext>
          </a:extLst>
        </xdr:cNvPr>
        <xdr:cNvSpPr>
          <a:spLocks noChangeShapeType="1"/>
        </xdr:cNvSpPr>
      </xdr:nvSpPr>
      <xdr:spPr bwMode="auto">
        <a:xfrm>
          <a:off x="6067425" y="2762250"/>
          <a:ext cx="476250" cy="0"/>
        </a:xfrm>
        <a:prstGeom prst="line">
          <a:avLst/>
        </a:prstGeom>
        <a:noFill/>
        <a:ln w="34925" cmpd="tri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314325</xdr:colOff>
      <xdr:row>9</xdr:row>
      <xdr:rowOff>114300</xdr:rowOff>
    </xdr:from>
    <xdr:to>
      <xdr:col>7</xdr:col>
      <xdr:colOff>790575</xdr:colOff>
      <xdr:row>9</xdr:row>
      <xdr:rowOff>114300</xdr:rowOff>
    </xdr:to>
    <xdr:sp macro="" textlink="">
      <xdr:nvSpPr>
        <xdr:cNvPr id="30" name="Line 49">
          <a:extLst>
            <a:ext uri="{FF2B5EF4-FFF2-40B4-BE49-F238E27FC236}">
              <a16:creationId xmlns:a16="http://schemas.microsoft.com/office/drawing/2014/main" id="{ADBC4517-86EA-4935-9049-94B79E84A02E}"/>
            </a:ext>
          </a:extLst>
        </xdr:cNvPr>
        <xdr:cNvSpPr>
          <a:spLocks noChangeShapeType="1"/>
        </xdr:cNvSpPr>
      </xdr:nvSpPr>
      <xdr:spPr bwMode="auto">
        <a:xfrm>
          <a:off x="2800350" y="3790950"/>
          <a:ext cx="476250" cy="0"/>
        </a:xfrm>
        <a:prstGeom prst="line">
          <a:avLst/>
        </a:prstGeom>
        <a:noFill/>
        <a:ln w="34925" cmpd="tri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314325</xdr:colOff>
      <xdr:row>8</xdr:row>
      <xdr:rowOff>114300</xdr:rowOff>
    </xdr:from>
    <xdr:to>
      <xdr:col>5</xdr:col>
      <xdr:colOff>790575</xdr:colOff>
      <xdr:row>8</xdr:row>
      <xdr:rowOff>114300</xdr:rowOff>
    </xdr:to>
    <xdr:sp macro="" textlink="">
      <xdr:nvSpPr>
        <xdr:cNvPr id="35" name="Line 49">
          <a:extLst>
            <a:ext uri="{FF2B5EF4-FFF2-40B4-BE49-F238E27FC236}">
              <a16:creationId xmlns:a16="http://schemas.microsoft.com/office/drawing/2014/main" id="{850A57AA-FC79-428F-BE67-9896F463ABC1}"/>
            </a:ext>
          </a:extLst>
        </xdr:cNvPr>
        <xdr:cNvSpPr>
          <a:spLocks noChangeShapeType="1"/>
        </xdr:cNvSpPr>
      </xdr:nvSpPr>
      <xdr:spPr bwMode="auto">
        <a:xfrm>
          <a:off x="4991100" y="3286125"/>
          <a:ext cx="476250" cy="0"/>
        </a:xfrm>
        <a:prstGeom prst="line">
          <a:avLst/>
        </a:prstGeom>
        <a:noFill/>
        <a:ln w="34925" cmpd="tri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314325</xdr:colOff>
      <xdr:row>8</xdr:row>
      <xdr:rowOff>114300</xdr:rowOff>
    </xdr:from>
    <xdr:to>
      <xdr:col>4</xdr:col>
      <xdr:colOff>790575</xdr:colOff>
      <xdr:row>8</xdr:row>
      <xdr:rowOff>114300</xdr:rowOff>
    </xdr:to>
    <xdr:sp macro="" textlink="">
      <xdr:nvSpPr>
        <xdr:cNvPr id="36" name="Line 49">
          <a:extLst>
            <a:ext uri="{FF2B5EF4-FFF2-40B4-BE49-F238E27FC236}">
              <a16:creationId xmlns:a16="http://schemas.microsoft.com/office/drawing/2014/main" id="{44352B03-D7EB-4BDE-9251-3C1BD575A30B}"/>
            </a:ext>
          </a:extLst>
        </xdr:cNvPr>
        <xdr:cNvSpPr>
          <a:spLocks noChangeShapeType="1"/>
        </xdr:cNvSpPr>
      </xdr:nvSpPr>
      <xdr:spPr bwMode="auto">
        <a:xfrm>
          <a:off x="3895725" y="3286125"/>
          <a:ext cx="476250" cy="0"/>
        </a:xfrm>
        <a:prstGeom prst="line">
          <a:avLst/>
        </a:prstGeom>
        <a:noFill/>
        <a:ln w="34925" cmpd="tri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304800</xdr:colOff>
      <xdr:row>6</xdr:row>
      <xdr:rowOff>95250</xdr:rowOff>
    </xdr:from>
    <xdr:to>
      <xdr:col>7</xdr:col>
      <xdr:colOff>781050</xdr:colOff>
      <xdr:row>6</xdr:row>
      <xdr:rowOff>95250</xdr:rowOff>
    </xdr:to>
    <xdr:sp macro="" textlink="">
      <xdr:nvSpPr>
        <xdr:cNvPr id="37" name="Line 49">
          <a:extLst>
            <a:ext uri="{FF2B5EF4-FFF2-40B4-BE49-F238E27FC236}">
              <a16:creationId xmlns:a16="http://schemas.microsoft.com/office/drawing/2014/main" id="{A1801768-EBFC-46A0-84EC-266224DA3EEF}"/>
            </a:ext>
          </a:extLst>
        </xdr:cNvPr>
        <xdr:cNvSpPr>
          <a:spLocks noChangeShapeType="1"/>
        </xdr:cNvSpPr>
      </xdr:nvSpPr>
      <xdr:spPr bwMode="auto">
        <a:xfrm>
          <a:off x="7172325" y="2762250"/>
          <a:ext cx="476250" cy="0"/>
        </a:xfrm>
        <a:prstGeom prst="line">
          <a:avLst/>
        </a:prstGeom>
        <a:noFill/>
        <a:ln w="34925" cmpd="tri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295275</xdr:colOff>
      <xdr:row>6</xdr:row>
      <xdr:rowOff>95250</xdr:rowOff>
    </xdr:from>
    <xdr:to>
      <xdr:col>6</xdr:col>
      <xdr:colOff>771525</xdr:colOff>
      <xdr:row>6</xdr:row>
      <xdr:rowOff>95250</xdr:rowOff>
    </xdr:to>
    <xdr:sp macro="" textlink="">
      <xdr:nvSpPr>
        <xdr:cNvPr id="38" name="Line 49">
          <a:extLst>
            <a:ext uri="{FF2B5EF4-FFF2-40B4-BE49-F238E27FC236}">
              <a16:creationId xmlns:a16="http://schemas.microsoft.com/office/drawing/2014/main" id="{C9E85C6C-CA05-4522-ACD0-50D47C544D2D}"/>
            </a:ext>
          </a:extLst>
        </xdr:cNvPr>
        <xdr:cNvSpPr>
          <a:spLocks noChangeShapeType="1"/>
        </xdr:cNvSpPr>
      </xdr:nvSpPr>
      <xdr:spPr bwMode="auto">
        <a:xfrm>
          <a:off x="6067425" y="2762250"/>
          <a:ext cx="476250" cy="0"/>
        </a:xfrm>
        <a:prstGeom prst="line">
          <a:avLst/>
        </a:prstGeom>
        <a:noFill/>
        <a:ln w="34925" cmpd="tri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304800</xdr:colOff>
      <xdr:row>8</xdr:row>
      <xdr:rowOff>95250</xdr:rowOff>
    </xdr:from>
    <xdr:to>
      <xdr:col>7</xdr:col>
      <xdr:colOff>781050</xdr:colOff>
      <xdr:row>8</xdr:row>
      <xdr:rowOff>95250</xdr:rowOff>
    </xdr:to>
    <xdr:sp macro="" textlink="">
      <xdr:nvSpPr>
        <xdr:cNvPr id="39" name="Line 49">
          <a:extLst>
            <a:ext uri="{FF2B5EF4-FFF2-40B4-BE49-F238E27FC236}">
              <a16:creationId xmlns:a16="http://schemas.microsoft.com/office/drawing/2014/main" id="{F6D28BE7-5C2A-4A3A-8A71-4DFEE70C45D3}"/>
            </a:ext>
          </a:extLst>
        </xdr:cNvPr>
        <xdr:cNvSpPr>
          <a:spLocks noChangeShapeType="1"/>
        </xdr:cNvSpPr>
      </xdr:nvSpPr>
      <xdr:spPr bwMode="auto">
        <a:xfrm>
          <a:off x="7172325" y="3267075"/>
          <a:ext cx="476250" cy="0"/>
        </a:xfrm>
        <a:prstGeom prst="line">
          <a:avLst/>
        </a:prstGeom>
        <a:noFill/>
        <a:ln w="34925" cmpd="tri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314325</xdr:colOff>
      <xdr:row>8</xdr:row>
      <xdr:rowOff>114300</xdr:rowOff>
    </xdr:from>
    <xdr:to>
      <xdr:col>6</xdr:col>
      <xdr:colOff>790575</xdr:colOff>
      <xdr:row>8</xdr:row>
      <xdr:rowOff>114300</xdr:rowOff>
    </xdr:to>
    <xdr:sp macro="" textlink="">
      <xdr:nvSpPr>
        <xdr:cNvPr id="40" name="Line 49">
          <a:extLst>
            <a:ext uri="{FF2B5EF4-FFF2-40B4-BE49-F238E27FC236}">
              <a16:creationId xmlns:a16="http://schemas.microsoft.com/office/drawing/2014/main" id="{180A7895-C8CB-4D4C-9271-BD77476D1E6A}"/>
            </a:ext>
          </a:extLst>
        </xdr:cNvPr>
        <xdr:cNvSpPr>
          <a:spLocks noChangeShapeType="1"/>
        </xdr:cNvSpPr>
      </xdr:nvSpPr>
      <xdr:spPr bwMode="auto">
        <a:xfrm>
          <a:off x="6086475" y="3286125"/>
          <a:ext cx="476250" cy="0"/>
        </a:xfrm>
        <a:prstGeom prst="line">
          <a:avLst/>
        </a:prstGeom>
        <a:noFill/>
        <a:ln w="34925" cmpd="tri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295275</xdr:colOff>
      <xdr:row>5</xdr:row>
      <xdr:rowOff>95250</xdr:rowOff>
    </xdr:from>
    <xdr:to>
      <xdr:col>2</xdr:col>
      <xdr:colOff>771525</xdr:colOff>
      <xdr:row>5</xdr:row>
      <xdr:rowOff>95250</xdr:rowOff>
    </xdr:to>
    <xdr:sp macro="" textlink="">
      <xdr:nvSpPr>
        <xdr:cNvPr id="41" name="Line 49">
          <a:extLst>
            <a:ext uri="{FF2B5EF4-FFF2-40B4-BE49-F238E27FC236}">
              <a16:creationId xmlns:a16="http://schemas.microsoft.com/office/drawing/2014/main" id="{4A4B5231-F69F-44BF-8709-E7EFFA4B9FB8}"/>
            </a:ext>
          </a:extLst>
        </xdr:cNvPr>
        <xdr:cNvSpPr>
          <a:spLocks noChangeShapeType="1"/>
        </xdr:cNvSpPr>
      </xdr:nvSpPr>
      <xdr:spPr bwMode="auto">
        <a:xfrm>
          <a:off x="3876675" y="2257425"/>
          <a:ext cx="476250" cy="0"/>
        </a:xfrm>
        <a:prstGeom prst="line">
          <a:avLst/>
        </a:prstGeom>
        <a:noFill/>
        <a:ln w="34925" cmpd="tri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342900</xdr:colOff>
      <xdr:row>5</xdr:row>
      <xdr:rowOff>95250</xdr:rowOff>
    </xdr:from>
    <xdr:to>
      <xdr:col>4</xdr:col>
      <xdr:colOff>819150</xdr:colOff>
      <xdr:row>5</xdr:row>
      <xdr:rowOff>95250</xdr:rowOff>
    </xdr:to>
    <xdr:sp macro="" textlink="">
      <xdr:nvSpPr>
        <xdr:cNvPr id="42" name="Line 49">
          <a:extLst>
            <a:ext uri="{FF2B5EF4-FFF2-40B4-BE49-F238E27FC236}">
              <a16:creationId xmlns:a16="http://schemas.microsoft.com/office/drawing/2014/main" id="{8B2E1B32-C1B7-4781-BEBE-F9AA8FC02502}"/>
            </a:ext>
          </a:extLst>
        </xdr:cNvPr>
        <xdr:cNvSpPr>
          <a:spLocks noChangeShapeType="1"/>
        </xdr:cNvSpPr>
      </xdr:nvSpPr>
      <xdr:spPr bwMode="auto">
        <a:xfrm>
          <a:off x="6115050" y="2257425"/>
          <a:ext cx="476250" cy="0"/>
        </a:xfrm>
        <a:prstGeom prst="line">
          <a:avLst/>
        </a:prstGeom>
        <a:noFill/>
        <a:ln w="34925" cmpd="tri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8120;&#50528;\C\&#49688;&#47049;&#49328;&#52636;\&#48372;&#49457;\&#49688;&#47049;\&#47560;&#51648;&#47561;&#49688;&#51221;\1&#54840;&#46020;&#47196;\&#50516;&#44144;\&#44396;&#51312;\&#49688;&#47196;\&#44368;&#44033;&#44396;&#51312;3&#51452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602\JANG-B\&#49688;&#47049;\JANGDONG\XLS\Sta0+303&#53685;&#47196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0900;&#49569;Ic&#44368;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8120;&#50528;\C\&#50689;&#54868;&#48169;\fx%20&#52992;&#51060;&#48660;\MYDOCU~1\&#44305;&#50577;&#49884;\&#47588;&#52380;&#54889;~1\&#49688;&#47049;&#49328;~2\&#48176;&#49688;&#44277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DATA\&#49688;&#47049;&#49328;&#52636;\&#44368;&#45824;&#53664;&#44277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8;&#51076;&#49828;\C\&#53664;&#47785;\&#65339;&#54532;&#47196;&#51229;&#53944;&#47749;&#51077;&#47141;&#65341;\02&#65339;&#49688;&#47049;&#49328;&#52636;&#49436;&#65341;\05&#65339;&#50864;&#49688;&#44277;&#65341;\&#50724;&#49688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48;&#48337;&#51456;\&#51648;&#48337;&#51456;(D)\&#50725;&#52380;&#44400;&#51060;&#50896;&#47732;\&#47592;&#54848;\DATAROOM\CO-RELA\MANHOLE\&#50724;&#49688;&#48155;~2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64;&#52285;&#54788;\C\DATAROOM\CO-RELA\MANHOLE\&#50724;&#49688;&#48155;~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4277;&#50976;&#51088;&#47308;&#48169;\&#49444;&#44228;&#48169;\GUSI\DAN5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LECO\_iloperation\Project\RAMP%20B&#49688;&#47049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24;&#51068;2\&#47196;&#52972;%20&#46356;&#49828;&#53356;%20(c)\&#53664;&#47785;\&#65339;&#54532;&#47196;&#51229;&#53944;&#47749;&#51077;&#47141;&#65341;\03&#65339;&#49688;&#47049;&#49328;&#52636;&#49436;&#65341;\11&#65339;&#48512;%20&#45824;%20&#44277;&#65341;\01&#65339;&#46020;&#47196;&#54364;&#51648;&#54032;&#65341;\&#48512;&#45824;&#44277;(&#45209;&#49437;&#48169;&#51648;&#52293;)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0;&#51109;&#44256;\&#46020;&#47196;2\JMS\GA-DAE\&#48512;&#45824;&#49688;&#47049;\&#48512;&#45824;~04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224;&#49328;-&#45733;&#49440;&#44036;(&#49884;&#54665;)\&#48176;&#49688;&#44288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24;&#51068;2\&#47196;&#52972;%20&#46356;&#49828;&#53356;%20(c)\&#53664;&#47785;\&#65339;&#54532;&#47196;&#51229;&#53944;&#47749;&#51077;&#47141;&#65341;\03&#65339;&#49688;&#47049;&#49328;&#52636;&#49436;&#65341;\11&#65339;&#48512;%20&#45824;%20&#44277;&#65341;\01&#65339;&#46020;&#47196;&#54364;&#51648;&#54032;&#65341;\&#48512;&#45824;&#44277;(&#46020;&#47196;&#54364;&#51648;&#54032;)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MW\&#50689;&#46041;-&#44608;&#52380;(LM\03-&#49688;&#47049;&#49328;&#52636;&#49436;(&#50896;&#44032;&#49688;&#47049;)\08-&#54889;&#44036;IC&#50977;&#44368;\01-&#49345;&#48512;\11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47564;&#50689;\FINAL\&#51652;&#51109;&#44368;\&#49688;&#47049;&#49328;&#52636;&#49436;\&#49688;&#47049;(final)\&#52384;&#44540;&#49688;&#47049;&#51665;&#44228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333;&#51064;\&#49688;&#47049;&#51665;&#44228;\EXCEL\DOWOO\BT\BT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61;&#51340;&#51221;\&#45453;&#49548;&#50612;&#47784;\My%20Documents\GOOMI\DOHWA03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LECO\_iloperation\My%20Documents\&#47785;&#54252;&#48320;&#44221;\&#44396;&#49457;&#49888;&#44036;&#51204;\2&#54840;&#44305;&#51109;%20&#46020;&#47196;&#44060;&#49444;&#44277;&#49324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8120;&#50528;\C\My%20Documents\&#44368;&#47049;\&#45824;&#50896;&#49324;\&#44368;&#44033;&#44396;&#51312;3&#51452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56;&#44305;&#51008;\C\10&#51333;&#44397;&#51068;&#48169;&#51060;&#50836;!\0&#52285;&#54217;\&#49688;&#48513;\&#49688;-&#50641;&#49472;\&#49688;-&#54252;&#51109;&#44277;1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56;&#44305;&#51008;\C\2001\&#49692;&#52380;&#44053;&#48320;\&#49688;&#47049;\&#52572;&#51333;&#49688;&#47049;\&#49692;&#52380;&#48176;&#49688;&#44277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8;&#51076;&#49828;\&#51228;&#51076;&#49828;\&#47785;&#54252;&#50669;&#54788;&#54889;\&#49444;&#44228;&#51088;&#47308;\&#50668;&#49688;(&#46020;&#49884;&#44228;&#54925;&#46020;&#47196;)\&#48393;&#44228;\05.&#49688;&#47049;&#49328;&#52636;&#49436;\06.&#48512;&#45824;&#44277;\03-1.%20&#52264;&#49440;&#46020;&#49353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064;&#54840;\D\2&#54840;&#44305;&#51109;(&#44396;&#44305;&#51109;&#47560;&#53944;&#50526;)&#46020;&#47196;&#44060;&#49444;&#44277;&#49324;\excel\&#49688;&#47049;&#49328;&#52636;&#49436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24;&#51068;2\&#47196;&#52972;%20&#46356;&#49828;&#53356;%20(c)\&#53664;&#47785;\&#65339;&#54532;&#47196;&#51229;&#53944;&#47749;&#51077;&#47141;&#65341;\03&#65339;&#49688;&#47049;&#49328;&#52636;&#49436;&#65341;\11&#65339;&#48512;%20&#45824;%20&#44277;&#65341;\01&#65339;&#46020;&#47196;&#54364;&#51648;&#54032;&#65341;\&#48512;&#45824;&#44277;(&#44368;&#53685;&#54364;&#51648;&#54032;)&#48320;&#44221;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각계산"/>
      <sheetName val="코벨전단"/>
      <sheetName val="횡방향구속철근"/>
      <sheetName val="교좌면설계"/>
      <sheetName val="Sheet9"/>
      <sheetName val="Sheet10"/>
    </sheetNames>
    <sheetDataSet>
      <sheetData sheetId="0" refreshError="1">
        <row r="12">
          <cell r="I12">
            <v>240</v>
          </cell>
        </row>
        <row r="13">
          <cell r="I13">
            <v>3000</v>
          </cell>
        </row>
        <row r="38">
          <cell r="M38">
            <v>0.17799999999999999</v>
          </cell>
        </row>
        <row r="40">
          <cell r="M40">
            <v>0.81599999999999995</v>
          </cell>
        </row>
        <row r="95">
          <cell r="Q95">
            <v>12.120000000000001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Chart3"/>
      <sheetName val="수로단위수량"/>
      <sheetName val="날개벽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ABUT수량-A1"/>
      <sheetName val="위치조서"/>
      <sheetName val="Excel"/>
      <sheetName val="각형맨홀"/>
      <sheetName val="단위수량"/>
      <sheetName val="Sta0+303통로"/>
      <sheetName val="000000"/>
      <sheetName val="표지1"/>
      <sheetName val="Sheet2"/>
      <sheetName val="설계설명서"/>
      <sheetName val="Sheet3 (2)"/>
      <sheetName val="설계예산서"/>
      <sheetName val="운반거리표"/>
      <sheetName val="예정공정(6개월)"/>
      <sheetName val="관급자재간지"/>
      <sheetName val="집계표"/>
      <sheetName val="자재집계간지"/>
      <sheetName val="자재집계"/>
      <sheetName val="토공간지"/>
      <sheetName val="토공집계표"/>
      <sheetName val="토공토적집계"/>
      <sheetName val="토적계산서"/>
      <sheetName val="축조공간지"/>
      <sheetName val="석축자재집계"/>
      <sheetName val="석축수량집계"/>
      <sheetName val="석축단위수량"/>
      <sheetName val="피복석전개도"/>
      <sheetName val="피복석평균높이"/>
      <sheetName val="끝마무리"/>
      <sheetName val="포장공간지"/>
      <sheetName val="포장공집계"/>
      <sheetName val="포장재료집계"/>
      <sheetName val="포장수량집계 "/>
      <sheetName val="상치포장"/>
      <sheetName val="상치포장토적"/>
      <sheetName val="상치포장 (2)"/>
      <sheetName val="접속포장토적"/>
      <sheetName val="신축이음"/>
      <sheetName val="입출재고현황 (2)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1.설계조건 "/>
      <sheetName val="설계기준설명"/>
      <sheetName val="총괄표"/>
      <sheetName val="2.단면가정 (BASE)"/>
      <sheetName val="2.단면가정  (2)"/>
      <sheetName val="2.단면가정  (3)"/>
      <sheetName val="2.단면가정  (4)"/>
      <sheetName val="2.단면가정  (5)"/>
      <sheetName val="2.단면가정  (6)"/>
      <sheetName val="3.하중및토압(탄성,가동)"/>
      <sheetName val="4.하중 5.안정검토(가동)(탄성)"/>
      <sheetName val="3.하중및토압 (고정)"/>
      <sheetName val="4.하중 5.안정검토(고정)"/>
      <sheetName val="6.벽체계산"/>
      <sheetName val="7.흉벽계산(구식)"/>
      <sheetName val="7.흉벽계산(ASCON)"/>
      <sheetName val="7.흉벽계산(CON)"/>
      <sheetName val="8.PILE (원지반)"/>
      <sheetName val="8.PILE  (돌출)"/>
      <sheetName val="두부보강(허용)"/>
      <sheetName val="9.FOOTING(2)"/>
      <sheetName val="9.FOOTING(3)"/>
      <sheetName val="9.FOOTING(4)"/>
      <sheetName val="9.FOOTING(5)"/>
      <sheetName val="9.FOOTING(6)"/>
      <sheetName val="10.날개벽 (A)"/>
      <sheetName val="10.날개벽(B)"/>
      <sheetName val="10.날개벽 (C)"/>
      <sheetName val="11.고정슈교좌면검토"/>
      <sheetName val="11.가동슈교좌면검토 "/>
      <sheetName val="11.탄성슈교좌면검토 "/>
      <sheetName val="12.접속슬라브CON) "/>
      <sheetName val="12.접속슬라브(ASCON)"/>
      <sheetName val="주철근조립도"/>
      <sheetName val="Sheet3"/>
      <sheetName val="Sheet1"/>
      <sheetName val="2.단면가정_x0000_ (6)"/>
      <sheetName val="U-TYPE구간"/>
      <sheetName val="계단 종점부구간"/>
      <sheetName val="집수정"/>
      <sheetName val="BOX 구간"/>
      <sheetName val="D-철근총괄"/>
      <sheetName val="H-철근총괄  "/>
      <sheetName val="수량산출표"/>
      <sheetName val="배수공"/>
      <sheetName val="간지"/>
      <sheetName val="2.단면가정"/>
      <sheetName val="중동공구"/>
      <sheetName val="TOTAL_BOQ"/>
      <sheetName val="1. 설계조건 2.단면가정 3. 하중계산"/>
      <sheetName val="DATA 입력란"/>
      <sheetName val="입적표"/>
      <sheetName val="SG"/>
      <sheetName val="우각부보강"/>
      <sheetName val="G.R300경비"/>
      <sheetName val="#REF"/>
      <sheetName val="횡배위치"/>
      <sheetName val="수로단위수량"/>
      <sheetName val="000000"/>
      <sheetName val="ABUT수량-A1"/>
      <sheetName val="교각계산"/>
      <sheetName val="일위대가"/>
      <sheetName val="Y-WORK"/>
      <sheetName val="6PILE  (돌출)"/>
      <sheetName val="unitpric"/>
      <sheetName val="noyim"/>
      <sheetName val="junggi"/>
      <sheetName val="4.2.1 마루높이 검토"/>
      <sheetName val="내역서"/>
      <sheetName val="1.설계조건"/>
      <sheetName val="2.단면가정_x005f_x0000_ (6)"/>
      <sheetName val="집계표"/>
      <sheetName val="rate"/>
      <sheetName val="단위중량"/>
      <sheetName val="차액보증"/>
      <sheetName val="INPUT"/>
      <sheetName val="물가시세"/>
      <sheetName val="노임단가"/>
      <sheetName val="정부노임단가"/>
      <sheetName val="설계조건"/>
      <sheetName val="2.단면가정? (6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배수집계"/>
      <sheetName val="횡배수량집계"/>
      <sheetName val="횡배위치"/>
      <sheetName val="토공"/>
      <sheetName val="계산중"/>
      <sheetName val="날개벽"/>
      <sheetName val="횡배수관"/>
      <sheetName val="TYPE-1"/>
      <sheetName val="TYPE-2"/>
      <sheetName val="TYPE-3"/>
      <sheetName val="집수정 "/>
      <sheetName val="집수정TYPE1"/>
      <sheetName val="집수정TYPE2"/>
      <sheetName val="집수정TYPE3"/>
      <sheetName val="종배수관위치조서"/>
      <sheetName val="종배수관"/>
      <sheetName val="면벽"/>
      <sheetName val="Sheet8"/>
      <sheetName val="Sheet9"/>
    </sheetNames>
    <sheetDataSet>
      <sheetData sheetId="0"/>
      <sheetData sheetId="1"/>
      <sheetData sheetId="2" refreshError="1"/>
      <sheetData sheetId="3"/>
      <sheetData sheetId="4" refreshError="1">
        <row r="25">
          <cell r="AQ25">
            <v>300</v>
          </cell>
          <cell r="AR25">
            <v>30</v>
          </cell>
          <cell r="AS25">
            <v>180</v>
          </cell>
          <cell r="AT25">
            <v>160</v>
          </cell>
          <cell r="AU25">
            <v>560</v>
          </cell>
          <cell r="AV25">
            <v>30</v>
          </cell>
          <cell r="AW25">
            <v>0.193</v>
          </cell>
          <cell r="AX25">
            <v>0.68</v>
          </cell>
          <cell r="AY25">
            <v>2.3E-3</v>
          </cell>
        </row>
        <row r="26">
          <cell r="AQ26">
            <v>450</v>
          </cell>
          <cell r="AR26">
            <v>38</v>
          </cell>
          <cell r="AS26">
            <v>263</v>
          </cell>
          <cell r="AT26">
            <v>160</v>
          </cell>
          <cell r="AU26">
            <v>726</v>
          </cell>
          <cell r="AV26">
            <v>30</v>
          </cell>
          <cell r="AW26">
            <v>0.19800000000000001</v>
          </cell>
          <cell r="AX26">
            <v>0.84599999999999997</v>
          </cell>
          <cell r="AY26">
            <v>3.5999999999999999E-3</v>
          </cell>
        </row>
        <row r="27">
          <cell r="AQ27">
            <v>500</v>
          </cell>
          <cell r="AR27">
            <v>42</v>
          </cell>
          <cell r="AS27">
            <v>292</v>
          </cell>
          <cell r="AT27">
            <v>190</v>
          </cell>
          <cell r="AU27">
            <v>784</v>
          </cell>
          <cell r="AV27">
            <v>30</v>
          </cell>
          <cell r="AW27">
            <v>0.247</v>
          </cell>
          <cell r="AX27">
            <v>0.96399999999999997</v>
          </cell>
          <cell r="AY27">
            <v>4.0000000000000001E-3</v>
          </cell>
        </row>
        <row r="28">
          <cell r="AQ28">
            <v>600</v>
          </cell>
          <cell r="AR28">
            <v>50</v>
          </cell>
          <cell r="AS28">
            <v>350</v>
          </cell>
          <cell r="AT28">
            <v>250</v>
          </cell>
          <cell r="AU28">
            <v>900</v>
          </cell>
          <cell r="AV28">
            <v>30</v>
          </cell>
          <cell r="AW28">
            <v>0.34699999999999998</v>
          </cell>
          <cell r="AX28">
            <v>1.22</v>
          </cell>
          <cell r="AY28">
            <v>4.7999999999999996E-3</v>
          </cell>
        </row>
        <row r="29">
          <cell r="AQ29">
            <v>700</v>
          </cell>
          <cell r="AR29">
            <v>58</v>
          </cell>
          <cell r="AS29">
            <v>408</v>
          </cell>
          <cell r="AT29">
            <v>250</v>
          </cell>
          <cell r="AU29">
            <v>1016</v>
          </cell>
          <cell r="AV29">
            <v>50</v>
          </cell>
          <cell r="AW29">
            <v>0.40799999999999997</v>
          </cell>
          <cell r="AX29">
            <v>1.3160000000000001</v>
          </cell>
          <cell r="AY29">
            <v>5.5999999999999999E-3</v>
          </cell>
        </row>
        <row r="30">
          <cell r="AQ30">
            <v>800</v>
          </cell>
          <cell r="AR30">
            <v>66</v>
          </cell>
          <cell r="AS30">
            <v>466</v>
          </cell>
          <cell r="AT30">
            <v>250</v>
          </cell>
          <cell r="AU30">
            <v>1132</v>
          </cell>
          <cell r="AV30">
            <v>50</v>
          </cell>
          <cell r="AW30">
            <v>0.46899999999999997</v>
          </cell>
          <cell r="AX30">
            <v>1.4319999999999999</v>
          </cell>
          <cell r="AY30">
            <v>6.4000000000000003E-3</v>
          </cell>
        </row>
        <row r="31">
          <cell r="AQ31">
            <v>1000</v>
          </cell>
          <cell r="AR31">
            <v>82</v>
          </cell>
          <cell r="AS31">
            <v>582</v>
          </cell>
          <cell r="AT31">
            <v>280</v>
          </cell>
          <cell r="AU31">
            <v>1364</v>
          </cell>
          <cell r="AV31">
            <v>50</v>
          </cell>
          <cell r="AW31">
            <v>0.64429999999999998</v>
          </cell>
          <cell r="AX31">
            <v>1.724</v>
          </cell>
          <cell r="AY31">
            <v>1.1900000000000001E-2</v>
          </cell>
        </row>
        <row r="32">
          <cell r="AQ32">
            <v>1200</v>
          </cell>
          <cell r="AR32">
            <v>95</v>
          </cell>
          <cell r="AS32">
            <v>695</v>
          </cell>
          <cell r="AT32">
            <v>360</v>
          </cell>
          <cell r="AU32">
            <v>1590</v>
          </cell>
          <cell r="AV32">
            <v>60</v>
          </cell>
          <cell r="AW32">
            <v>0.91900000000000004</v>
          </cell>
          <cell r="AX32">
            <v>2.11</v>
          </cell>
          <cell r="AY32">
            <v>1.423E-2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각1"/>
      <sheetName val="총괄집계"/>
      <sheetName val="수량집계(대전)"/>
      <sheetName val="일반수량집계(대전)"/>
      <sheetName val="봉곡교(대전)"/>
      <sheetName val="수량집계(진주)"/>
      <sheetName val="일반수량집계 (진주)"/>
      <sheetName val="봉곡교(진주)"/>
      <sheetName val="접속 슬래브"/>
      <sheetName val="옹벽집계"/>
      <sheetName val="토공집계"/>
      <sheetName val="토공"/>
      <sheetName val="총괄-S"/>
      <sheetName val="총괄-S (2)"/>
      <sheetName val="총괄-S(30)"/>
      <sheetName val="슬래브-S(30)"/>
      <sheetName val="옹벽-S"/>
      <sheetName val="슬래브-S (40)"/>
      <sheetName val="총괄집계1 (3)"/>
      <sheetName val="수량집계"/>
      <sheetName val="신흥교"/>
      <sheetName val="시점(우)-날개벽"/>
      <sheetName val="시점(좌)-날개벽"/>
      <sheetName val="종점(우)-날개벽"/>
      <sheetName val="종점(좌)-날개벽"/>
      <sheetName val="옹벽(3-1)"/>
      <sheetName val="옹벽(3-2)"/>
      <sheetName val="총괄"/>
      <sheetName val="총괄 (2)"/>
      <sheetName val="총괄(30)"/>
      <sheetName val="슬래브(30)"/>
      <sheetName val="옹벽"/>
      <sheetName val="슬래브 (40)"/>
      <sheetName val="XXXXXX"/>
      <sheetName val="산청"/>
      <sheetName val="수동"/>
      <sheetName val="30mpc본당수량"/>
      <sheetName val="1m당 (2)"/>
      <sheetName val="Sheet1"/>
      <sheetName val="Sheet2"/>
      <sheetName val="Sheet3"/>
      <sheetName val="토공총괄집계"/>
      <sheetName val="U-TYPE토공"/>
      <sheetName val="교대토공집계"/>
      <sheetName val="교대토공"/>
      <sheetName val="교각토공집계"/>
      <sheetName val="교각토공"/>
      <sheetName val="타공종이월"/>
      <sheetName val="강재수량-총"/>
      <sheetName val="철근량"/>
      <sheetName val="토공수량집"/>
      <sheetName val="어곡-타공종"/>
      <sheetName val="VXXXXX"/>
      <sheetName val="표지"/>
      <sheetName val="목차"/>
      <sheetName val="1.설계조건"/>
      <sheetName val="2.1단면가정"/>
      <sheetName val="Sap2000"/>
      <sheetName val="2.5하중재하도"/>
      <sheetName val="2.7 전산입력"/>
      <sheetName val="2.7.2 단면력집계"/>
      <sheetName val="2.8 부재력도(극한)"/>
      <sheetName val="2.9 단면검토"/>
      <sheetName val="2.9.2 벽설계"/>
      <sheetName val="2.10주철근 조립도"/>
      <sheetName val="2.11정착장검토"/>
      <sheetName val="2.12 부재력도(허용)"/>
      <sheetName val="2.13 우각부 보강검토"/>
      <sheetName val="2.14 거더계산"/>
      <sheetName val="2.14.3 거더철근량산정"/>
      <sheetName val="2.14.4 사각기둥설계"/>
      <sheetName val="2.15 사용성검토"/>
      <sheetName val="2.16 부력검토"/>
      <sheetName val="북한강교교대토공집계(1)"/>
      <sheetName val="북한강교시점측교대"/>
      <sheetName val="북한강교교대토공집계(2)"/>
      <sheetName val="북한강교종점측교대"/>
      <sheetName val="용늪교교대토공집계 "/>
      <sheetName val="용늪교시점측교대"/>
      <sheetName val="용늪교종점측교대"/>
      <sheetName val="통전1교-A1토공"/>
      <sheetName val="통전1교-A2토공"/>
      <sheetName val="사천2교-A1토공"/>
      <sheetName val="사천2교-A2토공"/>
      <sheetName val="교대집계"/>
      <sheetName val="총괄토공집계"/>
      <sheetName val="1 line"/>
      <sheetName val="교대수량집계(당진방향)"/>
      <sheetName val="교대철근집계(당진방향)"/>
      <sheetName val="교대(당진방향)상세집계(A1)"/>
      <sheetName val="당진방향-교대(A1)"/>
      <sheetName val="날개벽(당진방향-시점)"/>
      <sheetName val="접속(당진방향,시점)"/>
      <sheetName val="옹벽(당진방향,A1)"/>
      <sheetName val="교대(당진방향)상세집계(A2)"/>
      <sheetName val="당진방향-교대(A2)"/>
      <sheetName val="날개벽(당진방향-종점)"/>
      <sheetName val="접속(당진방향,종점)"/>
      <sheetName val="옹벽(당진방향,A2)"/>
      <sheetName val="자재별집계"/>
      <sheetName val="총재료집계"/>
      <sheetName val="개거재료집계"/>
      <sheetName val="개거수량산출"/>
      <sheetName val="개거위치조서"/>
      <sheetName val="덮개재료집계"/>
      <sheetName val="덮개수량산출"/>
      <sheetName val="덮개위치조서"/>
      <sheetName val="토적계산"/>
      <sheetName val="폐기물산출"/>
      <sheetName val="깨기재료집계"/>
      <sheetName val="깨기수량산출"/>
      <sheetName val="깨기위치조서"/>
      <sheetName val="중보용수로취입수문재료표"/>
      <sheetName val="중보용수로취입수문"/>
      <sheetName val="중보용수로취입수깨기수량"/>
      <sheetName val="용수개거 내역수량집계표"/>
      <sheetName val="용수개거연장조서"/>
      <sheetName val="용수개거재료집계표"/>
      <sheetName val="용수개거단위수량"/>
      <sheetName val="abut집계"/>
      <sheetName val="상-교대"/>
      <sheetName val="부대공집계(옛날)"/>
      <sheetName val="부대공집계표"/>
      <sheetName val="오수공"/>
      <sheetName val="우수공"/>
      <sheetName val="구내배관"/>
      <sheetName val="BYPASS날개벽"/>
      <sheetName val="laroux"/>
      <sheetName val="내역서"/>
      <sheetName val="총집"/>
      <sheetName val="철근집계"/>
      <sheetName val="관집"/>
      <sheetName val="횡설"/>
      <sheetName val="U형플륨집계"/>
      <sheetName val="플륨관마감"/>
      <sheetName val="플륨관"/>
      <sheetName val="횡배수평균터파기H"/>
      <sheetName val="BOX집계"/>
      <sheetName val="BOX수량"/>
      <sheetName val="잡석"/>
      <sheetName val="옹벽토공"/>
      <sheetName val="옹벽수량"/>
      <sheetName val="연장조서"/>
      <sheetName val="전단"/>
      <sheetName val="전집"/>
      <sheetName val="AB3400"/>
      <sheetName val="AB3401"/>
      <sheetName val="감독차량비"/>
      <sheetName val="AB3402"/>
      <sheetName val="AB3403"/>
      <sheetName val="터널차량비"/>
      <sheetName val="AB3500"/>
      <sheetName val="부지임대료"/>
      <sheetName val="내역서적용수량"/>
      <sheetName val="부대공자재"/>
      <sheetName val="자재집계표"/>
      <sheetName val="타공정이월"/>
      <sheetName val="표지판설치집계"/>
      <sheetName val="표지판 기초수량"/>
      <sheetName val="표지판기초수량산출근거"/>
      <sheetName val="시선유도시설집계"/>
      <sheetName val="시선유도수량산출"/>
      <sheetName val="차선도색수량집계표"/>
      <sheetName val="차선도색수량근거"/>
      <sheetName val="이단가드레일집계"/>
      <sheetName val="교툥안전시설"/>
      <sheetName val="갑"/>
      <sheetName val="변경개요1"/>
      <sheetName val="갑 (1)"/>
      <sheetName val="원가계산서"/>
      <sheetName val="공종별집계표"/>
      <sheetName val="갑지 (2)"/>
      <sheetName val="공량서(옥외방범)"/>
      <sheetName val="단가조사서"/>
      <sheetName val="단가조사서 (업체)"/>
      <sheetName val="갑지 (3)"/>
      <sheetName val="자재총괄(증감)"/>
      <sheetName val="폐수처리장(변경)"/>
      <sheetName val="폐수처리장 (기존)"/>
      <sheetName val="갑지 (4)"/>
      <sheetName val="도면"/>
      <sheetName val="내역적용(전체)"/>
      <sheetName val="터널공총자재693"/>
      <sheetName val="시멘트및골재수랑지계표694"/>
      <sheetName val="콘크리트695"/>
      <sheetName val="총집계표"/>
      <sheetName val="BM개착"/>
      <sheetName val="(3-1)798"/>
      <sheetName val="(3-2)799"/>
      <sheetName val="800"/>
      <sheetName val="801"/>
      <sheetName val="802"/>
      <sheetName val="803"/>
      <sheetName val="(4-1)822"/>
      <sheetName val="(4-2)823"/>
      <sheetName val="824"/>
      <sheetName val="825"/>
      <sheetName val="826"/>
      <sheetName val="827"/>
      <sheetName val="(6-1)872"/>
      <sheetName val="(6-2)873"/>
      <sheetName val="874"/>
      <sheetName val="875"/>
      <sheetName val="876"/>
      <sheetName val="877"/>
      <sheetName val="본선수량총괄집계표"/>
      <sheetName val="토공수량총괄집계표"/>
      <sheetName val="집계표"/>
      <sheetName val="화심2교(전주 시)"/>
      <sheetName val="화심2교(전주 종)"/>
      <sheetName val="화심2교(함양 시)"/>
      <sheetName val="화심2교(함양 종)"/>
      <sheetName val="민목2교(전주 시)"/>
      <sheetName val="민목2교(전주 종)"/>
      <sheetName val="민목2교(함양 시)"/>
      <sheetName val="민목2교(함양 종)"/>
      <sheetName val="간지"/>
      <sheetName val="설계설명서"/>
      <sheetName val="물량증감내역"/>
      <sheetName val="자재"/>
      <sheetName val="공사용중기"/>
      <sheetName val="공정표(당)"/>
      <sheetName val="공정표(변)"/>
      <sheetName val="표지-1"/>
      <sheetName val="집계표(총괄)"/>
      <sheetName val="집계표(토목)"/>
      <sheetName val="제잡비산출근거"/>
      <sheetName val="1공구(내역서)"/>
      <sheetName val="관급(1공구 )"/>
      <sheetName val="2-1공구"/>
      <sheetName val="2-2공구"/>
      <sheetName val="관급(2공구)"/>
      <sheetName val="건축(재경비)"/>
      <sheetName val="건축갑"/>
      <sheetName val="건축"/>
      <sheetName val="기계(재경비)"/>
      <sheetName val="기계갑"/>
      <sheetName val="기계설비"/>
      <sheetName val="집계표(토목,비목별)"/>
      <sheetName val="표지(K1)"/>
      <sheetName val="집계표(K1,토목)"/>
      <sheetName val="1공구(K1)"/>
      <sheetName val="집계표(K1,2공구)"/>
      <sheetName val="집계표(K1,건축)"/>
      <sheetName val="집계표(K1,기계)"/>
      <sheetName val="표지(K2)"/>
      <sheetName val="집계표(K2,토목)"/>
      <sheetName val="1공구(K2)"/>
      <sheetName val="집계표(K2,2공구)"/>
      <sheetName val="집계표(K2,건축)"/>
      <sheetName val="집계표(K2,기계)"/>
      <sheetName val="표지 (2)"/>
      <sheetName val="예정공정표"/>
      <sheetName val="공사일보(4월1일)"/>
      <sheetName val="공사일보(4월2일)"/>
      <sheetName val="공사일보(4월3일)"/>
      <sheetName val="공사일보(4월4일)"/>
      <sheetName val="공사일보(4월5일)"/>
      <sheetName val="공사일보(4월6일)"/>
      <sheetName val="공사일보(4월7일)"/>
      <sheetName val="공사일보(4월8일)"/>
      <sheetName val="공사일보(4월9일)"/>
      <sheetName val="공사일보(4월10일)"/>
      <sheetName val="공사일보(4월11일)"/>
      <sheetName val="공사일보(4월12일)"/>
      <sheetName val="공사일보(4월13일)"/>
      <sheetName val="공사일보(4월14일)"/>
      <sheetName val="공사일보(4월15일)"/>
      <sheetName val="공사일보(4월16일)"/>
      <sheetName val="공사일보(4월17일)"/>
      <sheetName val="공사일보(4월18일)"/>
      <sheetName val="공사일보(4월19일)"/>
      <sheetName val="공사일보(4월20일)"/>
      <sheetName val="공사일보(4월21일)"/>
      <sheetName val="공사일보(4월22일)"/>
      <sheetName val="공사일보(4월23일)"/>
      <sheetName val="공사일보(4월24일)"/>
      <sheetName val="공사일보(4월25일)"/>
      <sheetName val="공사일보(4월26일)"/>
      <sheetName val="공사일보(4월27일)"/>
      <sheetName val="공사일보(4월28일)"/>
      <sheetName val="공사일보(4월29일)"/>
      <sheetName val="공사일보(4월30일)"/>
      <sheetName val="설계변경내용"/>
      <sheetName val="토목공사(수량증감대비표)"/>
      <sheetName val="1공구(수량증감대비표)"/>
      <sheetName val="단가조견표"/>
      <sheetName val="주요물량,자재"/>
      <sheetName val="공사기간,변경조건"/>
      <sheetName val="공정표(변경)"/>
      <sheetName val="표지-1 (2)"/>
      <sheetName val="표지-1 (3)"/>
      <sheetName val="내역갑"/>
      <sheetName val="산출내역"/>
      <sheetName val="내역"/>
      <sheetName val="관급자재대,보상비"/>
      <sheetName val="보상비"/>
      <sheetName val="설계내역서"/>
      <sheetName val="TYPE총괄집계표"/>
      <sheetName val="논리시점우측"/>
      <sheetName val="논리시점좌측"/>
      <sheetName val="논리종점우측"/>
      <sheetName val="논리종점좌측"/>
      <sheetName val="교대수량집계표"/>
      <sheetName val="교대수량"/>
      <sheetName val="토공집계표"/>
      <sheetName val="구조물깨기수량집계"/>
      <sheetName val="교량깨기"/>
      <sheetName val="가시설공(광장부)"/>
      <sheetName val="Anchor수량"/>
      <sheetName val="MSG"/>
      <sheetName val="MSG (2)"/>
      <sheetName val="SQJ"/>
      <sheetName val="가시설공(시점부)"/>
      <sheetName val="MSG(시점부)"/>
      <sheetName val="SQJ(시점부)"/>
      <sheetName val="기본DATA"/>
      <sheetName val="BOQ(전체)"/>
      <sheetName val="간선계산"/>
      <sheetName val="정렬"/>
      <sheetName val="단면 (2)"/>
      <sheetName val="요율"/>
      <sheetName val="집 계 표"/>
      <sheetName val="기계내역"/>
      <sheetName val="전체_1설계"/>
      <sheetName val="도급대실행대비표"/>
      <sheetName val="BID"/>
      <sheetName val="3.바닥판설계"/>
      <sheetName val="입찰안"/>
      <sheetName val="당진1,2호기전선관설치및접지4차공사내역서-을지"/>
      <sheetName val="남양내역"/>
      <sheetName val="실행내역"/>
      <sheetName val="绑ꣃ˞짛༏濼殃恸䁍◣"/>
      <sheetName val="INPUT"/>
      <sheetName val="골재산출"/>
      <sheetName val="#REF"/>
      <sheetName val="공사비내역"/>
      <sheetName val="단면가정"/>
      <sheetName val="대전-교대(A1-A2)"/>
      <sheetName val="type-F"/>
      <sheetName val="사  업  비  수  지  예  산  서"/>
      <sheetName val="배수공"/>
      <sheetName val="000000"/>
      <sheetName val="시점부"/>
      <sheetName val="시점부토적표"/>
      <sheetName val="종점부"/>
      <sheetName val="종점부토적표"/>
      <sheetName val="전입"/>
      <sheetName val="가로등내역서"/>
      <sheetName val="현황산출서"/>
      <sheetName val="CABLE SIZE-3"/>
      <sheetName val="전기일위목록"/>
      <sheetName val="전체제잡비"/>
      <sheetName val="공주-교대(A1)"/>
      <sheetName val="Sheet15"/>
      <sheetName val="맨홀수량산출"/>
      <sheetName val="1호인버트수량"/>
      <sheetName val="위치조서"/>
      <sheetName val="기자재비"/>
      <sheetName val="주형"/>
      <sheetName val="조명시설"/>
      <sheetName val="1.취수장"/>
      <sheetName val="["/>
      <sheetName val="apt수량"/>
      <sheetName val="편입토지조서"/>
      <sheetName val="성서방향-교대(A2)"/>
      <sheetName val="B(함)일반수량"/>
      <sheetName val="적용토목"/>
      <sheetName val="날개벽"/>
      <sheetName val="전차선로 물량표"/>
      <sheetName val="소방"/>
      <sheetName val="품셈"/>
      <sheetName val="앉음벽 (2)"/>
      <sheetName val="일위대가(계측기설치)"/>
      <sheetName val="건축내역"/>
      <sheetName val="변화치수"/>
      <sheetName val="투찰"/>
      <sheetName val="산출근거1"/>
      <sheetName val="기초공"/>
      <sheetName val="기둥(원형)"/>
      <sheetName val="공사수행방안"/>
      <sheetName val="시멘트"/>
      <sheetName val="단위단가"/>
      <sheetName val="(C)원내역"/>
      <sheetName val="자재단가비교표"/>
      <sheetName val="산출내역서집계표"/>
      <sheetName val="공사비예산서(토목분)"/>
      <sheetName val="교각계산"/>
      <sheetName val="ABUT수량-A1"/>
      <sheetName val="양수장구조물총"/>
      <sheetName val="양수장토공총"/>
      <sheetName val="하수급견적대비"/>
      <sheetName val="DATE"/>
      <sheetName val="설계명세서"/>
      <sheetName val="변수값"/>
      <sheetName val="중기상차"/>
      <sheetName val="AS복구"/>
      <sheetName val="중기터파기"/>
      <sheetName val="B2BERP"/>
      <sheetName val="품셈TABLE"/>
      <sheetName val="공작물조직표(용배수)"/>
      <sheetName val="B부대공"/>
      <sheetName val="2.8 부재_xffff_도(_xffff_한)"/>
      <sheetName val="2._xffff_.2 벽설계"/>
      <sheetName val="수로교총재료집계"/>
      <sheetName val="TEL"/>
      <sheetName val="암거 제원표"/>
      <sheetName val="3CHBDC"/>
      <sheetName val="유동표"/>
      <sheetName val="증감대비"/>
      <sheetName val="기계경비"/>
      <sheetName val="8설7발"/>
      <sheetName val="수량집계표"/>
      <sheetName val="산출근거"/>
      <sheetName val="산수배수"/>
      <sheetName val="손익분석"/>
      <sheetName val="터파기및재료"/>
      <sheetName val="VXXXXXXX"/>
      <sheetName val="J형측구단위수량"/>
      <sheetName val="우,오수"/>
      <sheetName val="Macro1"/>
      <sheetName val="기둥"/>
      <sheetName val="저판(버림100)"/>
      <sheetName val="물가시세"/>
      <sheetName val="노임단가"/>
      <sheetName val="단가조사"/>
      <sheetName val="용늪교종점측교대_x0000__x0009_ӐЀ_x0004__x0000__xdfa0_̠ӴЀF_x0000__x0010_[교대토공.XLS]"/>
      <sheetName val="용늪교종점측교대_x0000__x0000__x0000__x0000__x0000__x0000__x0000__x0000__x0000__x0009__x0000_ӐЀ_x0000__x0004__x0000__x0000__x0000__x0000__x0000__x0000__xdfa0_̠"/>
      <sheetName val="플랜트 설치"/>
      <sheetName val="입적표"/>
      <sheetName val="6공구(당초)"/>
      <sheetName val="포장복구집계"/>
      <sheetName val="연결임시"/>
      <sheetName val="일위대가"/>
      <sheetName val="상행-교대(A1-A2)"/>
      <sheetName val="상수도토공집계표"/>
      <sheetName val="토사(PE)"/>
      <sheetName val="지급자재"/>
      <sheetName val="200"/>
      <sheetName val="SLIDES"/>
      <sheetName val="도장수량(하1)"/>
      <sheetName val="가도공"/>
      <sheetName val="준검 내역서"/>
      <sheetName val="진주방향"/>
      <sheetName val="마산방향"/>
      <sheetName val="마산방향철근집계"/>
      <sheetName val="수량명세서"/>
      <sheetName val="기초코드"/>
      <sheetName val="날개벽(시점좌측)"/>
      <sheetName val="가정단면"/>
      <sheetName val="A-4"/>
      <sheetName val="초곡1교(일반)"/>
      <sheetName val="토량1-1"/>
      <sheetName val="BLOCK-1"/>
      <sheetName val="부대내역"/>
      <sheetName val="자재단가"/>
      <sheetName val="VXXXX"/>
      <sheetName val="명세표지"/>
      <sheetName val="명세서"/>
      <sheetName val="총집계"/>
      <sheetName val="진출콘크.푸집"/>
      <sheetName val="진출철집"/>
      <sheetName val="&lt;접속집계&gt;"/>
      <sheetName val="접속철"/>
      <sheetName val="AP슬래브"/>
      <sheetName val="전기맨홀자재집"/>
      <sheetName val="전기맨홀콘.거푸집총집 "/>
      <sheetName val="전기맨홀철근총집"/>
      <sheetName val="포장공사"/>
      <sheetName val="일위"/>
      <sheetName val="토목"/>
      <sheetName val="포장공"/>
      <sheetName val="전선 및 전선관"/>
      <sheetName val="6.교좌면보강"/>
      <sheetName val="공사일보(4월11탬גּ"/>
      <sheetName val="교대(당진방향)삁세집계(A2)"/>
      <sheetName val="Q형플륨집계"/>
      <sheetName val="공사일보_x0008_4월25일)"/>
      <sheetName val="공사일듴(4월28일)"/>
      <sheetName val="冠목공사(수량증감대비표)"/>
      <sheetName val="원본"/>
      <sheetName val="70%"/>
      <sheetName val="총괄표"/>
      <sheetName val="서울교대토공집계(★)"/>
      <sheetName val="춘천교대토공집계(★)"/>
      <sheetName val="용늪교종점측교대_x0000_ ӐЀ_x0004__x0000__xdfa0_̠ӴЀF_x0000__x0010_[교대토공.XLS]"/>
      <sheetName val="용늪교종점측교대_x0000__x0000__x0000__x0000__x0000__x0000__x0000__x0000__x0000_ _x0000_ӐЀ_x0000__x0004__x0000__x0000__x0000__x0000__x0000__x0000__xdfa0_̠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주요물韉,자재"/>
      <sheetName val="초기화면"/>
      <sheetName val="일반수량"/>
      <sheetName val="예산명세서"/>
      <sheetName val="자료입력"/>
      <sheetName val="인원조직표"/>
      <sheetName val="JUCKEYK"/>
      <sheetName val="2000노임기준"/>
      <sheetName val="경산(을)"/>
      <sheetName val="건축집계"/>
      <sheetName val="토목집계"/>
      <sheetName val="조경집계"/>
      <sheetName val="공사비총괄"/>
      <sheetName val="data"/>
      <sheetName val="장문교(대전)"/>
      <sheetName val="I一般比"/>
      <sheetName val="설직재-1"/>
      <sheetName val="N賃率-職"/>
      <sheetName val="제직재"/>
      <sheetName val="남양시작동자105노65기1.3화1.2"/>
      <sheetName val="용늪교종점측교대_x0000__x0009_ӐЀ_x0004__x0000__xdfa0_̠ӴЀF_x0010_[교대토공.XLS]S"/>
      <sheetName val="가격조사서"/>
      <sheetName val="근로자자료입력"/>
      <sheetName val="총괄-1"/>
      <sheetName val="2공구산출내역"/>
      <sheetName val="SLAB"/>
      <sheetName val="봉양~조차장간고하개명(신설)"/>
      <sheetName val="인사자료총집계"/>
      <sheetName val="용산1(해보)"/>
      <sheetName val="토공(우물통,기타) "/>
      <sheetName val="실행철강하도"/>
      <sheetName val="자재일람"/>
      <sheetName val="COPING"/>
      <sheetName val="연부97-1"/>
      <sheetName val="화산경계"/>
      <sheetName val="본체"/>
      <sheetName val="원가계산서구조조정"/>
      <sheetName val="공사비집계"/>
      <sheetName val="노무비"/>
      <sheetName val="견적서"/>
      <sheetName val="시설수량표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데이타"/>
      <sheetName val="1,2공구원가계산서"/>
      <sheetName val="1공구산출내역서"/>
      <sheetName val="도장"/>
      <sheetName val="JJ"/>
      <sheetName val="입출재고현황 (2)"/>
      <sheetName val="설계내역(2000)"/>
      <sheetName val="계산중"/>
      <sheetName val="횡배위치"/>
      <sheetName val="2.단면가정"/>
      <sheetName val="5.정산서"/>
      <sheetName val="조도계산서 (도서)"/>
      <sheetName val="환율"/>
      <sheetName val="부서현황"/>
      <sheetName val="설계조건"/>
      <sheetName val="실행대비"/>
      <sheetName val="OPT7"/>
      <sheetName val="단위수량"/>
      <sheetName val="(1)본선수량집계"/>
      <sheetName val="공사비증감"/>
      <sheetName val="집수정현황"/>
      <sheetName val="전신"/>
      <sheetName val="sub"/>
      <sheetName val="반중력식옹벽"/>
      <sheetName val="원형1호맨홀토공수량"/>
      <sheetName val="공내역"/>
      <sheetName val="용늪교종점측교대_x0000_ ӐЀ_x0004__x0000__xdfa0_̠ӴЀF_x0010_[교대토공.XLS]S"/>
      <sheetName val="중기일위대가"/>
      <sheetName val="현장조사"/>
      <sheetName val="전체"/>
      <sheetName val="내역서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데리네이타현황"/>
      <sheetName val="순공사비"/>
      <sheetName val="도담구내 개소별 명세"/>
      <sheetName val="집계"/>
      <sheetName val="wall"/>
      <sheetName val="공통단가"/>
      <sheetName val="총괄집계1_(3)"/>
      <sheetName val="일반수량집계_(진주)"/>
      <sheetName val="접속_슬래브"/>
      <sheetName val="총괄-S_(2)"/>
      <sheetName val="슬래브-S_(40)"/>
      <sheetName val="총괄_(2)"/>
      <sheetName val="슬래브_(40)"/>
      <sheetName val="1m당_(2)"/>
      <sheetName val="1_설계조건"/>
      <sheetName val="2_1단면가정"/>
      <sheetName val="2_5하중재하도"/>
      <sheetName val="2_7_전산입력"/>
      <sheetName val="2_7_2_단면력집계"/>
      <sheetName val="2_8_부재력도(극한)"/>
      <sheetName val="2_9_단면검토"/>
      <sheetName val="2_9_2_벽설계"/>
      <sheetName val="2_10주철근_조립도"/>
      <sheetName val="2_11정착장검토"/>
      <sheetName val="2_12_부재력도(허용)"/>
      <sheetName val="2_13_우각부_보강검토"/>
      <sheetName val="2_14_거더계산"/>
      <sheetName val="2_14_3_거더철근량산정"/>
      <sheetName val="2_14_4_사각기둥설계"/>
      <sheetName val="2_15_사용성검토"/>
      <sheetName val="2_16_부력검토"/>
      <sheetName val="용늪교교대토공집계_"/>
      <sheetName val="표지판_기초수량"/>
      <sheetName val="갑지1"/>
      <sheetName val="IN"/>
      <sheetName val="대가(표)"/>
      <sheetName val="적용_xdb00_鮗"/>
      <sheetName val="적용ࠀ⑖"/>
      <sheetName val="적용䈀ᅪ"/>
      <sheetName val="전기일위대가"/>
      <sheetName val="밸브설치"/>
      <sheetName val="Sheet1 (2)"/>
      <sheetName val="예가내역서"/>
      <sheetName val="DATA 입력부"/>
      <sheetName val="현장관리비내역서"/>
      <sheetName val="EACT10"/>
      <sheetName val="선급금신청서"/>
      <sheetName val="단가표"/>
      <sheetName val="화심2교(함양 종ȩ"/>
      <sheetName val=""/>
      <sheetName val="공통가설"/>
      <sheetName val="도급"/>
      <sheetName val="부대비율"/>
      <sheetName val="직접인건비"/>
      <sheetName val="하중계산"/>
      <sheetName val="안정성검토"/>
      <sheetName val="설계기준"/>
      <sheetName val="ETC"/>
      <sheetName val="2000년하반기"/>
      <sheetName val="DATA 입력란"/>
      <sheetName val="건축공사"/>
      <sheetName val="식재총괄"/>
      <sheetName val="사다리"/>
      <sheetName val="토공산근"/>
      <sheetName val="양성교상행선"/>
      <sheetName val="양성교하행선"/>
      <sheetName val="양성교총괄"/>
      <sheetName val="참조-(1)"/>
      <sheetName val="백호우계수"/>
      <sheetName val="6호기"/>
      <sheetName val="지수"/>
      <sheetName val="자재운반단가일람표"/>
      <sheetName val="MSG 수량"/>
      <sheetName val="교대(A1-A2)"/>
      <sheetName val="일반전기"/>
      <sheetName val="허용전류-IEC"/>
      <sheetName val="허용전류-IEC DATA"/>
      <sheetName val="오억미만"/>
      <sheetName val="차액보증"/>
      <sheetName val="MOTOR"/>
      <sheetName val="일위대가(가설)"/>
      <sheetName val="충주"/>
      <sheetName val="용지매수"/>
      <sheetName val="COPING설계"/>
      <sheetName val="2.14 거더정)"/>
      <sheetName val="3.설계총괄(정산)"/>
      <sheetName val="3.전문외주(정산)"/>
      <sheetName val="전문외주비 (Third Party)"/>
      <sheetName val="4.인력(확정)"/>
      <sheetName val="4.인력(조정)"/>
      <sheetName val="4.인력(정산)"/>
      <sheetName val="5.경비내역(확정)"/>
      <sheetName val="운영계획"/>
      <sheetName val="SOFTWARE"/>
      <sheetName val="5.현장경비(확정)"/>
      <sheetName val="5.경비내역(정산)"/>
      <sheetName val="5.현장경비(정산)"/>
      <sheetName val="7.자금수지"/>
      <sheetName val="(참고)제수당현황"/>
      <sheetName val="MH합계"/>
      <sheetName val="6.프로젝트"/>
      <sheetName val="6.PCM"/>
      <sheetName val="6.프로세스"/>
      <sheetName val="6.프로세스-1"/>
      <sheetName val="6.안전"/>
      <sheetName val="6.MR"/>
      <sheetName val="6.MS"/>
      <sheetName val="6.MT"/>
      <sheetName val="6.MM"/>
      <sheetName val="6.MY"/>
      <sheetName val="6.MH"/>
      <sheetName val="6.배관"/>
      <sheetName val="6.전기"/>
      <sheetName val="6.계장"/>
      <sheetName val="6.토목"/>
      <sheetName val="6.건축"/>
      <sheetName val="실행MH비교"/>
      <sheetName val="입찰MH비교"/>
      <sheetName val="규모비교"/>
      <sheetName val="details"/>
      <sheetName val="WK16"/>
      <sheetName val="Bend_fact "/>
      <sheetName val="total-mse제외"/>
      <sheetName val="P-PM"/>
      <sheetName val="P-품질"/>
      <sheetName val="P-토목"/>
      <sheetName val="P-건축"/>
      <sheetName val="P-기계"/>
      <sheetName val="P-원자력"/>
      <sheetName val="P-배관"/>
      <sheetName val="P-전기"/>
      <sheetName val="P-계장"/>
      <sheetName val="날개벽수량표"/>
      <sheetName val="다곡2교"/>
      <sheetName val="C &amp; G RHS"/>
      <sheetName val="RE9604"/>
      <sheetName val="매입"/>
      <sheetName val="투입실적"/>
      <sheetName val="조작대(1연)"/>
      <sheetName val="포장수량"/>
      <sheetName val="콘크리트포장조서"/>
      <sheetName val="포장단위"/>
      <sheetName val="진입로단위"/>
      <sheetName val="진입로현황 "/>
      <sheetName val="EQUIP-H"/>
      <sheetName val="수량산출"/>
      <sheetName val="예측단가간지"/>
      <sheetName val="교량대비"/>
      <sheetName val="금액내역서"/>
      <sheetName val="전기설계변경"/>
      <sheetName val="내역(설계)"/>
      <sheetName val="CODE"/>
      <sheetName val="전체내역서"/>
      <sheetName val="참조자료"/>
      <sheetName val="좌측"/>
      <sheetName val="월별자금계획"/>
      <sheetName val="연습장소"/>
      <sheetName val="단가 및 재료비"/>
      <sheetName val="______________________________2"/>
      <sheetName val="수목표준대가"/>
      <sheetName val="IMPEADENCE MAP 취수장"/>
      <sheetName val="기별수량산출서"/>
      <sheetName val="설계예산서"/>
      <sheetName val="라.공사비"/>
      <sheetName val="다.도서인쇄비"/>
      <sheetName val="화심2교(전주_시)"/>
      <sheetName val="화심2교(전주_종)"/>
      <sheetName val="화심2교(함양_시)"/>
      <sheetName val="화심2교(함양_종)"/>
      <sheetName val="민목2교(전주_시)"/>
      <sheetName val="민목2교(전주_종)"/>
      <sheetName val="민목2교(함양_시)"/>
      <sheetName val="민목2교(함양_종)"/>
      <sheetName val="1_line"/>
      <sheetName val="용수개거_내역수량집계표"/>
      <sheetName val="관급(1공구_)"/>
      <sheetName val="표지_(2)"/>
      <sheetName val="표지-1_(2)"/>
      <sheetName val="표지-1_(3)"/>
      <sheetName val="MSG_(2)"/>
      <sheetName val="갑_(1)"/>
      <sheetName val="갑지_(2)"/>
      <sheetName val="단가조사서_(업체)"/>
      <sheetName val="갑지_(3)"/>
      <sheetName val="폐수처리장_(기존)"/>
      <sheetName val="갑지_(4)"/>
      <sheetName val="전차선로_물량표"/>
      <sheetName val="단면_(2)"/>
      <sheetName val="CABLE_SIZE-3"/>
      <sheetName val="집_계_표"/>
      <sheetName val="3_바닥판설계"/>
      <sheetName val="사__업__비__수__지__예__산__서"/>
      <sheetName val="앉음벽_(2)"/>
      <sheetName val="1_취수장"/>
      <sheetName val="용늪교종점측교대 ӐЀ̠ӴЀF[교대토공_XLS]"/>
      <sheetName val="SG"/>
      <sheetName val="광통신 견적내역서1"/>
      <sheetName val="대창(장성)"/>
      <sheetName val="대창(함평)-창열"/>
      <sheetName val="산출내역서"/>
      <sheetName val="ENTRY"/>
      <sheetName val="문학간접"/>
      <sheetName val="샘플표지"/>
      <sheetName val="반중력식옹벽3.5"/>
      <sheetName val="지가케포"/>
      <sheetName val="단가산출서(기계)"/>
      <sheetName val="건축집_x0000_"/>
      <sheetName val="토공 total"/>
      <sheetName val="중기손료"/>
      <sheetName val="전기2005"/>
      <sheetName val="통신2005"/>
      <sheetName val="필지별(3차)"/>
      <sheetName val="보고서(3차)"/>
      <sheetName val="공사내역"/>
      <sheetName val="실행(1)"/>
      <sheetName val="일위(토목)"/>
      <sheetName val="수로단위수량"/>
      <sheetName val="배선(낙차)"/>
      <sheetName val="기본일위"/>
      <sheetName val="2000년 공정표"/>
      <sheetName val="기초1"/>
      <sheetName val="합류공"/>
      <sheetName val="코드일람표2001년10월"/>
      <sheetName val="공통-구조"/>
      <sheetName val="한전"/>
      <sheetName val="산출서양식01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5CHBDC"/>
      <sheetName val="입력"/>
      <sheetName val="중기사용료"/>
      <sheetName val="적용노임"/>
      <sheetName val="기초단가"/>
      <sheetName val="401"/>
      <sheetName val="약품공급2"/>
      <sheetName val="단가"/>
      <sheetName val="바닥막이1.5"/>
      <sheetName val="연습"/>
      <sheetName val="내역표지"/>
      <sheetName val="공예율"/>
      <sheetName val="MANUFACTORY"/>
      <sheetName val="1호맨홀토공"/>
      <sheetName val="중기비"/>
      <sheetName val="Sheet17"/>
      <sheetName val="제수"/>
      <sheetName val="공기"/>
      <sheetName val="총내역서"/>
      <sheetName val="동해title"/>
      <sheetName val="용늪교종점측교대_x0000_ ӐЀ_x0004__x0000"/>
      <sheetName val="용늪교종점측교대_x0000__x0000__x0000__x"/>
      <sheetName val="용늪교종점측교대_x0000__x0009_ӐЀ_x0004_"/>
      <sheetName val="점상총"/>
      <sheetName val="정암총"/>
      <sheetName val="비계,CON'C"/>
      <sheetName val="공사비"/>
      <sheetName val="용늪교종점측교대?_x0009_ӐЀ_x0004_?_xdfa0_̠ӴЀF?_x0010_[교대토공.XLS]"/>
      <sheetName val="중기솔뇨"/>
      <sheetName val="노임"/>
      <sheetName val="용늪교종점측교대?????????_x0009_?ӐЀ?_x0004_??????_xdfa0_̠"/>
      <sheetName val="용늪교종점측교대?_x0009_ӐЀ_x0004_?_xdfa0_̠ӴЀF_x0010_[교대토공.XLS]S"/>
      <sheetName val="피벗테이블데이터분석"/>
      <sheetName val="적용단위길이"/>
      <sheetName val="특수기호강도거푸집"/>
      <sheetName val="종배수관면벽신"/>
      <sheetName val="종배수관(신)"/>
      <sheetName val="원가입력"/>
      <sheetName val="가시설단위수량"/>
      <sheetName val="견적990322"/>
      <sheetName val="끝이없네"/>
      <sheetName val="98수문일위"/>
      <sheetName val="자판실행"/>
      <sheetName val="명세_x0000_"/>
      <sheetName val="&lt;--"/>
      <sheetName val="A LINE"/>
      <sheetName val="A-8 PD(도로중앙)"/>
      <sheetName val="방호벽"/>
      <sheetName val="말뚝설계"/>
      <sheetName val="구조물철거타공정이월"/>
      <sheetName val="4.전기"/>
      <sheetName val="원가"/>
      <sheetName val="단가대비표"/>
      <sheetName val="수목단가"/>
      <sheetName val="시설일위"/>
      <sheetName val="식재수량표"/>
      <sheetName val="식재일위"/>
      <sheetName val="일위목록"/>
      <sheetName val="1.설계기준"/>
      <sheetName val="용수량(생활용수)"/>
      <sheetName val="갑지(추정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/>
      <sheetData sheetId="49"/>
      <sheetData sheetId="50"/>
      <sheetData sheetId="51"/>
      <sheetData sheetId="52" refreshError="1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 refreshError="1"/>
      <sheetData sheetId="83" refreshError="1"/>
      <sheetData sheetId="84" refreshError="1"/>
      <sheetData sheetId="85"/>
      <sheetData sheetId="86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/>
      <sheetData sheetId="117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/>
      <sheetData sheetId="343"/>
      <sheetData sheetId="344"/>
      <sheetData sheetId="345"/>
      <sheetData sheetId="346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/>
      <sheetData sheetId="43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/>
      <sheetData sheetId="451"/>
      <sheetData sheetId="452" refreshError="1"/>
      <sheetData sheetId="453" refreshError="1"/>
      <sheetData sheetId="454" refreshError="1"/>
      <sheetData sheetId="455" refreshError="1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/>
      <sheetData sheetId="476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/>
      <sheetData sheetId="537" refreshError="1"/>
      <sheetData sheetId="538" refreshError="1"/>
      <sheetData sheetId="539" refreshError="1"/>
      <sheetData sheetId="540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/>
      <sheetData sheetId="628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/>
      <sheetData sheetId="709" refreshError="1"/>
      <sheetData sheetId="710" refreshError="1"/>
      <sheetData sheetId="711" refreshError="1"/>
      <sheetData sheetId="712"/>
      <sheetData sheetId="713" refreshError="1"/>
      <sheetData sheetId="714" refreshError="1"/>
      <sheetData sheetId="715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/>
      <sheetData sheetId="836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/>
      <sheetData sheetId="859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Sheet1"/>
      <sheetName val="표   지"/>
      <sheetName val="내역서적용수량"/>
      <sheetName val="재료집계표"/>
      <sheetName val="오수토공집계"/>
      <sheetName val="오수관토공집계표"/>
      <sheetName val="오수관토공"/>
      <sheetName val="오수관표준도"/>
      <sheetName val="오수관집계"/>
      <sheetName val="관연장조서"/>
      <sheetName val="연결관집계"/>
      <sheetName val="연결관수량"/>
      <sheetName val="연결관조서"/>
      <sheetName val="연결관단위"/>
      <sheetName val="연결관토공"/>
      <sheetName val="오수분류테이프"/>
      <sheetName val="맨홀집계"/>
      <sheetName val="맨홀1"/>
      <sheetName val="맨홀2"/>
      <sheetName val="맨홀수량조서"/>
      <sheetName val="날개벽단위"/>
      <sheetName val="부관맨홀"/>
      <sheetName val="부관맨홀수량산출서"/>
      <sheetName val="부관맨홀단위수량"/>
      <sheetName val="인버트콘크리트"/>
      <sheetName val="인버트단위수량"/>
      <sheetName val="오수연결관접합"/>
      <sheetName val="오수차집"/>
      <sheetName val="국도변"/>
      <sheetName val="국도맨홀집계"/>
      <sheetName val="국도맨홀1"/>
      <sheetName val="국도맨홀2"/>
      <sheetName val="맨홀수량 (2)"/>
      <sheetName val="수밀시험"/>
      <sheetName val="오수분류테이프 (2)"/>
      <sheetName val="배수관날개"/>
      <sheetName val="인버트콘크리트 (2)"/>
    </sheetNames>
    <sheetDataSet>
      <sheetData sheetId="0" refreshError="1"/>
      <sheetData sheetId="1" refreshError="1">
        <row r="10">
          <cell r="C10">
            <v>0.7</v>
          </cell>
          <cell r="E10">
            <v>0.55000000000000004</v>
          </cell>
          <cell r="G10">
            <v>0.4</v>
          </cell>
        </row>
        <row r="11">
          <cell r="C11">
            <v>0.5</v>
          </cell>
          <cell r="E11">
            <v>0.1</v>
          </cell>
          <cell r="G11">
            <v>0.1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오수받이연결관토공"/>
      <sheetName val="집계표"/>
      <sheetName val="단위수량"/>
      <sheetName val="대치판정"/>
      <sheetName val="위치조서"/>
      <sheetName val="2.재료비"/>
      <sheetName val="12.보오링"/>
      <sheetName val="18.공내수압탄성자연"/>
      <sheetName val="산출근거"/>
      <sheetName val="건축-물가변동"/>
      <sheetName val="기계설비-물가변동"/>
    </sheetNames>
    <sheetDataSet>
      <sheetData sheetId="0"/>
      <sheetData sheetId="1"/>
      <sheetData sheetId="2" refreshError="1">
        <row r="2">
          <cell r="A2">
            <v>1</v>
          </cell>
        </row>
        <row r="11">
          <cell r="D11">
            <v>0.5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오수받이연결관토공"/>
      <sheetName val="집계표"/>
      <sheetName val="단위수량"/>
      <sheetName val="J直材4"/>
      <sheetName val="총괄서"/>
      <sheetName val="inputdata"/>
      <sheetName val="위치"/>
      <sheetName val="노임단가"/>
      <sheetName val="배수장토목공사비"/>
      <sheetName val="날개벽"/>
      <sheetName val="포장공"/>
      <sheetName val="포장재료집계표"/>
      <sheetName val="여과지동"/>
      <sheetName val="기초자료"/>
    </sheetNames>
    <sheetDataSet>
      <sheetData sheetId="0"/>
      <sheetData sheetId="1"/>
      <sheetData sheetId="2" refreshError="1">
        <row r="2">
          <cell r="A2">
            <v>1</v>
          </cell>
          <cell r="B2" t="str">
            <v>A.S.P포장구간</v>
          </cell>
          <cell r="C2">
            <v>5</v>
          </cell>
          <cell r="D2">
            <v>6</v>
          </cell>
          <cell r="E2">
            <v>19</v>
          </cell>
          <cell r="F2">
            <v>30</v>
          </cell>
          <cell r="G2">
            <v>0</v>
          </cell>
          <cell r="H2">
            <v>0</v>
          </cell>
          <cell r="I2">
            <v>0</v>
          </cell>
          <cell r="J2">
            <v>30</v>
          </cell>
          <cell r="K2">
            <v>60</v>
          </cell>
        </row>
        <row r="3">
          <cell r="A3">
            <v>2</v>
          </cell>
          <cell r="B3" t="str">
            <v>CON'C포장구간</v>
          </cell>
          <cell r="C3">
            <v>0</v>
          </cell>
          <cell r="D3">
            <v>0</v>
          </cell>
          <cell r="E3">
            <v>0</v>
          </cell>
          <cell r="F3">
            <v>0</v>
          </cell>
          <cell r="G3">
            <v>20</v>
          </cell>
          <cell r="H3">
            <v>0</v>
          </cell>
          <cell r="I3">
            <v>0</v>
          </cell>
          <cell r="J3">
            <v>20</v>
          </cell>
          <cell r="K3">
            <v>20</v>
          </cell>
        </row>
        <row r="4">
          <cell r="A4">
            <v>3</v>
          </cell>
          <cell r="B4" t="str">
            <v>보도블럭구간</v>
          </cell>
          <cell r="C4">
            <v>0</v>
          </cell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6</v>
          </cell>
          <cell r="I4">
            <v>3</v>
          </cell>
          <cell r="J4">
            <v>0</v>
          </cell>
          <cell r="K4">
            <v>0</v>
          </cell>
        </row>
        <row r="5">
          <cell r="A5">
            <v>1</v>
          </cell>
          <cell r="B5">
            <v>2</v>
          </cell>
          <cell r="C5">
            <v>3</v>
          </cell>
          <cell r="D5">
            <v>4</v>
          </cell>
          <cell r="E5">
            <v>5</v>
          </cell>
          <cell r="F5">
            <v>6</v>
          </cell>
          <cell r="G5">
            <v>7</v>
          </cell>
          <cell r="H5">
            <v>8</v>
          </cell>
          <cell r="I5">
            <v>9</v>
          </cell>
          <cell r="J5">
            <v>10</v>
          </cell>
          <cell r="K5">
            <v>11</v>
          </cell>
        </row>
        <row r="7">
          <cell r="D7">
            <v>0.2</v>
          </cell>
        </row>
        <row r="8">
          <cell r="D8">
            <v>0.2</v>
          </cell>
        </row>
        <row r="9">
          <cell r="D9">
            <v>0.2</v>
          </cell>
        </row>
        <row r="11">
          <cell r="D11">
            <v>0.5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통단가"/>
      <sheetName val="공통단위당"/>
      <sheetName val="공토공단가"/>
      <sheetName val="공토공단위당"/>
      <sheetName val="공토공산출"/>
      <sheetName val="범례표"/>
      <sheetName val="산출"/>
      <sheetName val="내역"/>
    </sheetNames>
    <sheetDataSet>
      <sheetData sheetId="0"/>
      <sheetData sheetId="1"/>
      <sheetData sheetId="2"/>
      <sheetData sheetId="3" refreshError="1">
        <row r="4">
          <cell r="A4">
            <v>1</v>
          </cell>
          <cell r="B4" t="str">
            <v>되메우기(토사)</v>
          </cell>
          <cell r="C4" t="str">
            <v>불도쟈19Ton</v>
          </cell>
          <cell r="D4">
            <v>14315</v>
          </cell>
          <cell r="E4">
            <v>11366</v>
          </cell>
          <cell r="F4">
            <v>23289</v>
          </cell>
          <cell r="G4">
            <v>103.15</v>
          </cell>
          <cell r="H4" t="str">
            <v>㎥</v>
          </cell>
          <cell r="I4">
            <v>138</v>
          </cell>
          <cell r="J4">
            <v>110</v>
          </cell>
          <cell r="K4">
            <v>225</v>
          </cell>
          <cell r="L4">
            <v>473</v>
          </cell>
        </row>
        <row r="5">
          <cell r="A5">
            <v>2</v>
          </cell>
          <cell r="B5" t="str">
            <v>되메우기(토사)</v>
          </cell>
          <cell r="C5" t="str">
            <v>백호우1.0㎥</v>
          </cell>
          <cell r="D5">
            <v>14315</v>
          </cell>
          <cell r="E5">
            <v>8320</v>
          </cell>
          <cell r="F5">
            <v>20406</v>
          </cell>
          <cell r="G5">
            <v>92.97</v>
          </cell>
          <cell r="H5" t="str">
            <v>㎥</v>
          </cell>
          <cell r="I5">
            <v>153</v>
          </cell>
          <cell r="J5">
            <v>89</v>
          </cell>
          <cell r="K5">
            <v>219</v>
          </cell>
          <cell r="L5">
            <v>461</v>
          </cell>
        </row>
        <row r="6">
          <cell r="A6">
            <v>3</v>
          </cell>
          <cell r="B6" t="str">
            <v>되메우기(토사)</v>
          </cell>
          <cell r="C6" t="str">
            <v>백호우0.7㎥</v>
          </cell>
          <cell r="D6">
            <v>14315</v>
          </cell>
          <cell r="E6">
            <v>4935</v>
          </cell>
          <cell r="F6">
            <v>16654</v>
          </cell>
          <cell r="G6">
            <v>71.28</v>
          </cell>
          <cell r="H6" t="str">
            <v>㎥</v>
          </cell>
          <cell r="I6">
            <v>200</v>
          </cell>
          <cell r="J6">
            <v>69</v>
          </cell>
          <cell r="K6">
            <v>233</v>
          </cell>
          <cell r="L6">
            <v>502</v>
          </cell>
        </row>
        <row r="7">
          <cell r="A7">
            <v>4</v>
          </cell>
          <cell r="B7" t="str">
            <v>되메움(토사)</v>
          </cell>
          <cell r="C7" t="str">
            <v>백호우0.4㎥</v>
          </cell>
          <cell r="D7">
            <v>14315</v>
          </cell>
          <cell r="E7">
            <v>4230</v>
          </cell>
          <cell r="F7">
            <v>10938</v>
          </cell>
          <cell r="G7">
            <v>45.26</v>
          </cell>
          <cell r="H7" t="str">
            <v>㎥</v>
          </cell>
          <cell r="I7">
            <v>316</v>
          </cell>
          <cell r="J7">
            <v>93</v>
          </cell>
          <cell r="K7">
            <v>241</v>
          </cell>
          <cell r="L7">
            <v>650</v>
          </cell>
        </row>
        <row r="8">
          <cell r="A8">
            <v>5</v>
          </cell>
          <cell r="B8" t="str">
            <v>표토제거(토사)</v>
          </cell>
          <cell r="C8" t="str">
            <v>불도쟈19Ton</v>
          </cell>
          <cell r="D8">
            <v>14315</v>
          </cell>
          <cell r="E8">
            <v>11366</v>
          </cell>
          <cell r="F8">
            <v>23289</v>
          </cell>
          <cell r="G8">
            <v>62.44</v>
          </cell>
          <cell r="H8" t="str">
            <v>㎥</v>
          </cell>
          <cell r="I8">
            <v>229</v>
          </cell>
          <cell r="J8">
            <v>182</v>
          </cell>
          <cell r="K8">
            <v>372</v>
          </cell>
          <cell r="L8">
            <v>783</v>
          </cell>
        </row>
        <row r="9">
          <cell r="A9">
            <v>6</v>
          </cell>
          <cell r="B9" t="str">
            <v>표토제거(토사)</v>
          </cell>
          <cell r="C9" t="str">
            <v>백호우0.7㎥</v>
          </cell>
          <cell r="D9">
            <v>14315</v>
          </cell>
          <cell r="E9">
            <v>4935</v>
          </cell>
          <cell r="F9">
            <v>16654</v>
          </cell>
          <cell r="G9">
            <v>47.52</v>
          </cell>
          <cell r="H9" t="str">
            <v>㎥</v>
          </cell>
          <cell r="I9">
            <v>301</v>
          </cell>
          <cell r="J9">
            <v>103</v>
          </cell>
          <cell r="K9">
            <v>350</v>
          </cell>
          <cell r="L9">
            <v>754</v>
          </cell>
        </row>
        <row r="10">
          <cell r="A10">
            <v>7</v>
          </cell>
          <cell r="B10" t="str">
            <v>표토제거(토사)</v>
          </cell>
          <cell r="C10" t="str">
            <v>백호우1.0㎥</v>
          </cell>
          <cell r="D10">
            <v>14315</v>
          </cell>
          <cell r="E10">
            <v>8320</v>
          </cell>
          <cell r="F10">
            <v>20406</v>
          </cell>
          <cell r="G10">
            <v>61.98</v>
          </cell>
          <cell r="H10" t="str">
            <v>㎥</v>
          </cell>
          <cell r="I10">
            <v>230</v>
          </cell>
          <cell r="J10">
            <v>134</v>
          </cell>
          <cell r="K10">
            <v>329</v>
          </cell>
          <cell r="L10">
            <v>693</v>
          </cell>
        </row>
        <row r="11">
          <cell r="A11">
            <v>8</v>
          </cell>
          <cell r="B11" t="str">
            <v>흙깍기(토사)</v>
          </cell>
          <cell r="C11" t="str">
            <v>불도쟈19Ton</v>
          </cell>
          <cell r="D11">
            <v>14315</v>
          </cell>
          <cell r="E11">
            <v>11366</v>
          </cell>
          <cell r="F11">
            <v>23289</v>
          </cell>
          <cell r="G11">
            <v>81.17</v>
          </cell>
          <cell r="H11" t="str">
            <v>㎥</v>
          </cell>
          <cell r="I11">
            <v>176</v>
          </cell>
          <cell r="J11">
            <v>140</v>
          </cell>
          <cell r="K11">
            <v>286</v>
          </cell>
          <cell r="L11">
            <v>602</v>
          </cell>
        </row>
        <row r="12">
          <cell r="A12">
            <v>9</v>
          </cell>
          <cell r="B12" t="str">
            <v>흙깍기(풍화대)</v>
          </cell>
          <cell r="C12" t="str">
            <v>불도쟈19Ton</v>
          </cell>
          <cell r="D12">
            <v>14315</v>
          </cell>
          <cell r="E12">
            <v>11366</v>
          </cell>
          <cell r="F12">
            <v>23289</v>
          </cell>
          <cell r="G12">
            <v>72.98</v>
          </cell>
          <cell r="H12" t="str">
            <v>㎥</v>
          </cell>
          <cell r="I12">
            <v>196</v>
          </cell>
          <cell r="J12">
            <v>155</v>
          </cell>
          <cell r="K12">
            <v>319</v>
          </cell>
          <cell r="L12">
            <v>670</v>
          </cell>
        </row>
        <row r="13">
          <cell r="A13">
            <v>10</v>
          </cell>
          <cell r="B13" t="str">
            <v>흙깍기(토사,습지)</v>
          </cell>
          <cell r="C13" t="str">
            <v>불도쟈13Ton</v>
          </cell>
          <cell r="D13">
            <v>14315</v>
          </cell>
          <cell r="E13">
            <v>7213</v>
          </cell>
          <cell r="F13">
            <v>21116</v>
          </cell>
          <cell r="G13">
            <v>38.4</v>
          </cell>
          <cell r="H13" t="str">
            <v>㎥</v>
          </cell>
          <cell r="I13">
            <v>372</v>
          </cell>
          <cell r="J13">
            <v>187</v>
          </cell>
          <cell r="K13">
            <v>549</v>
          </cell>
          <cell r="L13">
            <v>1108</v>
          </cell>
        </row>
        <row r="14">
          <cell r="A14">
            <v>11</v>
          </cell>
          <cell r="B14" t="str">
            <v>흙깍기(토사)</v>
          </cell>
          <cell r="C14" t="str">
            <v>백호우0.7㎥</v>
          </cell>
          <cell r="D14">
            <v>14315</v>
          </cell>
          <cell r="E14">
            <v>4935</v>
          </cell>
          <cell r="F14">
            <v>16654</v>
          </cell>
          <cell r="G14">
            <v>60.48</v>
          </cell>
          <cell r="H14" t="str">
            <v>㎥</v>
          </cell>
          <cell r="I14">
            <v>236</v>
          </cell>
          <cell r="J14">
            <v>81</v>
          </cell>
          <cell r="K14">
            <v>275</v>
          </cell>
          <cell r="L14">
            <v>592</v>
          </cell>
        </row>
        <row r="15">
          <cell r="A15">
            <v>12</v>
          </cell>
          <cell r="B15" t="str">
            <v>흙깍기(토사)</v>
          </cell>
          <cell r="C15" t="str">
            <v>백호우1.0㎥</v>
          </cell>
          <cell r="D15">
            <v>14315</v>
          </cell>
          <cell r="E15">
            <v>8320</v>
          </cell>
          <cell r="F15">
            <v>20406</v>
          </cell>
          <cell r="G15">
            <v>78.89</v>
          </cell>
          <cell r="H15" t="str">
            <v>㎥</v>
          </cell>
          <cell r="I15">
            <v>181</v>
          </cell>
          <cell r="J15">
            <v>105</v>
          </cell>
          <cell r="K15">
            <v>258</v>
          </cell>
          <cell r="L15">
            <v>544</v>
          </cell>
        </row>
        <row r="16">
          <cell r="A16">
            <v>13</v>
          </cell>
          <cell r="B16" t="str">
            <v>흙깍기(풍화대)</v>
          </cell>
          <cell r="C16" t="str">
            <v>백호우0.7㎥</v>
          </cell>
          <cell r="D16">
            <v>14315</v>
          </cell>
          <cell r="E16">
            <v>4935</v>
          </cell>
          <cell r="F16">
            <v>17972</v>
          </cell>
          <cell r="G16">
            <v>42.84</v>
          </cell>
          <cell r="H16" t="str">
            <v>㎥</v>
          </cell>
          <cell r="I16">
            <v>334</v>
          </cell>
          <cell r="J16">
            <v>115</v>
          </cell>
          <cell r="K16">
            <v>419</v>
          </cell>
          <cell r="L16">
            <v>868</v>
          </cell>
        </row>
        <row r="17">
          <cell r="A17">
            <v>14</v>
          </cell>
          <cell r="B17" t="str">
            <v>흙깍기(풍화대)</v>
          </cell>
          <cell r="C17" t="str">
            <v>백호우1.0㎥</v>
          </cell>
          <cell r="D17">
            <v>14315</v>
          </cell>
          <cell r="E17">
            <v>8320</v>
          </cell>
          <cell r="F17">
            <v>22021</v>
          </cell>
          <cell r="G17">
            <v>55.88</v>
          </cell>
          <cell r="H17" t="str">
            <v>㎥</v>
          </cell>
          <cell r="I17">
            <v>256</v>
          </cell>
          <cell r="J17">
            <v>148</v>
          </cell>
          <cell r="K17">
            <v>394</v>
          </cell>
          <cell r="L17">
            <v>798</v>
          </cell>
        </row>
        <row r="18">
          <cell r="A18">
            <v>15</v>
          </cell>
          <cell r="B18" t="str">
            <v>터파기(토사)</v>
          </cell>
          <cell r="C18" t="str">
            <v>백호우0.7㎥</v>
          </cell>
          <cell r="D18">
            <v>14315</v>
          </cell>
          <cell r="E18">
            <v>4935</v>
          </cell>
          <cell r="F18">
            <v>16654</v>
          </cell>
          <cell r="G18">
            <v>56.16</v>
          </cell>
          <cell r="H18" t="str">
            <v>㎥</v>
          </cell>
          <cell r="I18">
            <v>254</v>
          </cell>
          <cell r="J18">
            <v>87</v>
          </cell>
          <cell r="K18">
            <v>296</v>
          </cell>
          <cell r="L18">
            <v>637</v>
          </cell>
        </row>
        <row r="19">
          <cell r="A19">
            <v>16</v>
          </cell>
          <cell r="B19" t="str">
            <v>터파기(풍화대)</v>
          </cell>
          <cell r="C19" t="str">
            <v>백호우0.7㎥</v>
          </cell>
          <cell r="D19">
            <v>14315</v>
          </cell>
          <cell r="E19">
            <v>4935</v>
          </cell>
          <cell r="F19">
            <v>17972</v>
          </cell>
          <cell r="G19">
            <v>39.270000000000003</v>
          </cell>
          <cell r="H19" t="str">
            <v>㎥</v>
          </cell>
          <cell r="I19">
            <v>364</v>
          </cell>
          <cell r="J19">
            <v>125</v>
          </cell>
          <cell r="K19">
            <v>457</v>
          </cell>
          <cell r="L19">
            <v>946</v>
          </cell>
        </row>
        <row r="20">
          <cell r="A20">
            <v>17</v>
          </cell>
          <cell r="B20" t="str">
            <v>터파기(전석)</v>
          </cell>
          <cell r="C20" t="str">
            <v>백호우0.7㎥</v>
          </cell>
          <cell r="D20">
            <v>14315</v>
          </cell>
          <cell r="E20">
            <v>4935</v>
          </cell>
          <cell r="F20">
            <v>17972</v>
          </cell>
          <cell r="G20">
            <v>18.48</v>
          </cell>
          <cell r="H20" t="str">
            <v>㎥</v>
          </cell>
          <cell r="I20">
            <v>774</v>
          </cell>
          <cell r="J20">
            <v>267</v>
          </cell>
          <cell r="K20">
            <v>972</v>
          </cell>
          <cell r="L20">
            <v>2013</v>
          </cell>
        </row>
        <row r="21">
          <cell r="A21">
            <v>18</v>
          </cell>
          <cell r="B21" t="str">
            <v>터파기(토사)</v>
          </cell>
          <cell r="C21" t="str">
            <v>백호우0.4㎥</v>
          </cell>
          <cell r="D21">
            <v>14315</v>
          </cell>
          <cell r="E21">
            <v>4230</v>
          </cell>
          <cell r="F21">
            <v>10938</v>
          </cell>
          <cell r="G21">
            <v>42.12</v>
          </cell>
          <cell r="H21" t="str">
            <v>㎥</v>
          </cell>
          <cell r="I21">
            <v>339</v>
          </cell>
          <cell r="J21">
            <v>100</v>
          </cell>
          <cell r="K21">
            <v>259</v>
          </cell>
          <cell r="L21">
            <v>698</v>
          </cell>
        </row>
        <row r="22">
          <cell r="A22">
            <v>19</v>
          </cell>
          <cell r="B22" t="str">
            <v>터파기(토사,습지)</v>
          </cell>
          <cell r="C22" t="str">
            <v>백호우0.7㎥</v>
          </cell>
          <cell r="D22">
            <v>14315</v>
          </cell>
          <cell r="E22">
            <v>4935</v>
          </cell>
          <cell r="F22">
            <v>17287</v>
          </cell>
          <cell r="G22">
            <v>56.16</v>
          </cell>
          <cell r="H22" t="str">
            <v>㎥</v>
          </cell>
          <cell r="I22">
            <v>254</v>
          </cell>
          <cell r="J22">
            <v>87</v>
          </cell>
          <cell r="K22">
            <v>307</v>
          </cell>
          <cell r="L22">
            <v>648</v>
          </cell>
        </row>
        <row r="23">
          <cell r="A23">
            <v>20</v>
          </cell>
          <cell r="B23" t="str">
            <v>집석</v>
          </cell>
          <cell r="C23" t="str">
            <v>불도쟈19Ton</v>
          </cell>
          <cell r="D23">
            <v>14315</v>
          </cell>
          <cell r="E23">
            <v>11366</v>
          </cell>
          <cell r="F23">
            <v>23289</v>
          </cell>
          <cell r="G23">
            <v>42.07</v>
          </cell>
          <cell r="H23" t="str">
            <v>㎥</v>
          </cell>
          <cell r="I23">
            <v>340</v>
          </cell>
          <cell r="J23">
            <v>270</v>
          </cell>
          <cell r="K23">
            <v>553</v>
          </cell>
          <cell r="L23">
            <v>1163</v>
          </cell>
        </row>
        <row r="24">
          <cell r="A24">
            <v>21</v>
          </cell>
          <cell r="B24" t="str">
            <v>유용토운반(토사,L=25m)</v>
          </cell>
          <cell r="C24" t="str">
            <v>경운기</v>
          </cell>
          <cell r="D24">
            <v>7747</v>
          </cell>
          <cell r="E24">
            <v>47.753999999999998</v>
          </cell>
          <cell r="F24">
            <v>558</v>
          </cell>
          <cell r="G24">
            <v>2.15</v>
          </cell>
          <cell r="H24" t="str">
            <v>㎥</v>
          </cell>
          <cell r="I24">
            <v>3603</v>
          </cell>
          <cell r="J24">
            <v>22</v>
          </cell>
          <cell r="K24">
            <v>259</v>
          </cell>
          <cell r="L24">
            <v>3884</v>
          </cell>
        </row>
        <row r="25">
          <cell r="A25">
            <v>22</v>
          </cell>
          <cell r="B25" t="str">
            <v>유용토운반(토사,L=45m)</v>
          </cell>
          <cell r="C25" t="str">
            <v>경운기</v>
          </cell>
          <cell r="D25">
            <v>7747</v>
          </cell>
          <cell r="E25">
            <v>84.896000000000001</v>
          </cell>
          <cell r="F25">
            <v>558</v>
          </cell>
          <cell r="G25">
            <v>2.04</v>
          </cell>
          <cell r="H25" t="str">
            <v>㎥</v>
          </cell>
          <cell r="I25">
            <v>3797</v>
          </cell>
          <cell r="J25">
            <v>41</v>
          </cell>
          <cell r="K25">
            <v>273</v>
          </cell>
          <cell r="L25">
            <v>4111</v>
          </cell>
        </row>
        <row r="26">
          <cell r="A26">
            <v>23</v>
          </cell>
          <cell r="B26" t="str">
            <v>유용토운반(토사,L=112m)</v>
          </cell>
          <cell r="C26" t="str">
            <v>경운기</v>
          </cell>
          <cell r="D26">
            <v>7747</v>
          </cell>
          <cell r="E26">
            <v>184.19399999999999</v>
          </cell>
          <cell r="F26">
            <v>558</v>
          </cell>
          <cell r="G26">
            <v>1.74</v>
          </cell>
          <cell r="H26" t="str">
            <v>㎥</v>
          </cell>
          <cell r="I26">
            <v>4452</v>
          </cell>
          <cell r="J26">
            <v>105</v>
          </cell>
          <cell r="K26">
            <v>320</v>
          </cell>
          <cell r="L26">
            <v>4877</v>
          </cell>
        </row>
        <row r="27">
          <cell r="A27">
            <v>24</v>
          </cell>
          <cell r="B27" t="str">
            <v>잔토처리</v>
          </cell>
          <cell r="C27" t="str">
            <v>백호우0.7㎥</v>
          </cell>
          <cell r="D27">
            <v>14315</v>
          </cell>
          <cell r="E27">
            <v>4935</v>
          </cell>
          <cell r="F27">
            <v>16654</v>
          </cell>
          <cell r="G27">
            <v>79.2</v>
          </cell>
          <cell r="H27" t="str">
            <v>㎥</v>
          </cell>
          <cell r="I27">
            <v>180</v>
          </cell>
          <cell r="J27">
            <v>62</v>
          </cell>
          <cell r="K27">
            <v>210</v>
          </cell>
          <cell r="L27">
            <v>452</v>
          </cell>
        </row>
        <row r="28">
          <cell r="A28">
            <v>25</v>
          </cell>
          <cell r="B28" t="str">
            <v>잔토처리</v>
          </cell>
          <cell r="C28" t="str">
            <v>백호우0.4㎥</v>
          </cell>
          <cell r="D28">
            <v>14315</v>
          </cell>
          <cell r="E28">
            <v>4230</v>
          </cell>
          <cell r="F28">
            <v>10938</v>
          </cell>
          <cell r="G28">
            <v>45.26</v>
          </cell>
          <cell r="H28" t="str">
            <v>㎥</v>
          </cell>
          <cell r="I28">
            <v>316</v>
          </cell>
          <cell r="J28">
            <v>93</v>
          </cell>
          <cell r="K28">
            <v>241</v>
          </cell>
          <cell r="L28">
            <v>650</v>
          </cell>
        </row>
        <row r="29">
          <cell r="A29">
            <v>26</v>
          </cell>
          <cell r="B29" t="str">
            <v>뒷채움(토사)</v>
          </cell>
          <cell r="C29" t="str">
            <v>불도쟈19Ton</v>
          </cell>
          <cell r="D29">
            <v>14315</v>
          </cell>
          <cell r="E29">
            <v>11366</v>
          </cell>
          <cell r="F29">
            <v>23289</v>
          </cell>
          <cell r="G29">
            <v>114.61</v>
          </cell>
          <cell r="H29" t="str">
            <v>㎥</v>
          </cell>
          <cell r="I29">
            <v>124</v>
          </cell>
          <cell r="J29">
            <v>99</v>
          </cell>
          <cell r="K29">
            <v>203</v>
          </cell>
          <cell r="L29">
            <v>426</v>
          </cell>
        </row>
        <row r="30">
          <cell r="A30">
            <v>27</v>
          </cell>
          <cell r="B30" t="str">
            <v>뒷채움(토사)</v>
          </cell>
          <cell r="C30" t="str">
            <v>백호우1.0㎥</v>
          </cell>
          <cell r="D30">
            <v>14315</v>
          </cell>
          <cell r="E30">
            <v>8320</v>
          </cell>
          <cell r="F30">
            <v>20406</v>
          </cell>
          <cell r="G30">
            <v>103.3</v>
          </cell>
          <cell r="H30" t="str">
            <v>㎥</v>
          </cell>
          <cell r="I30">
            <v>138</v>
          </cell>
          <cell r="J30">
            <v>80</v>
          </cell>
          <cell r="K30">
            <v>197</v>
          </cell>
          <cell r="L30">
            <v>415</v>
          </cell>
        </row>
        <row r="31">
          <cell r="A31">
            <v>28</v>
          </cell>
          <cell r="B31" t="str">
            <v>뒷채움(토사)</v>
          </cell>
          <cell r="C31" t="str">
            <v>백호우0.7㎥</v>
          </cell>
          <cell r="D31">
            <v>14315</v>
          </cell>
          <cell r="E31">
            <v>4935</v>
          </cell>
          <cell r="F31">
            <v>16654</v>
          </cell>
          <cell r="G31">
            <v>79.2</v>
          </cell>
          <cell r="H31" t="str">
            <v>㎥</v>
          </cell>
          <cell r="I31">
            <v>180</v>
          </cell>
          <cell r="J31">
            <v>62</v>
          </cell>
          <cell r="K31">
            <v>210</v>
          </cell>
          <cell r="L31">
            <v>452</v>
          </cell>
        </row>
        <row r="32">
          <cell r="A32">
            <v>29</v>
          </cell>
          <cell r="B32" t="str">
            <v>콘크리트캇타</v>
          </cell>
          <cell r="D32">
            <v>9131</v>
          </cell>
          <cell r="E32">
            <v>6722</v>
          </cell>
          <cell r="F32">
            <v>1228</v>
          </cell>
          <cell r="G32">
            <v>30</v>
          </cell>
          <cell r="H32" t="str">
            <v>M</v>
          </cell>
          <cell r="I32">
            <v>304</v>
          </cell>
          <cell r="J32">
            <v>224</v>
          </cell>
          <cell r="K32">
            <v>40</v>
          </cell>
          <cell r="L32">
            <v>568</v>
          </cell>
        </row>
        <row r="33">
          <cell r="A33">
            <v>30</v>
          </cell>
          <cell r="B33" t="str">
            <v>단면유용</v>
          </cell>
          <cell r="C33" t="str">
            <v>불도쟈19Ton</v>
          </cell>
          <cell r="D33">
            <v>14315</v>
          </cell>
          <cell r="E33">
            <v>11366</v>
          </cell>
          <cell r="F33">
            <v>23289</v>
          </cell>
          <cell r="G33">
            <v>96</v>
          </cell>
          <cell r="H33" t="str">
            <v>㎥</v>
          </cell>
          <cell r="I33">
            <v>149</v>
          </cell>
          <cell r="J33">
            <v>118</v>
          </cell>
          <cell r="K33">
            <v>242</v>
          </cell>
          <cell r="L33">
            <v>509</v>
          </cell>
        </row>
        <row r="34">
          <cell r="A34">
            <v>31</v>
          </cell>
          <cell r="B34" t="str">
            <v>종단유용(L=00m)</v>
          </cell>
          <cell r="C34" t="str">
            <v>불도쟈19Ton</v>
          </cell>
          <cell r="D34">
            <v>14315</v>
          </cell>
          <cell r="E34">
            <v>11366</v>
          </cell>
          <cell r="F34">
            <v>23289</v>
          </cell>
          <cell r="G34">
            <v>88.56</v>
          </cell>
          <cell r="H34" t="str">
            <v>㎥</v>
          </cell>
          <cell r="I34">
            <v>161</v>
          </cell>
          <cell r="J34">
            <v>128</v>
          </cell>
          <cell r="K34">
            <v>262</v>
          </cell>
          <cell r="L34">
            <v>551</v>
          </cell>
        </row>
        <row r="35">
          <cell r="A35">
            <v>32</v>
          </cell>
          <cell r="B35" t="str">
            <v>종단유용(L=45m)</v>
          </cell>
          <cell r="C35" t="str">
            <v>불도쟈19Ton</v>
          </cell>
          <cell r="D35">
            <v>14315</v>
          </cell>
          <cell r="E35">
            <v>11366</v>
          </cell>
          <cell r="F35">
            <v>23289</v>
          </cell>
          <cell r="G35">
            <v>42.84</v>
          </cell>
          <cell r="H35" t="str">
            <v>㎥</v>
          </cell>
          <cell r="I35">
            <v>334</v>
          </cell>
          <cell r="J35">
            <v>265</v>
          </cell>
          <cell r="K35">
            <v>543</v>
          </cell>
          <cell r="L35">
            <v>1142</v>
          </cell>
        </row>
        <row r="36">
          <cell r="A36">
            <v>33</v>
          </cell>
          <cell r="B36" t="str">
            <v>종단유용(L=112m)</v>
          </cell>
          <cell r="C36" t="str">
            <v>백호우0.7㎥</v>
          </cell>
          <cell r="D36">
            <v>14315</v>
          </cell>
          <cell r="E36">
            <v>4935</v>
          </cell>
          <cell r="F36">
            <v>16654</v>
          </cell>
          <cell r="G36">
            <v>62.07</v>
          </cell>
          <cell r="H36" t="str">
            <v>㎥</v>
          </cell>
          <cell r="I36">
            <v>230</v>
          </cell>
          <cell r="J36">
            <v>79</v>
          </cell>
          <cell r="K36">
            <v>268</v>
          </cell>
          <cell r="L36">
            <v>577</v>
          </cell>
        </row>
        <row r="37">
          <cell r="A37">
            <v>34</v>
          </cell>
          <cell r="C37" t="str">
            <v>덤프8Ton</v>
          </cell>
          <cell r="D37">
            <v>8437</v>
          </cell>
          <cell r="E37">
            <v>6714</v>
          </cell>
          <cell r="F37">
            <v>7563</v>
          </cell>
          <cell r="G37">
            <v>33.53</v>
          </cell>
          <cell r="H37" t="str">
            <v>㎥</v>
          </cell>
          <cell r="I37">
            <v>251</v>
          </cell>
          <cell r="J37">
            <v>200</v>
          </cell>
          <cell r="K37">
            <v>225</v>
          </cell>
          <cell r="L37">
            <v>676</v>
          </cell>
        </row>
        <row r="38">
          <cell r="A38">
            <v>35</v>
          </cell>
          <cell r="B38" t="str">
            <v>순성토(용수로)</v>
          </cell>
          <cell r="C38" t="str">
            <v>백호우1.0㎥</v>
          </cell>
          <cell r="D38">
            <v>14315</v>
          </cell>
          <cell r="E38">
            <v>8320</v>
          </cell>
          <cell r="F38">
            <v>20406</v>
          </cell>
          <cell r="G38">
            <v>114.15</v>
          </cell>
          <cell r="H38" t="str">
            <v>㎥</v>
          </cell>
          <cell r="I38">
            <v>125</v>
          </cell>
          <cell r="J38">
            <v>72</v>
          </cell>
          <cell r="K38">
            <v>178</v>
          </cell>
          <cell r="L38">
            <v>375</v>
          </cell>
        </row>
        <row r="39">
          <cell r="A39">
            <v>36</v>
          </cell>
          <cell r="C39" t="str">
            <v>덤프8Ton</v>
          </cell>
          <cell r="D39">
            <v>8437</v>
          </cell>
          <cell r="E39">
            <v>6714</v>
          </cell>
          <cell r="F39">
            <v>7563</v>
          </cell>
          <cell r="G39">
            <v>7.64</v>
          </cell>
          <cell r="H39" t="str">
            <v>㎥</v>
          </cell>
          <cell r="I39">
            <v>1104</v>
          </cell>
          <cell r="J39">
            <v>878</v>
          </cell>
          <cell r="K39">
            <v>989</v>
          </cell>
          <cell r="L39">
            <v>2971</v>
          </cell>
        </row>
        <row r="40">
          <cell r="A40">
            <v>37</v>
          </cell>
          <cell r="B40" t="str">
            <v>블럭운반</v>
          </cell>
          <cell r="C40" t="str">
            <v>경운기</v>
          </cell>
          <cell r="D40">
            <v>7747</v>
          </cell>
          <cell r="E40">
            <v>140.22999999999999</v>
          </cell>
          <cell r="F40">
            <v>558</v>
          </cell>
          <cell r="G40">
            <v>16.239999999999998</v>
          </cell>
          <cell r="H40" t="str">
            <v>㎡</v>
          </cell>
          <cell r="I40">
            <v>477</v>
          </cell>
          <cell r="J40">
            <v>8</v>
          </cell>
          <cell r="K40">
            <v>34</v>
          </cell>
          <cell r="L40">
            <v>519</v>
          </cell>
          <cell r="M40">
            <v>0.01</v>
          </cell>
        </row>
        <row r="41">
          <cell r="A41">
            <v>38</v>
          </cell>
          <cell r="B41" t="str">
            <v>콤팩터다짐</v>
          </cell>
          <cell r="C41" t="str">
            <v>프레이트콤팩터</v>
          </cell>
          <cell r="D41">
            <v>7747</v>
          </cell>
          <cell r="E41">
            <v>1200</v>
          </cell>
          <cell r="F41">
            <v>545</v>
          </cell>
          <cell r="G41">
            <v>9</v>
          </cell>
          <cell r="H41" t="str">
            <v>㎥</v>
          </cell>
          <cell r="I41">
            <v>860</v>
          </cell>
          <cell r="J41">
            <v>133</v>
          </cell>
          <cell r="K41">
            <v>60</v>
          </cell>
          <cell r="L41">
            <v>1053</v>
          </cell>
        </row>
        <row r="42">
          <cell r="A42">
            <v>39</v>
          </cell>
          <cell r="B42" t="str">
            <v>사리부설및다짐</v>
          </cell>
          <cell r="C42" t="str">
            <v>불도쟈12Ton</v>
          </cell>
          <cell r="D42">
            <v>14315</v>
          </cell>
          <cell r="E42">
            <v>6638</v>
          </cell>
          <cell r="F42">
            <v>19393</v>
          </cell>
          <cell r="G42">
            <v>112</v>
          </cell>
          <cell r="H42" t="str">
            <v>㎥</v>
          </cell>
          <cell r="I42">
            <v>127</v>
          </cell>
          <cell r="J42">
            <v>59</v>
          </cell>
          <cell r="K42">
            <v>173</v>
          </cell>
          <cell r="L42">
            <v>359</v>
          </cell>
        </row>
        <row r="43">
          <cell r="A43">
            <v>40</v>
          </cell>
          <cell r="B43" t="str">
            <v>사리부설(부설)</v>
          </cell>
          <cell r="C43" t="str">
            <v>모터그레이더3.6m</v>
          </cell>
          <cell r="D43">
            <v>14315</v>
          </cell>
          <cell r="E43">
            <v>16736</v>
          </cell>
          <cell r="F43">
            <v>19376</v>
          </cell>
          <cell r="G43">
            <v>133.16</v>
          </cell>
          <cell r="H43" t="str">
            <v>㎥</v>
          </cell>
          <cell r="I43">
            <v>107</v>
          </cell>
          <cell r="J43">
            <v>125</v>
          </cell>
          <cell r="K43">
            <v>145</v>
          </cell>
          <cell r="L43">
            <v>377</v>
          </cell>
        </row>
        <row r="44">
          <cell r="A44">
            <v>41</v>
          </cell>
          <cell r="B44" t="str">
            <v>사리부설(다짐)</v>
          </cell>
          <cell r="C44" t="str">
            <v>진동로울러10T</v>
          </cell>
          <cell r="D44">
            <v>11059</v>
          </cell>
          <cell r="E44">
            <v>6379</v>
          </cell>
          <cell r="F44">
            <v>24256</v>
          </cell>
          <cell r="G44">
            <v>114</v>
          </cell>
          <cell r="H44" t="str">
            <v>㎥</v>
          </cell>
          <cell r="I44">
            <v>97</v>
          </cell>
          <cell r="J44">
            <v>55</v>
          </cell>
          <cell r="K44">
            <v>212</v>
          </cell>
          <cell r="L44">
            <v>364</v>
          </cell>
        </row>
        <row r="45">
          <cell r="A45">
            <v>42</v>
          </cell>
          <cell r="B45" t="str">
            <v>선별및집석</v>
          </cell>
          <cell r="C45" t="str">
            <v>백호1.0㎥</v>
          </cell>
          <cell r="D45">
            <v>14315</v>
          </cell>
          <cell r="E45">
            <v>8320</v>
          </cell>
          <cell r="F45">
            <v>23636</v>
          </cell>
          <cell r="G45">
            <v>26.82</v>
          </cell>
          <cell r="H45" t="str">
            <v>㎥</v>
          </cell>
          <cell r="I45">
            <v>533</v>
          </cell>
          <cell r="J45">
            <v>310</v>
          </cell>
          <cell r="K45">
            <v>881</v>
          </cell>
          <cell r="L45">
            <v>1724</v>
          </cell>
        </row>
        <row r="46">
          <cell r="A46">
            <v>43</v>
          </cell>
          <cell r="B46" t="str">
            <v>사석(적재)</v>
          </cell>
          <cell r="C46" t="str">
            <v>백호1.0㎥</v>
          </cell>
          <cell r="D46">
            <v>14315</v>
          </cell>
          <cell r="E46">
            <v>8320</v>
          </cell>
          <cell r="F46">
            <v>23636</v>
          </cell>
          <cell r="G46">
            <v>37.76</v>
          </cell>
          <cell r="H46" t="str">
            <v>㎥</v>
          </cell>
          <cell r="I46">
            <v>379</v>
          </cell>
          <cell r="J46">
            <v>220</v>
          </cell>
          <cell r="K46">
            <v>625</v>
          </cell>
          <cell r="L46">
            <v>1224</v>
          </cell>
        </row>
        <row r="47">
          <cell r="A47">
            <v>44</v>
          </cell>
          <cell r="B47" t="str">
            <v>순사석(운반)</v>
          </cell>
          <cell r="C47" t="str">
            <v>덤프15.0Ton</v>
          </cell>
          <cell r="D47">
            <v>9131</v>
          </cell>
          <cell r="E47">
            <v>9334.2249999999985</v>
          </cell>
          <cell r="F47">
            <v>16578</v>
          </cell>
          <cell r="G47">
            <v>4.37</v>
          </cell>
          <cell r="H47" t="str">
            <v>㎥</v>
          </cell>
          <cell r="I47">
            <v>2089</v>
          </cell>
          <cell r="J47">
            <v>2135</v>
          </cell>
          <cell r="K47">
            <v>3793</v>
          </cell>
          <cell r="L47">
            <v>8017</v>
          </cell>
        </row>
        <row r="48">
          <cell r="A48">
            <v>45</v>
          </cell>
          <cell r="B48" t="str">
            <v>사석(투하)</v>
          </cell>
          <cell r="C48" t="str">
            <v>백호1.0㎥</v>
          </cell>
          <cell r="D48">
            <v>14315</v>
          </cell>
          <cell r="E48">
            <v>8320</v>
          </cell>
          <cell r="F48">
            <v>23636</v>
          </cell>
          <cell r="G48">
            <v>29.37</v>
          </cell>
          <cell r="H48" t="str">
            <v>㎥</v>
          </cell>
          <cell r="I48">
            <v>487</v>
          </cell>
          <cell r="J48">
            <v>283</v>
          </cell>
          <cell r="K48">
            <v>804</v>
          </cell>
          <cell r="L48">
            <v>1574</v>
          </cell>
        </row>
        <row r="49">
          <cell r="A49">
            <v>46</v>
          </cell>
          <cell r="B49" t="str">
            <v>가체절쌓기</v>
          </cell>
          <cell r="C49" t="str">
            <v>불도쟈19Ton</v>
          </cell>
          <cell r="D49">
            <v>14315</v>
          </cell>
          <cell r="E49">
            <v>11366</v>
          </cell>
          <cell r="F49">
            <v>23289</v>
          </cell>
          <cell r="G49">
            <v>73.06</v>
          </cell>
          <cell r="H49" t="str">
            <v>㎥</v>
          </cell>
          <cell r="I49">
            <v>195</v>
          </cell>
          <cell r="J49">
            <v>155</v>
          </cell>
          <cell r="K49">
            <v>318</v>
          </cell>
          <cell r="L49">
            <v>668</v>
          </cell>
        </row>
        <row r="50">
          <cell r="A50">
            <v>47</v>
          </cell>
          <cell r="B50" t="str">
            <v>가체절헐기</v>
          </cell>
          <cell r="C50" t="str">
            <v>불도쟈19Ton</v>
          </cell>
          <cell r="D50">
            <v>14315</v>
          </cell>
          <cell r="E50">
            <v>11366</v>
          </cell>
          <cell r="F50">
            <v>23289</v>
          </cell>
          <cell r="G50">
            <v>87.42</v>
          </cell>
          <cell r="H50" t="str">
            <v>㎥</v>
          </cell>
          <cell r="I50">
            <v>163</v>
          </cell>
          <cell r="J50">
            <v>130</v>
          </cell>
          <cell r="K50">
            <v>266</v>
          </cell>
          <cell r="L50">
            <v>559</v>
          </cell>
        </row>
        <row r="51">
          <cell r="A51">
            <v>48</v>
          </cell>
          <cell r="B51" t="str">
            <v>사토장고르기(토사)</v>
          </cell>
          <cell r="C51" t="str">
            <v>불도쟈19Ton</v>
          </cell>
          <cell r="D51">
            <v>14315</v>
          </cell>
          <cell r="E51">
            <v>11366</v>
          </cell>
          <cell r="F51">
            <v>23289</v>
          </cell>
          <cell r="G51">
            <v>122.8</v>
          </cell>
          <cell r="H51" t="str">
            <v>㎥</v>
          </cell>
          <cell r="I51">
            <v>116</v>
          </cell>
          <cell r="J51">
            <v>92</v>
          </cell>
          <cell r="K51">
            <v>189</v>
          </cell>
          <cell r="L51">
            <v>397</v>
          </cell>
        </row>
        <row r="52">
          <cell r="A52">
            <v>49</v>
          </cell>
          <cell r="B52" t="str">
            <v>사토(적재)</v>
          </cell>
          <cell r="C52" t="str">
            <v>백호1.0㎥</v>
          </cell>
          <cell r="D52">
            <v>14315</v>
          </cell>
          <cell r="E52">
            <v>8320</v>
          </cell>
          <cell r="F52">
            <v>20406</v>
          </cell>
          <cell r="G52">
            <v>88.7</v>
          </cell>
          <cell r="H52" t="str">
            <v>㎥</v>
          </cell>
          <cell r="I52">
            <v>161</v>
          </cell>
          <cell r="J52">
            <v>93</v>
          </cell>
          <cell r="K52">
            <v>230</v>
          </cell>
          <cell r="L52">
            <v>484</v>
          </cell>
        </row>
        <row r="53">
          <cell r="A53">
            <v>50</v>
          </cell>
          <cell r="B53" t="str">
            <v>사토(운반)</v>
          </cell>
          <cell r="C53" t="str">
            <v>덤프10.5Ton</v>
          </cell>
          <cell r="D53">
            <v>8437</v>
          </cell>
          <cell r="E53">
            <v>10180</v>
          </cell>
          <cell r="F53">
            <v>8399</v>
          </cell>
          <cell r="G53">
            <v>42.81</v>
          </cell>
          <cell r="H53" t="str">
            <v>㎥</v>
          </cell>
          <cell r="I53">
            <v>197</v>
          </cell>
          <cell r="J53">
            <v>237</v>
          </cell>
          <cell r="K53">
            <v>196</v>
          </cell>
          <cell r="L53">
            <v>630</v>
          </cell>
        </row>
        <row r="54">
          <cell r="A54">
            <v>51</v>
          </cell>
          <cell r="B54" t="str">
            <v>폐기물처리비(철근CON'C)</v>
          </cell>
          <cell r="C54" t="str">
            <v>적재 백호1.0</v>
          </cell>
          <cell r="D54">
            <v>14315</v>
          </cell>
          <cell r="E54">
            <v>8320</v>
          </cell>
          <cell r="F54">
            <v>20406</v>
          </cell>
          <cell r="G54">
            <v>79.2</v>
          </cell>
          <cell r="H54" t="str">
            <v>ton</v>
          </cell>
          <cell r="I54">
            <v>180</v>
          </cell>
          <cell r="J54">
            <v>105</v>
          </cell>
          <cell r="K54">
            <v>257</v>
          </cell>
          <cell r="L54">
            <v>542</v>
          </cell>
        </row>
      </sheetData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_BOQ"/>
      <sheetName val="최종BOQ"/>
      <sheetName val="주요자재1"/>
      <sheetName val="주요자재2"/>
      <sheetName val="골재수량수량집계표"/>
      <sheetName val="타공종집계표"/>
      <sheetName val="토공총괄집계"/>
      <sheetName val="총괄철근수량집계표 (1)"/>
      <sheetName val="총괄철근수량집계표(2)"/>
      <sheetName val="라멘토공집계"/>
      <sheetName val="옹벽토공총괄집계"/>
      <sheetName val="옹벽토공(W1)집계"/>
      <sheetName val="옹벽토공(W2)집계 "/>
      <sheetName val="라멘토공(R-B)"/>
      <sheetName val="기존구조물깨기"/>
      <sheetName val="라멘옹벽토공(R-B,W1)"/>
      <sheetName val="라멘옹벽토공(H=8.00,W1)(R-B)"/>
      <sheetName val="라멘옹벽토공(H=3.50,W1)(R-B)"/>
      <sheetName val="라멘옹벽토공(R-B,W2)"/>
      <sheetName val="라멘옹벽토공(H=8.00,W2)(R-B)"/>
      <sheetName val="라멘옹벽토공(H=3.828,W2)(R-B)"/>
      <sheetName val="총괄일반수량집계표"/>
      <sheetName val="라멘구체수량집계"/>
      <sheetName val="라멘(구체)철근수량집계"/>
      <sheetName val="라멘(다웰바)철근수량집계 "/>
      <sheetName val="라멘구체수량산출근거"/>
      <sheetName val="접속슬래브집계"/>
      <sheetName val="접속슬래브철근수량집계"/>
      <sheetName val="접속슬래브산출근거"/>
      <sheetName val="옹벽일반수량집계"/>
      <sheetName val="옹벽철근수량집계"/>
      <sheetName val="라멘옹벽산출근거(W1)"/>
      <sheetName val="라멘옹벽산출근거(W2)"/>
      <sheetName val="라멘옹벽산출근거(H=8.0)"/>
      <sheetName val="라멘옹벽산출근거(H=2.078)"/>
      <sheetName val="라멘옹벽산출근거(H=3.828)"/>
      <sheetName val="표지"/>
      <sheetName val="표지 (2)"/>
      <sheetName val="표지 (3)"/>
      <sheetName val="표지 (4)"/>
      <sheetName val="표지 (5)"/>
      <sheetName val="표지 (6)"/>
      <sheetName val="삽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적용기준"/>
      <sheetName val="단위수량"/>
      <sheetName val="자료입력"/>
      <sheetName val="위치조서"/>
      <sheetName val="표준부"/>
      <sheetName val="집계표"/>
      <sheetName val="암거단위"/>
      <sheetName val="날개벽"/>
    </sheetNames>
    <sheetDataSet>
      <sheetData sheetId="0" refreshError="1"/>
      <sheetData sheetId="1" refreshError="1">
        <row r="1">
          <cell r="B1">
            <v>2</v>
          </cell>
          <cell r="C1">
            <v>3</v>
          </cell>
          <cell r="D1">
            <v>4</v>
          </cell>
          <cell r="E1">
            <v>5</v>
          </cell>
          <cell r="F1">
            <v>6</v>
          </cell>
          <cell r="G1">
            <v>7</v>
          </cell>
          <cell r="H1">
            <v>8</v>
          </cell>
          <cell r="I1">
            <v>9</v>
          </cell>
          <cell r="J1">
            <v>10</v>
          </cell>
          <cell r="K1">
            <v>11</v>
          </cell>
          <cell r="L1">
            <v>12</v>
          </cell>
          <cell r="M1">
            <v>13</v>
          </cell>
          <cell r="N1">
            <v>14</v>
          </cell>
          <cell r="O1">
            <v>15</v>
          </cell>
          <cell r="P1">
            <v>16</v>
          </cell>
          <cell r="Q1">
            <v>17</v>
          </cell>
          <cell r="R1">
            <v>18</v>
          </cell>
          <cell r="S1">
            <v>19</v>
          </cell>
          <cell r="T1">
            <v>20</v>
          </cell>
          <cell r="U1">
            <v>21</v>
          </cell>
          <cell r="V1">
            <v>22</v>
          </cell>
          <cell r="W1">
            <v>23</v>
          </cell>
          <cell r="X1">
            <v>24</v>
          </cell>
          <cell r="Y1">
            <v>25</v>
          </cell>
          <cell r="Z1">
            <v>26</v>
          </cell>
          <cell r="AA1">
            <v>27</v>
          </cell>
          <cell r="AB1">
            <v>28</v>
          </cell>
          <cell r="AC1">
            <v>29</v>
          </cell>
          <cell r="AD1">
            <v>30</v>
          </cell>
          <cell r="AE1">
            <v>31</v>
          </cell>
          <cell r="AF1">
            <v>32</v>
          </cell>
          <cell r="AG1">
            <v>33</v>
          </cell>
          <cell r="AH1">
            <v>34</v>
          </cell>
          <cell r="AI1">
            <v>35</v>
          </cell>
          <cell r="AJ1">
            <v>36</v>
          </cell>
          <cell r="AK1">
            <v>37</v>
          </cell>
          <cell r="AL1">
            <v>38</v>
          </cell>
          <cell r="AM1">
            <v>39</v>
          </cell>
          <cell r="AN1">
            <v>40</v>
          </cell>
          <cell r="AO1">
            <v>41</v>
          </cell>
          <cell r="AP1">
            <v>42</v>
          </cell>
          <cell r="AQ1">
            <v>43</v>
          </cell>
        </row>
        <row r="2">
          <cell r="A2" t="str">
            <v>a</v>
          </cell>
          <cell r="B2" t="str">
            <v>공종</v>
          </cell>
          <cell r="C2" t="str">
            <v>발주처관리</v>
          </cell>
          <cell r="D2" t="str">
            <v>적용1</v>
          </cell>
          <cell r="E2" t="str">
            <v>적용2</v>
          </cell>
          <cell r="F2" t="str">
            <v>적용3</v>
          </cell>
          <cell r="G2" t="str">
            <v>폭(B)</v>
          </cell>
          <cell r="H2" t="str">
            <v>높이(H)</v>
          </cell>
          <cell r="I2" t="str">
            <v>두께(T)</v>
          </cell>
          <cell r="J2" t="str">
            <v>린콘크리트(t)</v>
          </cell>
          <cell r="K2" t="str">
            <v>터파기여유폭(b)</v>
          </cell>
          <cell r="L2" t="str">
            <v>터파기구배(S)</v>
          </cell>
          <cell r="M2" t="str">
            <v>폭(B)</v>
          </cell>
          <cell r="O2" t="str">
            <v>두께(T)</v>
          </cell>
          <cell r="W2" t="str">
            <v>단위</v>
          </cell>
          <cell r="AF2" t="str">
            <v>콘크리트</v>
          </cell>
          <cell r="AH2" t="str">
            <v>린콘크리트</v>
          </cell>
          <cell r="AJ2" t="str">
            <v>거푸집</v>
          </cell>
          <cell r="AL2" t="str">
            <v>터파기</v>
          </cell>
          <cell r="AN2" t="str">
            <v>되메우기</v>
          </cell>
          <cell r="AP2" t="str">
            <v>유용토</v>
          </cell>
        </row>
        <row r="3">
          <cell r="B3" t="str">
            <v>적용값</v>
          </cell>
          <cell r="J3" t="str">
            <v>표준부에만설치</v>
          </cell>
          <cell r="K3">
            <v>0.3</v>
          </cell>
          <cell r="L3">
            <v>0.3</v>
          </cell>
          <cell r="M3" t="str">
            <v>터파기저폭(C)</v>
          </cell>
          <cell r="N3" t="str">
            <v>터파기상폭(D)</v>
          </cell>
          <cell r="O3" t="str">
            <v>터파기저폭(E)</v>
          </cell>
          <cell r="P3" t="str">
            <v>터파기상폭(F)</v>
          </cell>
          <cell r="W3" t="str">
            <v>콘크리트</v>
          </cell>
          <cell r="X3" t="str">
            <v>거푸집</v>
          </cell>
          <cell r="Y3" t="str">
            <v>토공</v>
          </cell>
          <cell r="AF3" t="str">
            <v>수식</v>
          </cell>
          <cell r="AG3" t="str">
            <v>답</v>
          </cell>
          <cell r="AH3" t="str">
            <v>수식</v>
          </cell>
          <cell r="AI3" t="str">
            <v>답</v>
          </cell>
          <cell r="AJ3" t="str">
            <v>수식</v>
          </cell>
          <cell r="AK3" t="str">
            <v>답</v>
          </cell>
          <cell r="AL3" t="str">
            <v>수식</v>
          </cell>
          <cell r="AM3" t="str">
            <v>답</v>
          </cell>
          <cell r="AN3" t="str">
            <v>수식</v>
          </cell>
          <cell r="AO3" t="str">
            <v>답</v>
          </cell>
          <cell r="AP3" t="str">
            <v>수식</v>
          </cell>
          <cell r="AQ3" t="str">
            <v>답</v>
          </cell>
        </row>
        <row r="4">
          <cell r="B4" t="str">
            <v>수식및단위</v>
          </cell>
          <cell r="G4" t="str">
            <v>m</v>
          </cell>
          <cell r="H4" t="str">
            <v>m</v>
          </cell>
          <cell r="I4" t="str">
            <v>m</v>
          </cell>
          <cell r="J4" t="str">
            <v>m</v>
          </cell>
          <cell r="K4" t="str">
            <v>m</v>
          </cell>
          <cell r="L4" t="str">
            <v>1:@</v>
          </cell>
          <cell r="M4" t="str">
            <v>Bx(2xb)</v>
          </cell>
          <cell r="N4" t="str">
            <v>Cx(H*S*2)</v>
          </cell>
          <cell r="O4" t="str">
            <v>옹벽:T+b                       토공:T+(2*b)</v>
          </cell>
          <cell r="P4" t="str">
            <v>옹벽:D+HxS                       토공:D+(HxSx2)</v>
          </cell>
          <cell r="AF4" t="str">
            <v>BxHxT</v>
          </cell>
          <cell r="AH4" t="str">
            <v>BxtxT</v>
          </cell>
          <cell r="AJ4" t="str">
            <v>옹벽:옹벽부뒷면감                       토공:전체</v>
          </cell>
          <cell r="AK4" t="str">
            <v>㎡/m</v>
          </cell>
          <cell r="AL4" t="str">
            <v>(CxE+DxF)/2x(H+t)</v>
          </cell>
          <cell r="AN4" t="str">
            <v>터-(Bx(H+t)Xt)</v>
          </cell>
          <cell r="AP4" t="str">
            <v>터-되메우기</v>
          </cell>
        </row>
        <row r="5">
          <cell r="A5">
            <v>1</v>
          </cell>
          <cell r="C5" t="str">
            <v>전라남도</v>
          </cell>
          <cell r="D5" t="str">
            <v>옹벽용</v>
          </cell>
          <cell r="E5" t="str">
            <v>단  부</v>
          </cell>
          <cell r="F5" t="str">
            <v>H=2.0</v>
          </cell>
          <cell r="G5">
            <v>2.6</v>
          </cell>
          <cell r="H5">
            <v>1</v>
          </cell>
          <cell r="I5">
            <v>0.5</v>
          </cell>
          <cell r="K5">
            <v>0.3</v>
          </cell>
          <cell r="L5">
            <v>0.3</v>
          </cell>
          <cell r="M5">
            <v>3.2</v>
          </cell>
          <cell r="N5">
            <v>3.8</v>
          </cell>
          <cell r="O5">
            <v>0.8</v>
          </cell>
          <cell r="P5">
            <v>1.1000000000000001</v>
          </cell>
          <cell r="W5" t="str">
            <v>㎥/개</v>
          </cell>
          <cell r="X5" t="str">
            <v>㎡/개</v>
          </cell>
          <cell r="Y5" t="str">
            <v>㎥/개</v>
          </cell>
          <cell r="AF5" t="str">
            <v>2.60x1.00x0.50</v>
          </cell>
          <cell r="AG5">
            <v>1.3</v>
          </cell>
          <cell r="AH5" t="str">
            <v>2.60x0.50x0.00</v>
          </cell>
          <cell r="AI5">
            <v>0</v>
          </cell>
          <cell r="AJ5" t="str">
            <v>(2.60x1.00)+(0.50x1.00x2ea)</v>
          </cell>
          <cell r="AK5">
            <v>3.6</v>
          </cell>
          <cell r="AL5" t="str">
            <v>(3.20x0.80+3.80x1.10)/2x1.00</v>
          </cell>
          <cell r="AM5">
            <v>3.37</v>
          </cell>
          <cell r="AN5" t="str">
            <v>3.370-(2.60x1.00x0.50)</v>
          </cell>
          <cell r="AO5">
            <v>2.0699999999999998</v>
          </cell>
          <cell r="AP5" t="str">
            <v>3.370-2.070</v>
          </cell>
          <cell r="AQ5">
            <v>1.3000000000000003</v>
          </cell>
        </row>
        <row r="6">
          <cell r="A6">
            <v>2</v>
          </cell>
          <cell r="C6" t="str">
            <v>전라남도</v>
          </cell>
          <cell r="D6" t="str">
            <v>옹벽용</v>
          </cell>
          <cell r="E6" t="str">
            <v>표준부</v>
          </cell>
          <cell r="G6">
            <v>0.4</v>
          </cell>
          <cell r="H6">
            <v>1</v>
          </cell>
          <cell r="I6">
            <v>0.5</v>
          </cell>
          <cell r="K6">
            <v>0.3</v>
          </cell>
          <cell r="L6">
            <v>0.3</v>
          </cell>
          <cell r="M6">
            <v>1</v>
          </cell>
          <cell r="N6">
            <v>1.6</v>
          </cell>
          <cell r="O6">
            <v>0.8</v>
          </cell>
          <cell r="P6">
            <v>1.1000000000000001</v>
          </cell>
          <cell r="W6" t="str">
            <v>㎥/개</v>
          </cell>
          <cell r="X6" t="str">
            <v>㎡/개</v>
          </cell>
          <cell r="Y6" t="str">
            <v>㎥/개</v>
          </cell>
          <cell r="AF6" t="str">
            <v>0.40x1.00x0.50</v>
          </cell>
          <cell r="AG6">
            <v>0.2</v>
          </cell>
          <cell r="AH6" t="str">
            <v>0.40x0.50x0.00</v>
          </cell>
          <cell r="AI6">
            <v>0</v>
          </cell>
          <cell r="AJ6" t="str">
            <v>(0.40x1.00)+(0.50x1.00x2ea)</v>
          </cell>
          <cell r="AK6">
            <v>1.4</v>
          </cell>
          <cell r="AL6" t="str">
            <v>(1.00x0.80+1.60x1.10)/2x1.00</v>
          </cell>
          <cell r="AM6">
            <v>1.28</v>
          </cell>
          <cell r="AN6" t="str">
            <v>1.280-(0.40x1.00x0.50)</v>
          </cell>
          <cell r="AO6">
            <v>1.08</v>
          </cell>
          <cell r="AP6" t="str">
            <v>1.280-1.080</v>
          </cell>
          <cell r="AQ6">
            <v>0.19999999999999996</v>
          </cell>
        </row>
        <row r="7">
          <cell r="A7">
            <v>3</v>
          </cell>
          <cell r="C7" t="str">
            <v>건설교통부</v>
          </cell>
          <cell r="D7" t="str">
            <v>옹벽용</v>
          </cell>
          <cell r="E7" t="str">
            <v>단  부</v>
          </cell>
          <cell r="F7" t="str">
            <v>H=2.5</v>
          </cell>
          <cell r="G7">
            <v>2</v>
          </cell>
          <cell r="H7">
            <v>1</v>
          </cell>
          <cell r="I7">
            <v>0.5</v>
          </cell>
          <cell r="K7">
            <v>0.3</v>
          </cell>
          <cell r="L7">
            <v>0.3</v>
          </cell>
          <cell r="M7">
            <v>2.6</v>
          </cell>
          <cell r="N7">
            <v>3.2</v>
          </cell>
          <cell r="O7">
            <v>0.8</v>
          </cell>
          <cell r="P7">
            <v>1.1000000000000001</v>
          </cell>
          <cell r="W7" t="str">
            <v>㎥/개</v>
          </cell>
          <cell r="X7" t="str">
            <v>㎡/개</v>
          </cell>
          <cell r="Y7" t="str">
            <v>㎥/개</v>
          </cell>
          <cell r="AF7" t="str">
            <v>2.00x1.00x0.50</v>
          </cell>
          <cell r="AG7">
            <v>1</v>
          </cell>
          <cell r="AH7" t="str">
            <v>2.00x0.50x0.00</v>
          </cell>
          <cell r="AI7">
            <v>0</v>
          </cell>
          <cell r="AJ7" t="str">
            <v>(2.00x1.00)+(0.50x1.00x2ea)</v>
          </cell>
          <cell r="AK7">
            <v>3</v>
          </cell>
          <cell r="AL7" t="str">
            <v>(2.60x0.80+3.20x1.10)/2x1.00</v>
          </cell>
          <cell r="AM7">
            <v>2.8</v>
          </cell>
          <cell r="AN7" t="str">
            <v>2.800-(2.00x1.00x0.50)</v>
          </cell>
          <cell r="AO7">
            <v>1.8</v>
          </cell>
          <cell r="AP7" t="str">
            <v>2.800-1.800</v>
          </cell>
          <cell r="AQ7">
            <v>0.99999999999999978</v>
          </cell>
        </row>
        <row r="8">
          <cell r="A8">
            <v>4</v>
          </cell>
          <cell r="C8" t="str">
            <v>건설교통부</v>
          </cell>
          <cell r="D8" t="str">
            <v>옹벽용</v>
          </cell>
          <cell r="E8" t="str">
            <v>표준부</v>
          </cell>
          <cell r="F8" t="str">
            <v>H=2.5</v>
          </cell>
          <cell r="G8">
            <v>0.4</v>
          </cell>
          <cell r="H8">
            <v>1</v>
          </cell>
          <cell r="I8">
            <v>0.5</v>
          </cell>
          <cell r="J8">
            <v>0.1</v>
          </cell>
          <cell r="K8">
            <v>0.3</v>
          </cell>
          <cell r="L8">
            <v>0.3</v>
          </cell>
          <cell r="M8">
            <v>1</v>
          </cell>
          <cell r="N8">
            <v>1.6</v>
          </cell>
          <cell r="O8">
            <v>0.8</v>
          </cell>
          <cell r="P8">
            <v>1.1000000000000001</v>
          </cell>
          <cell r="W8" t="str">
            <v>㎥/개</v>
          </cell>
          <cell r="X8" t="str">
            <v>㎡/개</v>
          </cell>
          <cell r="Y8" t="str">
            <v>㎥/개</v>
          </cell>
          <cell r="AF8" t="str">
            <v>0.40x1.00x0.50</v>
          </cell>
          <cell r="AG8">
            <v>0.2</v>
          </cell>
          <cell r="AH8" t="str">
            <v>0.40x0.50x0.10</v>
          </cell>
          <cell r="AI8">
            <v>0.02</v>
          </cell>
          <cell r="AJ8" t="str">
            <v>(0.40x1.00)+(0.50x1.00x2ea)</v>
          </cell>
          <cell r="AK8">
            <v>1.4</v>
          </cell>
          <cell r="AL8" t="str">
            <v>(1.00x0.80+1.60x1.10)/2x1.10</v>
          </cell>
          <cell r="AM8">
            <v>1.4079999999999999</v>
          </cell>
          <cell r="AN8" t="str">
            <v>1.408-(0.40x1.10x0.50)</v>
          </cell>
          <cell r="AO8">
            <v>1.1879999999999999</v>
          </cell>
          <cell r="AP8" t="str">
            <v>1.408-1.188</v>
          </cell>
          <cell r="AQ8">
            <v>0.21999999999999997</v>
          </cell>
        </row>
        <row r="9">
          <cell r="A9">
            <v>5</v>
          </cell>
          <cell r="B9" t="str">
            <v>형식1</v>
          </cell>
          <cell r="C9" t="str">
            <v>고속도로</v>
          </cell>
          <cell r="D9" t="str">
            <v>옹벽용</v>
          </cell>
          <cell r="E9" t="str">
            <v>단  부</v>
          </cell>
          <cell r="F9" t="str">
            <v>H=2.0</v>
          </cell>
          <cell r="G9">
            <v>0.4</v>
          </cell>
          <cell r="H9">
            <v>1.1000000000000001</v>
          </cell>
          <cell r="I9">
            <v>0.4</v>
          </cell>
          <cell r="K9">
            <v>0.3</v>
          </cell>
          <cell r="L9">
            <v>0.3</v>
          </cell>
          <cell r="M9">
            <v>1</v>
          </cell>
          <cell r="N9">
            <v>1.66</v>
          </cell>
          <cell r="O9">
            <v>0.7</v>
          </cell>
          <cell r="P9">
            <v>1.03</v>
          </cell>
          <cell r="W9" t="str">
            <v>㎥/개</v>
          </cell>
          <cell r="X9" t="str">
            <v>㎡/개</v>
          </cell>
          <cell r="Y9" t="str">
            <v>㎥/개</v>
          </cell>
          <cell r="AF9" t="str">
            <v>0.40x1.10x0.40</v>
          </cell>
          <cell r="AG9">
            <v>0.17599999999999999</v>
          </cell>
          <cell r="AH9" t="str">
            <v>0.40x0.40x0.00</v>
          </cell>
          <cell r="AI9">
            <v>0</v>
          </cell>
          <cell r="AJ9" t="str">
            <v>(0.40x1.10)+(0.40x1.10x2ea)</v>
          </cell>
          <cell r="AK9">
            <v>1.32</v>
          </cell>
          <cell r="AL9" t="str">
            <v>(1.00x0.70+1.66x1.03)/2x1.10</v>
          </cell>
          <cell r="AM9">
            <v>1.325</v>
          </cell>
          <cell r="AN9" t="str">
            <v>1.325-(0.40x1.10x0.40)</v>
          </cell>
          <cell r="AO9">
            <v>1.149</v>
          </cell>
          <cell r="AP9" t="str">
            <v>1.325-1.149</v>
          </cell>
          <cell r="AQ9">
            <v>0.17599999999999993</v>
          </cell>
        </row>
        <row r="10">
          <cell r="A10">
            <v>6</v>
          </cell>
          <cell r="C10" t="str">
            <v>고속도로</v>
          </cell>
          <cell r="D10" t="str">
            <v>옹벽용</v>
          </cell>
          <cell r="E10" t="str">
            <v>표준부</v>
          </cell>
          <cell r="F10" t="str">
            <v>H=2.0</v>
          </cell>
          <cell r="G10">
            <v>3.6</v>
          </cell>
          <cell r="H10">
            <v>1.1000000000000001</v>
          </cell>
          <cell r="I10">
            <v>0.4</v>
          </cell>
          <cell r="K10">
            <v>0.3</v>
          </cell>
          <cell r="L10">
            <v>0.3</v>
          </cell>
          <cell r="M10">
            <v>4.2</v>
          </cell>
          <cell r="N10">
            <v>4.8600000000000003</v>
          </cell>
          <cell r="O10">
            <v>0.7</v>
          </cell>
          <cell r="P10">
            <v>1.03</v>
          </cell>
          <cell r="W10" t="str">
            <v>㎥/개</v>
          </cell>
          <cell r="X10" t="str">
            <v>㎡/개</v>
          </cell>
          <cell r="Y10" t="str">
            <v>㎥/개</v>
          </cell>
          <cell r="AF10" t="str">
            <v>3.60x1.10x0.40</v>
          </cell>
          <cell r="AG10">
            <v>1.5840000000000001</v>
          </cell>
          <cell r="AH10" t="str">
            <v>3.60x0.40x0.00</v>
          </cell>
          <cell r="AI10">
            <v>0</v>
          </cell>
          <cell r="AJ10" t="str">
            <v>(3.60x1.10)+(0.40x1.10x2ea)</v>
          </cell>
          <cell r="AK10">
            <v>4.84</v>
          </cell>
          <cell r="AL10" t="str">
            <v>(4.20x0.70+4.86x1.03)/2x1.10</v>
          </cell>
          <cell r="AM10">
            <v>4.37</v>
          </cell>
          <cell r="AN10" t="str">
            <v>4.370-(3.60x1.10x0.40)</v>
          </cell>
          <cell r="AO10">
            <v>2.786</v>
          </cell>
          <cell r="AP10" t="str">
            <v>4.370-2.786</v>
          </cell>
          <cell r="AQ10">
            <v>1.5840000000000001</v>
          </cell>
        </row>
        <row r="11">
          <cell r="A11">
            <v>7</v>
          </cell>
          <cell r="B11" t="str">
            <v>형식2</v>
          </cell>
          <cell r="C11" t="str">
            <v>고속도로</v>
          </cell>
          <cell r="D11" t="str">
            <v>옹벽용</v>
          </cell>
          <cell r="E11" t="str">
            <v>단  부</v>
          </cell>
          <cell r="F11" t="str">
            <v>H=2.5</v>
          </cell>
          <cell r="G11">
            <v>1</v>
          </cell>
          <cell r="H11">
            <v>1.1000000000000001</v>
          </cell>
          <cell r="I11">
            <v>0.75</v>
          </cell>
          <cell r="K11">
            <v>0.3</v>
          </cell>
          <cell r="L11">
            <v>0.3</v>
          </cell>
          <cell r="M11">
            <v>1.6</v>
          </cell>
          <cell r="N11">
            <v>2.2599999999999998</v>
          </cell>
          <cell r="O11">
            <v>1.05</v>
          </cell>
          <cell r="P11">
            <v>1.38</v>
          </cell>
          <cell r="W11" t="str">
            <v>㎥/개</v>
          </cell>
          <cell r="X11" t="str">
            <v>㎡/개</v>
          </cell>
          <cell r="Y11" t="str">
            <v>㎥/개</v>
          </cell>
          <cell r="AF11" t="str">
            <v>1.00x1.10x0.75</v>
          </cell>
          <cell r="AG11">
            <v>0.82499999999999996</v>
          </cell>
          <cell r="AH11" t="str">
            <v>1.00x0.75x0.00</v>
          </cell>
          <cell r="AI11">
            <v>0</v>
          </cell>
          <cell r="AJ11" t="str">
            <v>(1.00x1.10)+(0.75x1.10x2ea)</v>
          </cell>
          <cell r="AK11">
            <v>2.75</v>
          </cell>
          <cell r="AL11" t="str">
            <v>(1.60x1.05+2.26x1.38)/2x1.10</v>
          </cell>
          <cell r="AM11">
            <v>2.6389999999999998</v>
          </cell>
          <cell r="AN11" t="str">
            <v>2.639-(1.00x1.10x0.75)</v>
          </cell>
          <cell r="AO11">
            <v>1.8140000000000001</v>
          </cell>
          <cell r="AP11" t="str">
            <v>2.639-1.814</v>
          </cell>
          <cell r="AQ11">
            <v>0.82499999999999973</v>
          </cell>
        </row>
        <row r="12">
          <cell r="A12">
            <v>8</v>
          </cell>
          <cell r="C12" t="str">
            <v>고속도로</v>
          </cell>
          <cell r="D12" t="str">
            <v>옹벽용</v>
          </cell>
          <cell r="E12" t="str">
            <v>표준부</v>
          </cell>
          <cell r="F12" t="str">
            <v>H=2.5</v>
          </cell>
          <cell r="G12">
            <v>3.6</v>
          </cell>
          <cell r="H12">
            <v>1.1000000000000001</v>
          </cell>
          <cell r="I12">
            <v>0.75</v>
          </cell>
          <cell r="K12">
            <v>0.3</v>
          </cell>
          <cell r="L12">
            <v>0.3</v>
          </cell>
          <cell r="M12">
            <v>4.2</v>
          </cell>
          <cell r="N12">
            <v>4.8600000000000003</v>
          </cell>
          <cell r="O12">
            <v>1.05</v>
          </cell>
          <cell r="P12">
            <v>1.38</v>
          </cell>
          <cell r="W12" t="str">
            <v>㎥/개</v>
          </cell>
          <cell r="X12" t="str">
            <v>㎡/개</v>
          </cell>
          <cell r="Y12" t="str">
            <v>㎥/개</v>
          </cell>
          <cell r="AF12" t="str">
            <v>3.60x1.10x0.75</v>
          </cell>
          <cell r="AG12">
            <v>2.97</v>
          </cell>
          <cell r="AH12" t="str">
            <v>3.60x0.75x0.00</v>
          </cell>
          <cell r="AI12">
            <v>0</v>
          </cell>
          <cell r="AJ12" t="str">
            <v>(3.60x1.10)+(0.75x1.10x2ea)</v>
          </cell>
          <cell r="AK12">
            <v>5.61</v>
          </cell>
          <cell r="AL12" t="str">
            <v>(4.20x1.05+4.86x1.38)/2x1.10</v>
          </cell>
          <cell r="AM12">
            <v>6.1139999999999999</v>
          </cell>
          <cell r="AN12" t="str">
            <v>6.114-(3.60x1.10x0.75)</v>
          </cell>
          <cell r="AO12">
            <v>3.1440000000000001</v>
          </cell>
          <cell r="AP12" t="str">
            <v>6.114-3.144</v>
          </cell>
          <cell r="AQ12">
            <v>2.9699999999999998</v>
          </cell>
        </row>
        <row r="13">
          <cell r="A13">
            <v>9</v>
          </cell>
          <cell r="C13" t="str">
            <v>고속도로</v>
          </cell>
          <cell r="D13" t="str">
            <v>토공용</v>
          </cell>
          <cell r="E13" t="str">
            <v>단  부</v>
          </cell>
          <cell r="F13" t="str">
            <v>H=2.0</v>
          </cell>
          <cell r="G13">
            <v>1</v>
          </cell>
          <cell r="H13">
            <v>1.5</v>
          </cell>
          <cell r="I13">
            <v>1.3</v>
          </cell>
          <cell r="K13">
            <v>0.3</v>
          </cell>
          <cell r="L13">
            <v>0.3</v>
          </cell>
          <cell r="M13">
            <v>1.6</v>
          </cell>
          <cell r="N13">
            <v>2.5</v>
          </cell>
          <cell r="O13">
            <v>1.9</v>
          </cell>
          <cell r="P13">
            <v>2.8</v>
          </cell>
          <cell r="W13" t="str">
            <v>㎥/개</v>
          </cell>
          <cell r="X13" t="str">
            <v>㎡/개</v>
          </cell>
          <cell r="Y13" t="str">
            <v>㎥/개</v>
          </cell>
          <cell r="AF13" t="str">
            <v>1.00x1.50x1.30</v>
          </cell>
          <cell r="AG13">
            <v>1.95</v>
          </cell>
          <cell r="AH13" t="str">
            <v>1.00x1.30x0.00</v>
          </cell>
          <cell r="AI13">
            <v>0</v>
          </cell>
          <cell r="AJ13" t="str">
            <v>(1.00x1.50x2ea)+(1.30x1.50x2ea)</v>
          </cell>
          <cell r="AK13">
            <v>6.9</v>
          </cell>
          <cell r="AL13" t="str">
            <v>(1.60x1.90+2.50x2.80)/2x1.50</v>
          </cell>
          <cell r="AM13">
            <v>7.53</v>
          </cell>
          <cell r="AN13" t="str">
            <v>7.530-(1.00x1.50x1.30)</v>
          </cell>
          <cell r="AO13">
            <v>5.58</v>
          </cell>
          <cell r="AP13" t="str">
            <v>7.530-5.580</v>
          </cell>
          <cell r="AQ13">
            <v>1.9500000000000002</v>
          </cell>
        </row>
        <row r="14">
          <cell r="A14">
            <v>10</v>
          </cell>
          <cell r="C14" t="str">
            <v>고속도로</v>
          </cell>
          <cell r="D14" t="str">
            <v>토공용</v>
          </cell>
          <cell r="E14" t="str">
            <v>표준부</v>
          </cell>
          <cell r="F14" t="str">
            <v>H=2.0</v>
          </cell>
          <cell r="G14">
            <v>3.6</v>
          </cell>
          <cell r="H14">
            <v>1.5</v>
          </cell>
          <cell r="I14">
            <v>1.3</v>
          </cell>
          <cell r="K14">
            <v>0.3</v>
          </cell>
          <cell r="L14">
            <v>0.3</v>
          </cell>
          <cell r="M14">
            <v>4.2</v>
          </cell>
          <cell r="N14">
            <v>5.0999999999999996</v>
          </cell>
          <cell r="O14">
            <v>1.9</v>
          </cell>
          <cell r="P14">
            <v>2.8</v>
          </cell>
          <cell r="W14" t="str">
            <v>㎥/개</v>
          </cell>
          <cell r="X14" t="str">
            <v>㎡/개</v>
          </cell>
          <cell r="Y14" t="str">
            <v>㎥/개</v>
          </cell>
          <cell r="AF14" t="str">
            <v>3.60x1.50x1.30</v>
          </cell>
          <cell r="AG14">
            <v>7.02</v>
          </cell>
          <cell r="AH14" t="str">
            <v>3.60x1.30x0.00</v>
          </cell>
          <cell r="AI14">
            <v>0</v>
          </cell>
          <cell r="AJ14" t="str">
            <v>(3.60x1.50x2ea)+(1.30x1.50x2ea)</v>
          </cell>
          <cell r="AK14">
            <v>14.7</v>
          </cell>
          <cell r="AL14" t="str">
            <v>(4.20x1.90+5.10x2.80)/2x1.50</v>
          </cell>
          <cell r="AM14">
            <v>16.695</v>
          </cell>
          <cell r="AN14" t="str">
            <v>16.695-(3.60x1.50x1.30)</v>
          </cell>
          <cell r="AO14">
            <v>9.6750000000000007</v>
          </cell>
          <cell r="AP14" t="str">
            <v>16.695-9.675</v>
          </cell>
          <cell r="AQ14">
            <v>7.02</v>
          </cell>
        </row>
        <row r="15">
          <cell r="A15">
            <v>11</v>
          </cell>
          <cell r="C15" t="str">
            <v>고속도로</v>
          </cell>
          <cell r="D15" t="str">
            <v>토공용</v>
          </cell>
          <cell r="E15" t="str">
            <v>단  부</v>
          </cell>
          <cell r="F15" t="str">
            <v>H=2.5</v>
          </cell>
          <cell r="G15">
            <v>1.3</v>
          </cell>
          <cell r="H15">
            <v>1.5</v>
          </cell>
          <cell r="I15">
            <v>1.6</v>
          </cell>
          <cell r="K15">
            <v>0.3</v>
          </cell>
          <cell r="L15">
            <v>0.3</v>
          </cell>
          <cell r="M15">
            <v>1.9</v>
          </cell>
          <cell r="N15">
            <v>2.8</v>
          </cell>
          <cell r="O15">
            <v>2.2000000000000002</v>
          </cell>
          <cell r="P15">
            <v>3.1</v>
          </cell>
          <cell r="W15" t="str">
            <v>㎥/개</v>
          </cell>
          <cell r="X15" t="str">
            <v>㎡/개</v>
          </cell>
          <cell r="Y15" t="str">
            <v>㎥/개</v>
          </cell>
          <cell r="AF15" t="str">
            <v>1.30x1.50x1.60</v>
          </cell>
          <cell r="AG15">
            <v>3.12</v>
          </cell>
          <cell r="AH15" t="str">
            <v>1.30x1.60x0.00</v>
          </cell>
          <cell r="AI15">
            <v>0</v>
          </cell>
          <cell r="AJ15" t="str">
            <v>(1.30x1.50x2ea)+(1.60x1.50x2ea)</v>
          </cell>
          <cell r="AK15">
            <v>8.6999999999999993</v>
          </cell>
          <cell r="AL15" t="str">
            <v>(1.90x2.20+2.80x3.10)/2x1.50</v>
          </cell>
          <cell r="AM15">
            <v>9.6449999999999996</v>
          </cell>
          <cell r="AN15" t="str">
            <v>9.645-(1.30x1.50x1.60)</v>
          </cell>
          <cell r="AO15">
            <v>6.5250000000000004</v>
          </cell>
          <cell r="AP15" t="str">
            <v>9.645-6.525</v>
          </cell>
          <cell r="AQ15">
            <v>3.1199999999999992</v>
          </cell>
        </row>
        <row r="16">
          <cell r="A16">
            <v>12</v>
          </cell>
          <cell r="C16" t="str">
            <v>고속도로</v>
          </cell>
          <cell r="D16" t="str">
            <v>토공용</v>
          </cell>
          <cell r="E16" t="str">
            <v>표준부</v>
          </cell>
          <cell r="F16" t="str">
            <v>H=2.5</v>
          </cell>
          <cell r="G16">
            <v>3.6</v>
          </cell>
          <cell r="H16">
            <v>1.5</v>
          </cell>
          <cell r="I16">
            <v>1.6</v>
          </cell>
          <cell r="K16">
            <v>0.3</v>
          </cell>
          <cell r="L16">
            <v>0.3</v>
          </cell>
          <cell r="M16">
            <v>4.2</v>
          </cell>
          <cell r="N16">
            <v>5.0999999999999996</v>
          </cell>
          <cell r="O16">
            <v>2.2000000000000002</v>
          </cell>
          <cell r="P16">
            <v>3.1</v>
          </cell>
          <cell r="W16" t="str">
            <v>㎥/개</v>
          </cell>
          <cell r="X16" t="str">
            <v>㎡/개</v>
          </cell>
          <cell r="Y16" t="str">
            <v>㎥/개</v>
          </cell>
          <cell r="AF16" t="str">
            <v>3.60x1.50x1.60</v>
          </cell>
          <cell r="AG16">
            <v>8.64</v>
          </cell>
          <cell r="AH16" t="str">
            <v>3.60x1.60x0.00</v>
          </cell>
          <cell r="AI16">
            <v>0</v>
          </cell>
          <cell r="AJ16" t="str">
            <v>(3.60x1.50x2ea)+(1.60x1.50x2ea)</v>
          </cell>
          <cell r="AK16">
            <v>15.6</v>
          </cell>
          <cell r="AL16" t="str">
            <v>(4.20x2.20+5.10x3.10)/2x1.50</v>
          </cell>
          <cell r="AM16">
            <v>18.788</v>
          </cell>
          <cell r="AN16" t="str">
            <v>18.788-(3.60x1.50x1.60)</v>
          </cell>
          <cell r="AO16">
            <v>10.148</v>
          </cell>
          <cell r="AP16" t="str">
            <v>18.788-10.148</v>
          </cell>
          <cell r="AQ16">
            <v>8.64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데리네이타집계표"/>
      <sheetName val="곡선유도표지판수량집계표"/>
      <sheetName val="데리네이타설치현황1"/>
      <sheetName val="데리네이타설치현황2"/>
      <sheetName val="비탈면보호공수량집계표"/>
      <sheetName val="비탈면보호공수량산출"/>
      <sheetName val="비탈면보호공설치현황"/>
      <sheetName val="돌붙임수량산출"/>
      <sheetName val="수로이설현황"/>
      <sheetName val="차선도색수량집계표1"/>
      <sheetName val="차선도색수량집계표2"/>
      <sheetName val="RAMP노즈부"/>
      <sheetName val="laroux"/>
      <sheetName val="수량명세서"/>
      <sheetName val="내역서적용수량"/>
      <sheetName val="부대공자재 총"/>
      <sheetName val="표지판설치집계표"/>
      <sheetName val="표지판기초토공수량산출"/>
      <sheetName val="표지판설치현황"/>
      <sheetName val="차선도색수량집계표"/>
      <sheetName val="본선차선"/>
      <sheetName val="버스정차대"/>
      <sheetName val="주차장"/>
      <sheetName val="횡단보도"/>
      <sheetName val="평면교차"/>
      <sheetName val="노즈부"/>
      <sheetName val="가드레일수량집계표"/>
      <sheetName val="가드레일수량산출"/>
      <sheetName val="표지병집계"/>
      <sheetName val="표지병"/>
      <sheetName val="가로수분집계표"/>
      <sheetName val="가로수분"/>
      <sheetName val="방음벽수량집계표"/>
      <sheetName val="방음벽설치현황 "/>
      <sheetName val="미끄럼집계"/>
      <sheetName val="미끄럼"/>
      <sheetName val="미끄럼산출"/>
      <sheetName val="단위수량"/>
      <sheetName val="간지(5.04)"/>
      <sheetName val="가드레일설치현황"/>
      <sheetName val="간지-중분대"/>
      <sheetName val="중분대가드레일수량집계표"/>
      <sheetName val="중분대가드레일설치현황"/>
      <sheetName val="간지(5.05)"/>
      <sheetName val="차로변경금지봉"/>
      <sheetName val="간지(5.06)"/>
      <sheetName val="방음벽공제수량"/>
      <sheetName val="방음벽기초수량집계표"/>
      <sheetName val="방음벽설치현황"/>
      <sheetName val="방음벽기초산출근거"/>
      <sheetName val="간지(5.07)"/>
      <sheetName val="가설방음판널"/>
      <sheetName val="간지(5.08)"/>
      <sheetName val="미끄럼방지포장"/>
      <sheetName val="간지(5.09)"/>
      <sheetName val="충격흡수시설"/>
      <sheetName val="광로 내역서적용수량"/>
      <sheetName val="포장자재집계"/>
      <sheetName val="포장공재료산출"/>
      <sheetName val="총수량집계표"/>
      <sheetName val="이기수량"/>
      <sheetName val="일반부수량집계"/>
      <sheetName val="일반부포장현황"/>
      <sheetName val="포장단위수량"/>
      <sheetName val="노견부수량집계"/>
      <sheetName val="노견부포장현황"/>
      <sheetName val="노견부단위수량"/>
      <sheetName val="서호교차로수량집계표"/>
      <sheetName val="진입로구간수량집계표"/>
      <sheetName val="가도공"/>
      <sheetName val="Sheet4"/>
      <sheetName val="간지 "/>
      <sheetName val="대로 1-2호선 차선도색 수량집계표"/>
      <sheetName val="차선도색"/>
      <sheetName val="차선도색단위수량 "/>
      <sheetName val="변화구간차선도색수량집계"/>
      <sheetName val="변화구간단위수량"/>
      <sheetName val="접속도로부"/>
      <sheetName val="횡단보도현황"/>
      <sheetName val="노면표시수량집계"/>
      <sheetName val="노면표시 설치현황"/>
      <sheetName val="진행방향표시단위수량"/>
      <sheetName val="노면표시표준도"/>
      <sheetName val="차선도색현황"/>
      <sheetName val="간지 (2)"/>
      <sheetName val="차선도색 총수량집계표"/>
      <sheetName val="차선도색 총수량집계표 (2)"/>
      <sheetName val="공사요율"/>
      <sheetName val="수량산출서"/>
      <sheetName val="unitpri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횡배표지"/>
      <sheetName val="횡배수량집계(총)"/>
      <sheetName val="횡배수량집계(1공구)"/>
      <sheetName val="횡배산근1(1공구)"/>
      <sheetName val="횡배산근2(1공구)"/>
      <sheetName val="횡평균높이산근1(1공구)"/>
      <sheetName val="횡배수량집계(2공구)"/>
      <sheetName val="횡배산근1(2공구)"/>
      <sheetName val="횡배산근2(2공구)"/>
      <sheetName val="횡배산근3(2공구)"/>
      <sheetName val="횡배산근4(2공구)"/>
      <sheetName val="횡배산근5(2공구)"/>
      <sheetName val="TYPE-1"/>
      <sheetName val="TYPE-3"/>
      <sheetName val="집수정표지(1공구)"/>
      <sheetName val="집수정표지(2공구)"/>
      <sheetName val="집수정0.7 0.7"/>
      <sheetName val="집수정0.7 0.7토공"/>
      <sheetName val="집수정1.0 1.0"/>
      <sheetName val="집수정1.0 1.0토공"/>
      <sheetName val="집수정1.0 1.3"/>
      <sheetName val="집수정1.0 1.3토공"/>
      <sheetName val="집수정1.4 1.5"/>
      <sheetName val="집수정1.4 1.5토공"/>
      <sheetName val="집수정1.5 1.2"/>
      <sheetName val="집수정1.5 1.2토공"/>
      <sheetName val="집수정1.2 1.2 (2공구)"/>
      <sheetName val="집수정1.2 1.2토공(2공구)"/>
      <sheetName val="집수정1.0 0.8(2공구)"/>
      <sheetName val="집수정1.0 0.8토공(2공구)"/>
      <sheetName val="집수정1.0 1.3(2공구)"/>
      <sheetName val="집수정1.5 1.3토공(2공구)"/>
      <sheetName val="종배표지"/>
      <sheetName val="종배수관위치(1공구)"/>
      <sheetName val="종배수관위치(2공구)"/>
      <sheetName val="횡배수관집현황(1공구)"/>
      <sheetName val="횡배수관집현황(2공구)"/>
      <sheetName val="면벽(2공구)"/>
      <sheetName val="집수정수량집계표(1공구)"/>
      <sheetName val="집수정수량집계표(2공구)"/>
      <sheetName val="종배수관집계(1공구)"/>
      <sheetName val="종배수관집계(2공구)"/>
      <sheetName val="조건표"/>
      <sheetName val="000000"/>
      <sheetName val="표지1"/>
      <sheetName val="Sheet2"/>
      <sheetName val="설계설명서"/>
      <sheetName val="Sheet3 (2)"/>
      <sheetName val="설계예산서"/>
      <sheetName val="운반거리표"/>
      <sheetName val="예정공정(6개월)"/>
      <sheetName val="관급자재간지"/>
      <sheetName val="집계표"/>
      <sheetName val="자재집계간지"/>
      <sheetName val="자재집계"/>
      <sheetName val="토공간지"/>
      <sheetName val="토공집계표"/>
      <sheetName val="토공토적집계"/>
      <sheetName val="토적계산서"/>
      <sheetName val="축조공간지"/>
      <sheetName val="석축자재집계"/>
      <sheetName val="석축수량집계"/>
      <sheetName val="석축단위수량"/>
      <sheetName val="피복석전개도"/>
      <sheetName val="피복석평균높이"/>
      <sheetName val="끝마무리"/>
      <sheetName val="포장공간지"/>
      <sheetName val="포장공집계"/>
      <sheetName val="포장재료집계"/>
      <sheetName val="포장수량집계 "/>
      <sheetName val="상치포장"/>
      <sheetName val="상치포장토적"/>
      <sheetName val="상치포장 (2)"/>
      <sheetName val="접속포장토적"/>
      <sheetName val="신축이음"/>
      <sheetName val="공사요율"/>
      <sheetName val="날개벽"/>
      <sheetName val="단위수량"/>
      <sheetName val="DATE"/>
      <sheetName val="횡배수관집현황_2공구_"/>
      <sheetName val="토목내역서"/>
      <sheetName val="DATA"/>
      <sheetName val="데이타"/>
      <sheetName val="수량산출"/>
      <sheetName val="자재단가"/>
      <sheetName val="노임단가 "/>
      <sheetName val="맨홀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설비"/>
      <sheetName val="작업금지"/>
      <sheetName val="접속도로1"/>
      <sheetName val="수로단위수량"/>
      <sheetName val="일위대가"/>
      <sheetName val="인건비"/>
      <sheetName val="건축내역"/>
      <sheetName val="Sheet1"/>
      <sheetName val="공사비증감"/>
      <sheetName val="설계명세서"/>
      <sheetName val="예산명세서"/>
      <sheetName val="자료입력"/>
      <sheetName val="I一般比"/>
      <sheetName val="터파기및재료"/>
      <sheetName val="#REF"/>
      <sheetName val="노임단가"/>
      <sheetName val="종배수관면벽구"/>
      <sheetName val="단가"/>
      <sheetName val="날개수량1.5"/>
      <sheetName val="96보완계획7.12"/>
      <sheetName val="경산"/>
      <sheetName val="9811"/>
      <sheetName val="배수관"/>
      <sheetName val="인건비 "/>
      <sheetName val="식재가격"/>
      <sheetName val="식재총괄"/>
      <sheetName val="일위목록"/>
      <sheetName val="요율"/>
      <sheetName val="기존단가 (2)"/>
      <sheetName val="수목표준대가"/>
      <sheetName val="가압장구체수량산출서"/>
      <sheetName val="내역서 "/>
      <sheetName val="맨홀조서"/>
      <sheetName val="조도계산"/>
      <sheetName val="내역"/>
      <sheetName val="계약내역서"/>
      <sheetName val="2공구자재집"/>
      <sheetName val="단가조사"/>
      <sheetName val="피벗테이블데이터분석"/>
      <sheetName val="종배수관(신)"/>
      <sheetName val="산근1"/>
      <sheetName val="장비"/>
      <sheetName val="노무"/>
      <sheetName val="자재"/>
      <sheetName val="적용단위길이"/>
      <sheetName val="토공"/>
      <sheetName val="Sheet1 (2)"/>
      <sheetName val="코드표"/>
      <sheetName val="내역서"/>
      <sheetName val="횡배수관"/>
      <sheetName val="노무단가"/>
      <sheetName val="노임"/>
      <sheetName val="전선,전선관수량"/>
      <sheetName val="자료"/>
      <sheetName val="노무비"/>
      <sheetName val="작업시작"/>
      <sheetName val="본선부단위수량"/>
      <sheetName val="7단가"/>
      <sheetName val="AL공사(원)"/>
      <sheetName val="비탈면보호공수량산출"/>
      <sheetName val="TYPE1"/>
      <sheetName val="증감대비"/>
      <sheetName val="단가조서"/>
      <sheetName val="노무비 "/>
      <sheetName val="일위집계"/>
      <sheetName val="집수A"/>
      <sheetName val="토사(PE)"/>
      <sheetName val="지급자재"/>
      <sheetName val="제출내역 (2)"/>
      <sheetName val="작업년월"/>
      <sheetName val="측량요율"/>
      <sheetName val="매설지선굴착"/>
      <sheetName val="송전기본"/>
      <sheetName val="노임단가(0.3)"/>
      <sheetName val="개소별수량산출"/>
      <sheetName val="재료비"/>
      <sheetName val="식재인부"/>
      <sheetName val="MATERIAL"/>
      <sheetName val="정렬"/>
      <sheetName val="N賃率-職"/>
      <sheetName val="자재테이블"/>
      <sheetName val="교각계산"/>
      <sheetName val="종배수관면벽신"/>
      <sheetName val="공내역"/>
      <sheetName val="특수기호강도거푸집"/>
      <sheetName val="6. 직접경비"/>
      <sheetName val="참조"/>
      <sheetName val="원가"/>
      <sheetName val="조명율표"/>
      <sheetName val="노임목록"/>
      <sheetName val="자재목록"/>
      <sheetName val="계산서(곡선부)"/>
      <sheetName val="수입"/>
      <sheetName val="L형옹벽단위수량(25)"/>
      <sheetName val="설비내역서"/>
      <sheetName val="건축내역서"/>
      <sheetName val="전기내역서"/>
      <sheetName val="결재판"/>
      <sheetName val="견적"/>
      <sheetName val="gyun-가스"/>
      <sheetName val="공토공단위당"/>
      <sheetName val="노임단"/>
      <sheetName val="배수공"/>
      <sheetName val="부대공"/>
      <sheetName val="운반공"/>
      <sheetName val="자재단"/>
      <sheetName val="장비단"/>
      <sheetName val="DATA 입력란"/>
      <sheetName val="물집"/>
      <sheetName val="코드일람표2001년10월"/>
      <sheetName val="토목주소"/>
      <sheetName val="프랜트면허"/>
      <sheetName val="COVER"/>
      <sheetName val="보호공"/>
      <sheetName val="수량총괄"/>
      <sheetName val="수목데이타 "/>
      <sheetName val="단가산출"/>
      <sheetName val="9902"/>
      <sheetName val="변압기 및 발전기 용량"/>
      <sheetName val="부하(성남)"/>
      <sheetName val="위치조서"/>
      <sheetName val="약품공급2"/>
      <sheetName val="차선도색산근"/>
      <sheetName val="건축공사(본동)"/>
      <sheetName val="일위대가(가설)"/>
      <sheetName val="단가표 (2)"/>
      <sheetName val="EQ-R1"/>
      <sheetName val="원보"/>
      <sheetName val="총괄내역서"/>
      <sheetName val="투찰"/>
      <sheetName val="순공사비"/>
      <sheetName val="금액"/>
      <sheetName val="건축(산출)"/>
      <sheetName val="토목(산출)"/>
      <sheetName val="부대공사"/>
      <sheetName val="초기화면"/>
      <sheetName val="관급자재"/>
      <sheetName val="FB25JN"/>
      <sheetName val="자재대"/>
      <sheetName val="각형맨홀"/>
      <sheetName val="안내"/>
      <sheetName val="unitpric"/>
      <sheetName val="대치판정"/>
      <sheetName val="대비"/>
      <sheetName val="TOTAL_BOQ"/>
      <sheetName val="개요"/>
      <sheetName val="직접인건비"/>
      <sheetName val="직접경비"/>
      <sheetName val="직재"/>
      <sheetName val="Sheet5"/>
      <sheetName val="J형측구단위수량"/>
      <sheetName val="조건표 (2)"/>
      <sheetName val="복주일위대가"/>
      <sheetName val="몰탈콘크리트"/>
      <sheetName val="철근집계"/>
      <sheetName val="시점교대"/>
      <sheetName val="ⴭⴭⴭⴭⴭ"/>
      <sheetName val="보안등"/>
      <sheetName val="노견단위수량"/>
      <sheetName val="단가표"/>
      <sheetName val="아스콘포장깨기수량"/>
      <sheetName val="Sheet15"/>
      <sheetName val="1"/>
      <sheetName val="10"/>
      <sheetName val="11"/>
      <sheetName val="12"/>
      <sheetName val="13"/>
      <sheetName val="14"/>
      <sheetName val="15"/>
      <sheetName val="16"/>
      <sheetName val="2"/>
      <sheetName val="3"/>
      <sheetName val="4"/>
      <sheetName val="5"/>
      <sheetName val="6"/>
      <sheetName val="7"/>
      <sheetName val="8"/>
      <sheetName val="9"/>
      <sheetName val="유원장"/>
      <sheetName val="종배수관_신_"/>
      <sheetName val="철콘공사"/>
      <sheetName val="원가계산서 (건축)"/>
      <sheetName val="2.냉난방설비공사"/>
      <sheetName val="7.자동제어공사"/>
      <sheetName val="자재비"/>
      <sheetName val="2.호선별예상실적"/>
      <sheetName val="BEND LOSS"/>
      <sheetName val="포장면적산출"/>
      <sheetName val="장비경비"/>
      <sheetName val="2000년1차"/>
      <sheetName val="노임이"/>
      <sheetName val="기계"/>
      <sheetName val="정화조"/>
      <sheetName val="조경"/>
      <sheetName val="토목"/>
      <sheetName val="냉천부속동"/>
      <sheetName val="수량및자재집계표"/>
      <sheetName val="대총괄표"/>
      <sheetName val="경비산출서"/>
      <sheetName val="집수정0_7_0_7"/>
      <sheetName val="집수정0_7_0_7토공"/>
      <sheetName val="집수정1_0_1_0"/>
      <sheetName val="집수정1_0_1_0토공"/>
      <sheetName val="집수정1_0_1_3"/>
      <sheetName val="집수정1_0_1_3토공"/>
      <sheetName val="집수정1_4_1_5"/>
      <sheetName val="집수정1_4_1_5토공"/>
      <sheetName val="집수정1_5_1_2"/>
      <sheetName val="집수정1_5_1_2토공"/>
      <sheetName val="집수정1_2_1_2_(2공구)"/>
      <sheetName val="집수정1_2_1_2토공(2공구)"/>
      <sheetName val="집수정1_0_0_8(2공구)"/>
      <sheetName val="집수정1_0_0_8토공(2공구)"/>
      <sheetName val="집수정1_0_1_3(2공구)"/>
      <sheetName val="집수정1_5_1_3토공(2공구)"/>
      <sheetName val="Sheet3_(2)"/>
      <sheetName val="포장수량집계_"/>
      <sheetName val="상치포장_(2)"/>
      <sheetName val="노임단가_"/>
      <sheetName val="인건비_"/>
      <sheetName val="기존단가_(2)"/>
      <sheetName val="총괄"/>
      <sheetName val="VXXXXX"/>
      <sheetName val="결재갑지"/>
      <sheetName val="건축일위"/>
      <sheetName val="그라우팅일위"/>
      <sheetName val="01후반노무비"/>
      <sheetName val="을지"/>
      <sheetName val="재료비노무비"/>
      <sheetName val="BID"/>
      <sheetName val="출입구총집계"/>
      <sheetName val="설계예시"/>
      <sheetName val="산출근거"/>
      <sheetName val="남대문빌딩"/>
      <sheetName val="단 box"/>
      <sheetName val="BQ(실행)"/>
      <sheetName val="배수장토목공사비"/>
      <sheetName val="C.배수관공"/>
      <sheetName val="공종단가"/>
      <sheetName val="투찰금액"/>
      <sheetName val="SORCE1"/>
      <sheetName val="우,오수"/>
      <sheetName val="물량내역서"/>
      <sheetName val="INPUT"/>
      <sheetName val="수량산출서"/>
      <sheetName val="난간벽단위"/>
      <sheetName val="시중노임(공사)"/>
      <sheetName val="설정"/>
      <sheetName val="조명시설"/>
      <sheetName val="준검 내역서"/>
      <sheetName val="암거단위-1련"/>
      <sheetName val="상부공"/>
      <sheetName val="일위대가목록"/>
      <sheetName val="상반기손익차2총괄"/>
      <sheetName val="소업1교"/>
      <sheetName val="9509"/>
      <sheetName val="공통가설"/>
      <sheetName val="96노임기준"/>
      <sheetName val="COST"/>
      <sheetName val="토공(우물통,기타) "/>
      <sheetName val="몸체(460×600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복주식단위수량"/>
      <sheetName val="현수식"/>
      <sheetName val="단위수량"/>
      <sheetName val="단주식"/>
      <sheetName val="복주식"/>
      <sheetName val="편지식(4차로용B3000미만적용)"/>
      <sheetName val="편지식(6,8차로용B3000이상적용)"/>
      <sheetName val="현수식(도시부2개)"/>
      <sheetName val="현수식(도시부3개)"/>
      <sheetName val="도로표지판종류"/>
      <sheetName val="표지판수량집계표"/>
      <sheetName val="개별집계표"/>
      <sheetName val="도로경계블럭단위수량"/>
      <sheetName val="도로경계블럭단위토공"/>
      <sheetName val="L형측구단위수량"/>
      <sheetName val="L형측구연장조서"/>
      <sheetName val="2공구산출내역"/>
      <sheetName val="노임단가"/>
    </sheetNames>
    <sheetDataSet>
      <sheetData sheetId="0" refreshError="1">
        <row r="1">
          <cell r="B1" t="str">
            <v>토공기초자료</v>
          </cell>
        </row>
        <row r="2">
          <cell r="B2" t="str">
            <v>터파기여유폭</v>
          </cell>
          <cell r="C2">
            <v>0.3</v>
          </cell>
          <cell r="D2" t="str">
            <v>m</v>
          </cell>
        </row>
        <row r="3">
          <cell r="B3" t="str">
            <v>터파기구배</v>
          </cell>
          <cell r="C3">
            <v>0.3</v>
          </cell>
        </row>
        <row r="4">
          <cell r="B4" t="str">
            <v>철근규격</v>
          </cell>
          <cell r="C4" t="str">
            <v>SD30</v>
          </cell>
        </row>
        <row r="5">
          <cell r="B5">
            <v>2</v>
          </cell>
          <cell r="C5">
            <v>3</v>
          </cell>
          <cell r="D5">
            <v>4</v>
          </cell>
          <cell r="E5">
            <v>5</v>
          </cell>
          <cell r="F5">
            <v>6</v>
          </cell>
          <cell r="G5">
            <v>7</v>
          </cell>
          <cell r="H5">
            <v>8</v>
          </cell>
          <cell r="I5">
            <v>9</v>
          </cell>
          <cell r="J5">
            <v>10</v>
          </cell>
          <cell r="K5">
            <v>11</v>
          </cell>
          <cell r="L5">
            <v>12</v>
          </cell>
          <cell r="M5">
            <v>13</v>
          </cell>
          <cell r="N5">
            <v>14</v>
          </cell>
          <cell r="O5">
            <v>15</v>
          </cell>
          <cell r="P5">
            <v>16</v>
          </cell>
          <cell r="Q5">
            <v>17</v>
          </cell>
          <cell r="R5">
            <v>18</v>
          </cell>
          <cell r="S5">
            <v>19</v>
          </cell>
          <cell r="T5">
            <v>20</v>
          </cell>
          <cell r="U5">
            <v>21</v>
          </cell>
          <cell r="V5">
            <v>22</v>
          </cell>
          <cell r="W5">
            <v>23</v>
          </cell>
          <cell r="X5">
            <v>24</v>
          </cell>
          <cell r="Y5">
            <v>25</v>
          </cell>
          <cell r="Z5">
            <v>26</v>
          </cell>
          <cell r="AA5">
            <v>27</v>
          </cell>
          <cell r="AB5">
            <v>28</v>
          </cell>
          <cell r="AC5">
            <v>29</v>
          </cell>
          <cell r="AD5">
            <v>30</v>
          </cell>
          <cell r="AE5">
            <v>31</v>
          </cell>
          <cell r="AF5">
            <v>32</v>
          </cell>
          <cell r="AG5">
            <v>33</v>
          </cell>
          <cell r="AH5">
            <v>34</v>
          </cell>
          <cell r="AI5">
            <v>35</v>
          </cell>
          <cell r="AJ5">
            <v>36</v>
          </cell>
          <cell r="AK5">
            <v>37</v>
          </cell>
          <cell r="AL5">
            <v>38</v>
          </cell>
          <cell r="AM5">
            <v>39</v>
          </cell>
          <cell r="AN5">
            <v>40</v>
          </cell>
          <cell r="AO5">
            <v>41</v>
          </cell>
          <cell r="AP5">
            <v>42</v>
          </cell>
        </row>
        <row r="6">
          <cell r="A6" t="str">
            <v>코드</v>
          </cell>
          <cell r="B6" t="str">
            <v>규격</v>
          </cell>
          <cell r="C6" t="str">
            <v>구분</v>
          </cell>
          <cell r="D6" t="str">
            <v>지반형상</v>
          </cell>
          <cell r="E6" t="str">
            <v>콘크리트</v>
          </cell>
          <cell r="F6" t="str">
            <v>거푸집</v>
          </cell>
          <cell r="G6" t="str">
            <v>상부폭</v>
          </cell>
          <cell r="H6" t="str">
            <v>하부폭</v>
          </cell>
          <cell r="I6" t="str">
            <v>상부높이</v>
          </cell>
          <cell r="J6" t="str">
            <v>1지주떨어진간격</v>
          </cell>
          <cell r="K6" t="str">
            <v>지주간격</v>
          </cell>
          <cell r="L6" t="str">
            <v>콘크리트량</v>
          </cell>
          <cell r="M6" t="str">
            <v>콘크리트량</v>
          </cell>
          <cell r="N6" t="str">
            <v>거푸집량</v>
          </cell>
          <cell r="O6" t="str">
            <v>거푸집산출식</v>
          </cell>
          <cell r="P6" t="str">
            <v>여유폭</v>
          </cell>
          <cell r="Q6" t="str">
            <v>구배</v>
          </cell>
          <cell r="R6" t="str">
            <v>1단높이</v>
          </cell>
          <cell r="S6" t="str">
            <v>2단높이</v>
          </cell>
          <cell r="T6" t="str">
            <v>전체높이</v>
          </cell>
          <cell r="V6" t="str">
            <v>하단폭</v>
          </cell>
          <cell r="W6" t="str">
            <v>왼쪽사면높이</v>
          </cell>
          <cell r="X6" t="str">
            <v>왼쪽사면폭</v>
          </cell>
          <cell r="Y6" t="str">
            <v>2단폭</v>
          </cell>
          <cell r="Z6" t="str">
            <v>높이차</v>
          </cell>
          <cell r="AA6" t="str">
            <v>3단폭1</v>
          </cell>
          <cell r="AB6" t="str">
            <v>3단폭2</v>
          </cell>
          <cell r="AD6" t="str">
            <v>상부폭</v>
          </cell>
          <cell r="AE6" t="str">
            <v>a</v>
          </cell>
          <cell r="AF6" t="str">
            <v>a산출식</v>
          </cell>
          <cell r="AG6" t="str">
            <v>b</v>
          </cell>
          <cell r="AH6" t="str">
            <v>b산출식</v>
          </cell>
          <cell r="AI6" t="str">
            <v>c</v>
          </cell>
          <cell r="AJ6" t="str">
            <v>c산출식</v>
          </cell>
          <cell r="AK6" t="str">
            <v>a+b+c(터파기량)</v>
          </cell>
          <cell r="AL6" t="str">
            <v>되메우기산출식</v>
          </cell>
          <cell r="AM6" t="str">
            <v>되메우기</v>
          </cell>
          <cell r="AN6" t="str">
            <v>잔토산출식</v>
          </cell>
          <cell r="AO6" t="str">
            <v>잔토</v>
          </cell>
          <cell r="AP6" t="str">
            <v>철근규격</v>
          </cell>
        </row>
        <row r="7">
          <cell r="A7" t="str">
            <v>a1</v>
          </cell>
          <cell r="B7" t="str">
            <v>360x220</v>
          </cell>
          <cell r="D7" t="str">
            <v>법면</v>
          </cell>
          <cell r="E7" t="str">
            <v>25-210-8</v>
          </cell>
          <cell r="F7" t="str">
            <v>합판6회</v>
          </cell>
          <cell r="G7">
            <v>0.4</v>
          </cell>
          <cell r="H7">
            <v>1</v>
          </cell>
          <cell r="I7">
            <v>1.3</v>
          </cell>
          <cell r="J7">
            <v>1.1000000000000001</v>
          </cell>
          <cell r="K7">
            <v>1.8</v>
          </cell>
          <cell r="L7">
            <v>1.508</v>
          </cell>
          <cell r="M7" t="str">
            <v>{(0.40x0.40)+(1.00x1.00)}/2x1.30x2ea</v>
          </cell>
          <cell r="N7">
            <v>7.28</v>
          </cell>
          <cell r="O7" t="str">
            <v>{(0.4+1)/2x1.3}x4eax2ea</v>
          </cell>
          <cell r="P7">
            <v>0.3</v>
          </cell>
          <cell r="Q7">
            <v>0.3</v>
          </cell>
          <cell r="R7">
            <v>1.9</v>
          </cell>
          <cell r="S7">
            <v>1.2</v>
          </cell>
          <cell r="T7">
            <v>3.0999999999999996</v>
          </cell>
          <cell r="V7">
            <v>1.6</v>
          </cell>
          <cell r="W7">
            <v>0.53</v>
          </cell>
          <cell r="X7">
            <v>0.159</v>
          </cell>
          <cell r="Y7">
            <v>1.92</v>
          </cell>
          <cell r="Z7">
            <v>0.66999999999999993</v>
          </cell>
          <cell r="AA7">
            <v>1.1200000000000001</v>
          </cell>
          <cell r="AB7">
            <v>2.5549999999999997</v>
          </cell>
          <cell r="AD7">
            <v>0.27</v>
          </cell>
          <cell r="AE7">
            <v>1.655</v>
          </cell>
          <cell r="AF7" t="str">
            <v>{(1.6x1.6)+(1.92x1.92)}/2x0.53</v>
          </cell>
          <cell r="AG7">
            <v>2.105</v>
          </cell>
          <cell r="AH7" t="str">
            <v>{(1.92x1.92)+(2.32x1.12)}/2x0.67</v>
          </cell>
          <cell r="AI7">
            <v>7.1509999999999998</v>
          </cell>
          <cell r="AJ7" t="str">
            <v>{(2.555x2.555)+(3.7x0.27)}/2x1.9</v>
          </cell>
          <cell r="AK7">
            <v>10.911</v>
          </cell>
          <cell r="AL7" t="str">
            <v>10.911-1.508</v>
          </cell>
          <cell r="AM7">
            <v>9.4029999999999987</v>
          </cell>
          <cell r="AN7" t="str">
            <v>10.911-9.403</v>
          </cell>
          <cell r="AO7">
            <v>1.5080000000000009</v>
          </cell>
          <cell r="AP7" t="str">
            <v>SD30</v>
          </cell>
        </row>
        <row r="8">
          <cell r="A8" t="str">
            <v>a2</v>
          </cell>
          <cell r="B8" t="str">
            <v>400x250</v>
          </cell>
          <cell r="D8" t="str">
            <v>법면</v>
          </cell>
          <cell r="E8" t="str">
            <v>25-210-8</v>
          </cell>
          <cell r="F8" t="str">
            <v>합판6회</v>
          </cell>
          <cell r="G8">
            <v>0.6</v>
          </cell>
          <cell r="H8">
            <v>1.3</v>
          </cell>
          <cell r="I8">
            <v>1.6</v>
          </cell>
          <cell r="J8">
            <v>1.2</v>
          </cell>
          <cell r="K8">
            <v>2</v>
          </cell>
          <cell r="L8">
            <v>3.28</v>
          </cell>
          <cell r="M8" t="str">
            <v>{(0.60x0.60)+(1.30x1.30)}/2x1.60x2ea</v>
          </cell>
          <cell r="N8">
            <v>12.16</v>
          </cell>
          <cell r="O8" t="str">
            <v>{(0.6+1.3)/2x1.6}x4eax2ea</v>
          </cell>
          <cell r="P8">
            <v>0.3</v>
          </cell>
          <cell r="Q8">
            <v>0.3</v>
          </cell>
          <cell r="R8">
            <v>2.2000000000000002</v>
          </cell>
          <cell r="S8">
            <v>1.33</v>
          </cell>
          <cell r="T8">
            <v>3.5300000000000002</v>
          </cell>
          <cell r="V8">
            <v>1.9</v>
          </cell>
          <cell r="W8">
            <v>0.64</v>
          </cell>
          <cell r="X8">
            <v>0.192</v>
          </cell>
          <cell r="Y8">
            <v>2.2799999999999998</v>
          </cell>
          <cell r="Z8">
            <v>0.69000000000000006</v>
          </cell>
          <cell r="AA8">
            <v>1.45</v>
          </cell>
          <cell r="AB8">
            <v>3.0549999999999993</v>
          </cell>
          <cell r="AD8">
            <v>0.41</v>
          </cell>
          <cell r="AE8">
            <v>2.819</v>
          </cell>
          <cell r="AF8" t="str">
            <v>{(1.9x1.9)+(2.28x2.28)}/2x0.64</v>
          </cell>
          <cell r="AG8">
            <v>3.1389999999999998</v>
          </cell>
          <cell r="AH8" t="str">
            <v>{(2.28x2.28)+(2.69x1.45)}/2x0.69</v>
          </cell>
          <cell r="AI8">
            <v>12.242000000000001</v>
          </cell>
          <cell r="AJ8" t="str">
            <v>{(3.055x3.055)+(4.38x0.41)}/2x2.2</v>
          </cell>
          <cell r="AK8">
            <v>18.200000000000003</v>
          </cell>
          <cell r="AL8" t="str">
            <v>18.2-3.28</v>
          </cell>
          <cell r="AM8">
            <v>14.920000000000003</v>
          </cell>
          <cell r="AN8" t="str">
            <v>18.2-14.92</v>
          </cell>
          <cell r="AO8">
            <v>3.2799999999999994</v>
          </cell>
          <cell r="AP8" t="str">
            <v>SD30</v>
          </cell>
        </row>
        <row r="9">
          <cell r="A9" t="str">
            <v>1</v>
          </cell>
          <cell r="B9" t="str">
            <v>120x80</v>
          </cell>
          <cell r="D9" t="str">
            <v>법면</v>
          </cell>
          <cell r="E9" t="str">
            <v>25-210-8</v>
          </cell>
          <cell r="F9" t="str">
            <v>합판6회</v>
          </cell>
          <cell r="G9">
            <v>0.4</v>
          </cell>
          <cell r="H9">
            <v>0.5</v>
          </cell>
          <cell r="I9">
            <v>0.8</v>
          </cell>
          <cell r="J9">
            <v>0.5</v>
          </cell>
          <cell r="K9">
            <v>0.6</v>
          </cell>
          <cell r="L9">
            <v>0.32800000000000001</v>
          </cell>
          <cell r="M9" t="str">
            <v>{(0.40x0.40)+(0.50x0.50)}/2x0.80x2ea</v>
          </cell>
          <cell r="N9">
            <v>2.88</v>
          </cell>
          <cell r="O9" t="str">
            <v>{(0.4+0.5)/2x0.8}x4eax2ea</v>
          </cell>
          <cell r="P9">
            <v>0.3</v>
          </cell>
          <cell r="Q9">
            <v>0.3</v>
          </cell>
          <cell r="R9">
            <v>1</v>
          </cell>
          <cell r="S9">
            <v>0.4</v>
          </cell>
          <cell r="T9">
            <v>1.4</v>
          </cell>
          <cell r="V9">
            <v>1.1000000000000001</v>
          </cell>
          <cell r="W9">
            <v>0.25</v>
          </cell>
          <cell r="X9">
            <v>7.4999999999999997E-2</v>
          </cell>
          <cell r="Y9">
            <v>1.25</v>
          </cell>
          <cell r="Z9">
            <v>0.15000000000000002</v>
          </cell>
          <cell r="AA9">
            <v>1.07</v>
          </cell>
          <cell r="AB9">
            <v>1.55</v>
          </cell>
          <cell r="AD9">
            <v>0.35</v>
          </cell>
          <cell r="AE9">
            <v>0.34699999999999998</v>
          </cell>
          <cell r="AF9" t="str">
            <v>{(1.1x1.1)+(1.25x1.25)}/2x0.25</v>
          </cell>
          <cell r="AG9">
            <v>0.22500000000000001</v>
          </cell>
          <cell r="AH9" t="str">
            <v>{(1.25x1.25)+(1.34x1.07)}/2x0.15</v>
          </cell>
          <cell r="AI9">
            <v>1.5780000000000001</v>
          </cell>
          <cell r="AJ9" t="str">
            <v>{(1.55x1.55)+(2.15x0.35)}/2x1</v>
          </cell>
          <cell r="AK9">
            <v>2.15</v>
          </cell>
          <cell r="AL9" t="str">
            <v>2.15-0.328</v>
          </cell>
          <cell r="AM9">
            <v>1.8219999999999998</v>
          </cell>
          <cell r="AN9" t="str">
            <v>2.15-1.822</v>
          </cell>
          <cell r="AO9">
            <v>0.32800000000000007</v>
          </cell>
          <cell r="AP9" t="str">
            <v>SD30</v>
          </cell>
        </row>
        <row r="10">
          <cell r="A10" t="str">
            <v>2</v>
          </cell>
          <cell r="B10" t="str">
            <v>140x70</v>
          </cell>
          <cell r="D10" t="str">
            <v>법면</v>
          </cell>
          <cell r="E10" t="str">
            <v>25-210-8</v>
          </cell>
          <cell r="F10" t="str">
            <v>합판6회</v>
          </cell>
          <cell r="G10">
            <v>0.4</v>
          </cell>
          <cell r="H10">
            <v>0.6</v>
          </cell>
          <cell r="I10">
            <v>0.9</v>
          </cell>
          <cell r="J10">
            <v>0.55000000000000004</v>
          </cell>
          <cell r="K10">
            <v>0.7</v>
          </cell>
          <cell r="L10">
            <v>0.46800000000000003</v>
          </cell>
          <cell r="M10" t="str">
            <v>{(0.40x0.40)+(0.60x0.60)}/2x0.90x2ea</v>
          </cell>
          <cell r="N10">
            <v>3.6</v>
          </cell>
          <cell r="O10" t="str">
            <v>{(0.4+0.6)/2x0.9}x4eax2ea</v>
          </cell>
          <cell r="P10">
            <v>0.3</v>
          </cell>
          <cell r="Q10">
            <v>0.3</v>
          </cell>
          <cell r="R10">
            <v>1.1300000000000001</v>
          </cell>
          <cell r="S10">
            <v>0.47</v>
          </cell>
          <cell r="T10">
            <v>1.6</v>
          </cell>
          <cell r="V10">
            <v>1.2</v>
          </cell>
          <cell r="W10">
            <v>0.31</v>
          </cell>
          <cell r="X10">
            <v>9.2999999999999999E-2</v>
          </cell>
          <cell r="Y10">
            <v>1.39</v>
          </cell>
          <cell r="Z10">
            <v>0.15999999999999998</v>
          </cell>
          <cell r="AA10">
            <v>1.2</v>
          </cell>
          <cell r="AB10">
            <v>1.7549999999999999</v>
          </cell>
          <cell r="AD10">
            <v>0.39</v>
          </cell>
          <cell r="AE10">
            <v>0.52300000000000002</v>
          </cell>
          <cell r="AF10" t="str">
            <v>{(1.2x1.2)+(1.39x1.39)}/2x0.31</v>
          </cell>
          <cell r="AG10">
            <v>0.29799999999999999</v>
          </cell>
          <cell r="AH10" t="str">
            <v>{(1.39x1.39)+(1.49x1.2)}/2x0.16</v>
          </cell>
          <cell r="AI10">
            <v>2.2759999999999998</v>
          </cell>
          <cell r="AJ10" t="str">
            <v>{(1.755x1.755)+(2.43x0.39)}/2x1.13</v>
          </cell>
          <cell r="AK10">
            <v>3.0969999999999995</v>
          </cell>
          <cell r="AL10" t="str">
            <v>3.097-0.468</v>
          </cell>
          <cell r="AM10">
            <v>2.6289999999999996</v>
          </cell>
          <cell r="AN10" t="str">
            <v>3.097-2.629</v>
          </cell>
          <cell r="AO10">
            <v>0.46799999999999997</v>
          </cell>
          <cell r="AP10" t="str">
            <v>SD30</v>
          </cell>
        </row>
        <row r="11">
          <cell r="A11" t="str">
            <v>3</v>
          </cell>
          <cell r="B11" t="str">
            <v>160x60</v>
          </cell>
          <cell r="D11" t="str">
            <v>법면</v>
          </cell>
          <cell r="E11" t="str">
            <v>25-210-8</v>
          </cell>
          <cell r="F11" t="str">
            <v>합판6회</v>
          </cell>
          <cell r="G11">
            <v>0.4</v>
          </cell>
          <cell r="H11">
            <v>0.6</v>
          </cell>
          <cell r="I11">
            <v>0.9</v>
          </cell>
          <cell r="J11">
            <v>0.6</v>
          </cell>
          <cell r="K11">
            <v>0.8</v>
          </cell>
          <cell r="L11">
            <v>0.46800000000000003</v>
          </cell>
          <cell r="M11" t="str">
            <v>{(0.40x0.40)+(0.60x0.60)}/2x0.90x2ea</v>
          </cell>
          <cell r="N11">
            <v>3.6</v>
          </cell>
          <cell r="O11" t="str">
            <v>{(0.4+0.6)/2x0.9}x4eax2ea</v>
          </cell>
          <cell r="P11">
            <v>0.3</v>
          </cell>
          <cell r="Q11">
            <v>0.3</v>
          </cell>
          <cell r="R11">
            <v>1.17</v>
          </cell>
          <cell r="S11">
            <v>0.53</v>
          </cell>
          <cell r="T11">
            <v>1.7</v>
          </cell>
          <cell r="V11">
            <v>1.2</v>
          </cell>
          <cell r="W11">
            <v>0.31</v>
          </cell>
          <cell r="X11">
            <v>9.2999999999999999E-2</v>
          </cell>
          <cell r="Y11">
            <v>1.39</v>
          </cell>
          <cell r="Z11">
            <v>0.22000000000000003</v>
          </cell>
          <cell r="AA11">
            <v>1.1299999999999999</v>
          </cell>
          <cell r="AB11">
            <v>1.7650000000000001</v>
          </cell>
          <cell r="AD11">
            <v>0.35</v>
          </cell>
          <cell r="AE11">
            <v>0.52300000000000002</v>
          </cell>
          <cell r="AF11" t="str">
            <v>{(1.2x1.2)+(1.39x1.39)}/2x0.31</v>
          </cell>
          <cell r="AG11">
            <v>0.40100000000000002</v>
          </cell>
          <cell r="AH11" t="str">
            <v>{(1.39x1.39)+(1.52x1.13)}/2x0.22</v>
          </cell>
          <cell r="AI11">
            <v>2.3279999999999998</v>
          </cell>
          <cell r="AJ11" t="str">
            <v>{(1.765x1.765)+(2.47x0.35)}/2x1.17</v>
          </cell>
          <cell r="AK11">
            <v>3.2519999999999998</v>
          </cell>
          <cell r="AL11" t="str">
            <v>3.252-0.468</v>
          </cell>
          <cell r="AM11">
            <v>2.7839999999999998</v>
          </cell>
          <cell r="AN11" t="str">
            <v>3.252-2.784</v>
          </cell>
          <cell r="AO11">
            <v>0.46799999999999997</v>
          </cell>
          <cell r="AP11" t="str">
            <v>SD30</v>
          </cell>
        </row>
        <row r="12">
          <cell r="A12" t="str">
            <v>4</v>
          </cell>
          <cell r="B12" t="str">
            <v>160x120</v>
          </cell>
          <cell r="D12" t="str">
            <v>법면</v>
          </cell>
          <cell r="E12" t="str">
            <v>25-210-8</v>
          </cell>
          <cell r="F12" t="str">
            <v>합판6회</v>
          </cell>
          <cell r="G12">
            <v>0.4</v>
          </cell>
          <cell r="H12">
            <v>0.6</v>
          </cell>
          <cell r="I12">
            <v>0.9</v>
          </cell>
          <cell r="J12">
            <v>0.6</v>
          </cell>
          <cell r="K12">
            <v>0.8</v>
          </cell>
          <cell r="L12">
            <v>0.46800000000000003</v>
          </cell>
          <cell r="M12" t="str">
            <v>{(0.40x0.40)+(0.60x0.60)}/2x0.90x2ea</v>
          </cell>
          <cell r="N12">
            <v>3.6</v>
          </cell>
          <cell r="O12" t="str">
            <v>{(0.4+0.6)/2x0.9}x4eax2ea</v>
          </cell>
          <cell r="P12">
            <v>0.3</v>
          </cell>
          <cell r="Q12">
            <v>0.3</v>
          </cell>
          <cell r="R12">
            <v>1.17</v>
          </cell>
          <cell r="S12">
            <v>0.53</v>
          </cell>
          <cell r="T12">
            <v>1.7</v>
          </cell>
          <cell r="V12">
            <v>1.2</v>
          </cell>
          <cell r="W12">
            <v>0.31</v>
          </cell>
          <cell r="X12">
            <v>9.2999999999999999E-2</v>
          </cell>
          <cell r="Y12">
            <v>1.39</v>
          </cell>
          <cell r="Z12">
            <v>0.22000000000000003</v>
          </cell>
          <cell r="AA12">
            <v>1.1299999999999999</v>
          </cell>
          <cell r="AB12">
            <v>1.7650000000000001</v>
          </cell>
          <cell r="AD12">
            <v>0.35</v>
          </cell>
          <cell r="AE12">
            <v>0.52300000000000002</v>
          </cell>
          <cell r="AF12" t="str">
            <v>{(1.2x1.2)+(1.39x1.39)}/2x0.31</v>
          </cell>
          <cell r="AG12">
            <v>0.40100000000000002</v>
          </cell>
          <cell r="AH12" t="str">
            <v>{(1.39x1.39)+(1.52x1.13)}/2x0.22</v>
          </cell>
          <cell r="AI12">
            <v>2.3279999999999998</v>
          </cell>
          <cell r="AJ12" t="str">
            <v>{(1.765x1.765)+(2.47x0.35)}/2x1.17</v>
          </cell>
          <cell r="AK12">
            <v>3.2519999999999998</v>
          </cell>
          <cell r="AL12" t="str">
            <v>3.252-0.468</v>
          </cell>
          <cell r="AM12">
            <v>2.7839999999999998</v>
          </cell>
          <cell r="AN12" t="str">
            <v>3.252-2.784</v>
          </cell>
          <cell r="AO12">
            <v>0.46799999999999997</v>
          </cell>
          <cell r="AP12" t="str">
            <v>SD30</v>
          </cell>
        </row>
        <row r="13">
          <cell r="A13" t="str">
            <v>5</v>
          </cell>
          <cell r="B13" t="str">
            <v>190x100</v>
          </cell>
          <cell r="D13" t="str">
            <v>법면</v>
          </cell>
          <cell r="E13" t="str">
            <v>25-210-8</v>
          </cell>
          <cell r="F13" t="str">
            <v>합판6회</v>
          </cell>
          <cell r="G13">
            <v>0.4</v>
          </cell>
          <cell r="H13">
            <v>0.6</v>
          </cell>
          <cell r="I13">
            <v>0.9</v>
          </cell>
          <cell r="J13">
            <v>0.68</v>
          </cell>
          <cell r="K13">
            <v>0.95</v>
          </cell>
          <cell r="L13">
            <v>0.46800000000000003</v>
          </cell>
          <cell r="M13" t="str">
            <v>{(0.40x0.40)+(0.60x0.60)}/2x0.90x2ea</v>
          </cell>
          <cell r="N13">
            <v>3.6</v>
          </cell>
          <cell r="O13" t="str">
            <v>{(0.4+0.6)/2x0.9}x4eax2ea</v>
          </cell>
          <cell r="P13">
            <v>0.3</v>
          </cell>
          <cell r="Q13">
            <v>0.3</v>
          </cell>
          <cell r="R13">
            <v>1.22</v>
          </cell>
          <cell r="S13">
            <v>0.63</v>
          </cell>
          <cell r="T13">
            <v>1.85</v>
          </cell>
          <cell r="V13">
            <v>1.2</v>
          </cell>
          <cell r="W13">
            <v>0.3</v>
          </cell>
          <cell r="X13">
            <v>0.09</v>
          </cell>
          <cell r="Y13">
            <v>1.38</v>
          </cell>
          <cell r="Z13">
            <v>0.33</v>
          </cell>
          <cell r="AA13">
            <v>0.98</v>
          </cell>
          <cell r="AB13">
            <v>1.7450000000000001</v>
          </cell>
          <cell r="AD13">
            <v>0.28999999999999998</v>
          </cell>
          <cell r="AE13">
            <v>0.502</v>
          </cell>
          <cell r="AF13" t="str">
            <v>{(1.2x1.2)+(1.38x1.38)}/2x0.30</v>
          </cell>
          <cell r="AG13">
            <v>0.56999999999999995</v>
          </cell>
          <cell r="AH13" t="str">
            <v>{(1.38x1.38)+(1.58x0.98)}/2x0.33</v>
          </cell>
          <cell r="AI13">
            <v>2.2959999999999998</v>
          </cell>
          <cell r="AJ13" t="str">
            <v>{(1.745x1.745)+(2.48x0.29)}/2x1.22</v>
          </cell>
          <cell r="AK13">
            <v>3.3679999999999999</v>
          </cell>
          <cell r="AL13" t="str">
            <v>3.368-0.468</v>
          </cell>
          <cell r="AM13">
            <v>2.9</v>
          </cell>
          <cell r="AN13" t="str">
            <v>3.368-2.9</v>
          </cell>
          <cell r="AO13">
            <v>0.46799999999999997</v>
          </cell>
          <cell r="AP13" t="str">
            <v>SD30</v>
          </cell>
        </row>
        <row r="14">
          <cell r="A14" t="str">
            <v>6</v>
          </cell>
          <cell r="B14" t="str">
            <v>220x140</v>
          </cell>
          <cell r="D14" t="str">
            <v>법면</v>
          </cell>
          <cell r="E14" t="str">
            <v>25-210-8</v>
          </cell>
          <cell r="F14" t="str">
            <v>합판6회</v>
          </cell>
          <cell r="G14">
            <v>0.5</v>
          </cell>
          <cell r="H14">
            <v>0.6</v>
          </cell>
          <cell r="I14">
            <v>0.9</v>
          </cell>
          <cell r="J14">
            <v>0.75</v>
          </cell>
          <cell r="K14">
            <v>1.1000000000000001</v>
          </cell>
          <cell r="L14">
            <v>0.54900000000000004</v>
          </cell>
          <cell r="M14" t="str">
            <v>{(0.50x0.50)+(0.60x0.60)}/2x0.90x2ea</v>
          </cell>
          <cell r="N14">
            <v>3.96</v>
          </cell>
          <cell r="O14" t="str">
            <v>{(0.5+0.6)/2x0.9}x4eax2ea</v>
          </cell>
          <cell r="P14">
            <v>0.3</v>
          </cell>
          <cell r="Q14">
            <v>0.3</v>
          </cell>
          <cell r="R14">
            <v>1.23</v>
          </cell>
          <cell r="S14">
            <v>0.73</v>
          </cell>
          <cell r="T14">
            <v>1.96</v>
          </cell>
          <cell r="V14">
            <v>1.2</v>
          </cell>
          <cell r="W14">
            <v>0.27</v>
          </cell>
          <cell r="X14">
            <v>8.1000000000000003E-2</v>
          </cell>
          <cell r="Y14">
            <v>1.36</v>
          </cell>
          <cell r="Z14">
            <v>0.45999999999999996</v>
          </cell>
          <cell r="AA14">
            <v>0.81</v>
          </cell>
          <cell r="AB14">
            <v>1.6900000000000004</v>
          </cell>
          <cell r="AD14">
            <v>0.22</v>
          </cell>
          <cell r="AE14">
            <v>0.44400000000000001</v>
          </cell>
          <cell r="AF14" t="str">
            <v>{(1.2x1.2)+(1.36x1.36)}/2x0.27</v>
          </cell>
          <cell r="AG14">
            <v>0.73099999999999998</v>
          </cell>
          <cell r="AH14" t="str">
            <v>{(1.36x1.36)+(1.64x0.81)}/2x0.46</v>
          </cell>
          <cell r="AI14">
            <v>2.085</v>
          </cell>
          <cell r="AJ14" t="str">
            <v>{(1.69x1.69)+(2.43x0.22)}/2x1.23</v>
          </cell>
          <cell r="AK14">
            <v>3.26</v>
          </cell>
          <cell r="AL14" t="str">
            <v>3.26-0.549</v>
          </cell>
          <cell r="AM14">
            <v>2.7109999999999999</v>
          </cell>
          <cell r="AN14" t="str">
            <v>3.26-2.711</v>
          </cell>
          <cell r="AO14">
            <v>0.54899999999999993</v>
          </cell>
          <cell r="AP14" t="str">
            <v>SD30</v>
          </cell>
        </row>
        <row r="15">
          <cell r="A15" t="str">
            <v>7</v>
          </cell>
          <cell r="B15" t="str">
            <v>240x95</v>
          </cell>
          <cell r="D15" t="str">
            <v>법면</v>
          </cell>
          <cell r="E15" t="str">
            <v>25-210-8</v>
          </cell>
          <cell r="F15" t="str">
            <v>합판6회</v>
          </cell>
          <cell r="G15">
            <v>0.5</v>
          </cell>
          <cell r="H15">
            <v>0.6</v>
          </cell>
          <cell r="I15">
            <v>0.9</v>
          </cell>
          <cell r="J15">
            <v>0.8</v>
          </cell>
          <cell r="K15">
            <v>1.2</v>
          </cell>
          <cell r="L15">
            <v>0.54900000000000004</v>
          </cell>
          <cell r="M15" t="str">
            <v>{(0.50x0.50)+(0.60x0.60)}/2x0.90x2ea</v>
          </cell>
          <cell r="N15">
            <v>3.96</v>
          </cell>
          <cell r="O15" t="str">
            <v>{(0.5+0.6)/2x0.9}x4eax2ea</v>
          </cell>
          <cell r="P15">
            <v>0.3</v>
          </cell>
          <cell r="Q15">
            <v>0.3</v>
          </cell>
          <cell r="R15">
            <v>1.27</v>
          </cell>
          <cell r="S15">
            <v>0.8</v>
          </cell>
          <cell r="T15">
            <v>2.0700000000000003</v>
          </cell>
          <cell r="V15">
            <v>1.2</v>
          </cell>
          <cell r="W15">
            <v>0.28000000000000003</v>
          </cell>
          <cell r="X15">
            <v>8.4000000000000005E-2</v>
          </cell>
          <cell r="Y15">
            <v>1.37</v>
          </cell>
          <cell r="Z15">
            <v>0.52</v>
          </cell>
          <cell r="AA15">
            <v>0.75</v>
          </cell>
          <cell r="AB15">
            <v>1.7050000000000001</v>
          </cell>
          <cell r="AD15">
            <v>0.18</v>
          </cell>
          <cell r="AE15">
            <v>0.46400000000000002</v>
          </cell>
          <cell r="AF15" t="str">
            <v>{(1.2x1.2)+(1.37x1.37)}/2x0.28</v>
          </cell>
          <cell r="AG15">
            <v>0.81599999999999995</v>
          </cell>
          <cell r="AH15" t="str">
            <v>{(1.37x1.37)+(1.68x0.75)}/2x0.52</v>
          </cell>
          <cell r="AI15">
            <v>2.1280000000000001</v>
          </cell>
          <cell r="AJ15" t="str">
            <v>{(1.705x1.705)+(2.47x0.18)}/2x1.27</v>
          </cell>
          <cell r="AK15">
            <v>3.4080000000000004</v>
          </cell>
          <cell r="AL15" t="str">
            <v>3.408-0.549</v>
          </cell>
          <cell r="AM15">
            <v>2.8590000000000004</v>
          </cell>
          <cell r="AN15" t="str">
            <v>3.408-2.859</v>
          </cell>
          <cell r="AO15">
            <v>0.54899999999999993</v>
          </cell>
          <cell r="AP15" t="str">
            <v>SD30</v>
          </cell>
        </row>
        <row r="16">
          <cell r="A16" t="str">
            <v>8</v>
          </cell>
          <cell r="B16" t="str">
            <v>240x140</v>
          </cell>
          <cell r="D16" t="str">
            <v>법면</v>
          </cell>
          <cell r="E16" t="str">
            <v>25-210-8</v>
          </cell>
          <cell r="F16" t="str">
            <v>합판6회</v>
          </cell>
          <cell r="G16">
            <v>0.5</v>
          </cell>
          <cell r="H16">
            <v>0.6</v>
          </cell>
          <cell r="I16">
            <v>0.9</v>
          </cell>
          <cell r="J16">
            <v>0.83</v>
          </cell>
          <cell r="K16">
            <v>1.25</v>
          </cell>
          <cell r="L16">
            <v>0.54900000000000004</v>
          </cell>
          <cell r="M16" t="str">
            <v>{(0.50x0.50)+(0.60x0.60)}/2x0.90x2ea</v>
          </cell>
          <cell r="N16">
            <v>3.96</v>
          </cell>
          <cell r="O16" t="str">
            <v>{(0.5+0.6)/2x0.9}x4eax2ea</v>
          </cell>
          <cell r="P16">
            <v>0.3</v>
          </cell>
          <cell r="Q16">
            <v>0.3</v>
          </cell>
          <cell r="R16">
            <v>1.29</v>
          </cell>
          <cell r="S16">
            <v>0.83</v>
          </cell>
          <cell r="T16">
            <v>2.12</v>
          </cell>
          <cell r="V16">
            <v>1.2</v>
          </cell>
          <cell r="W16">
            <v>0.28000000000000003</v>
          </cell>
          <cell r="X16">
            <v>8.4000000000000005E-2</v>
          </cell>
          <cell r="Y16">
            <v>1.37</v>
          </cell>
          <cell r="Z16">
            <v>0.54999999999999993</v>
          </cell>
          <cell r="AA16">
            <v>0.71</v>
          </cell>
          <cell r="AB16">
            <v>1.7100000000000002</v>
          </cell>
          <cell r="AD16">
            <v>0.16</v>
          </cell>
          <cell r="AE16">
            <v>0.46400000000000002</v>
          </cell>
          <cell r="AF16" t="str">
            <v>{(1.2x1.2)+(1.37x1.37)}/2x0.28</v>
          </cell>
          <cell r="AG16">
            <v>0.84799999999999998</v>
          </cell>
          <cell r="AH16" t="str">
            <v>{(1.37x1.37)+(1.7x0.71)}/2x0.55</v>
          </cell>
          <cell r="AI16">
            <v>2.1419999999999999</v>
          </cell>
          <cell r="AJ16" t="str">
            <v>{(1.71x1.71)+(2.48x0.16)}/2x1.29</v>
          </cell>
          <cell r="AK16">
            <v>3.4539999999999997</v>
          </cell>
          <cell r="AL16" t="str">
            <v>3.454-0.549</v>
          </cell>
          <cell r="AM16">
            <v>2.9049999999999998</v>
          </cell>
          <cell r="AN16" t="str">
            <v>3.454-2.905</v>
          </cell>
          <cell r="AO16">
            <v>0.54899999999999993</v>
          </cell>
          <cell r="AP16" t="str">
            <v>SD30</v>
          </cell>
        </row>
        <row r="17">
          <cell r="A17" t="str">
            <v>9</v>
          </cell>
          <cell r="B17" t="str">
            <v>250x100</v>
          </cell>
          <cell r="D17" t="str">
            <v>법면</v>
          </cell>
          <cell r="E17" t="str">
            <v>25-210-8</v>
          </cell>
          <cell r="F17" t="str">
            <v>합판6회</v>
          </cell>
          <cell r="G17">
            <v>0.5</v>
          </cell>
          <cell r="H17">
            <v>0.6</v>
          </cell>
          <cell r="I17">
            <v>0.9</v>
          </cell>
          <cell r="J17">
            <v>0.83</v>
          </cell>
          <cell r="K17">
            <v>1.25</v>
          </cell>
          <cell r="L17">
            <v>0.54900000000000004</v>
          </cell>
          <cell r="M17" t="str">
            <v>{(0.50x0.50)+(0.60x0.60)}/2x0.90x2ea</v>
          </cell>
          <cell r="N17">
            <v>3.96</v>
          </cell>
          <cell r="O17" t="str">
            <v>{(0.5+0.6)/2x0.9}x4eax2ea</v>
          </cell>
          <cell r="P17">
            <v>0.3</v>
          </cell>
          <cell r="Q17">
            <v>0.3</v>
          </cell>
          <cell r="R17">
            <v>1.29</v>
          </cell>
          <cell r="S17">
            <v>0.83</v>
          </cell>
          <cell r="T17">
            <v>2.12</v>
          </cell>
          <cell r="V17">
            <v>1.2</v>
          </cell>
          <cell r="W17">
            <v>0.28000000000000003</v>
          </cell>
          <cell r="X17">
            <v>8.4000000000000005E-2</v>
          </cell>
          <cell r="Y17">
            <v>1.37</v>
          </cell>
          <cell r="Z17">
            <v>0.54999999999999993</v>
          </cell>
          <cell r="AA17">
            <v>0.71</v>
          </cell>
          <cell r="AB17">
            <v>1.7100000000000002</v>
          </cell>
          <cell r="AD17">
            <v>0.16</v>
          </cell>
          <cell r="AE17">
            <v>0.46400000000000002</v>
          </cell>
          <cell r="AF17" t="str">
            <v>{(1.2x1.2)+(1.37x1.37)}/2x0.28</v>
          </cell>
          <cell r="AG17">
            <v>0.84799999999999998</v>
          </cell>
          <cell r="AH17" t="str">
            <v>{(1.37x1.37)+(1.7x0.71)}/2x0.55</v>
          </cell>
          <cell r="AI17">
            <v>2.1419999999999999</v>
          </cell>
          <cell r="AJ17" t="str">
            <v>{(1.71x1.71)+(2.48x0.16)}/2x1.29</v>
          </cell>
          <cell r="AK17">
            <v>3.4539999999999997</v>
          </cell>
          <cell r="AL17" t="str">
            <v>3.454-0.549</v>
          </cell>
          <cell r="AM17">
            <v>2.9049999999999998</v>
          </cell>
          <cell r="AN17" t="str">
            <v>3.454-2.905</v>
          </cell>
          <cell r="AO17">
            <v>0.54899999999999993</v>
          </cell>
          <cell r="AP17" t="str">
            <v>SD30</v>
          </cell>
        </row>
        <row r="18">
          <cell r="A18" t="str">
            <v>10</v>
          </cell>
          <cell r="B18" t="str">
            <v>250x165</v>
          </cell>
          <cell r="D18" t="str">
            <v>법면</v>
          </cell>
          <cell r="E18" t="str">
            <v>25-210-8</v>
          </cell>
          <cell r="F18" t="str">
            <v>합판6회</v>
          </cell>
          <cell r="G18">
            <v>0.6</v>
          </cell>
          <cell r="H18">
            <v>1</v>
          </cell>
          <cell r="I18">
            <v>1.3</v>
          </cell>
          <cell r="J18">
            <v>0.83</v>
          </cell>
          <cell r="K18">
            <v>1.25</v>
          </cell>
          <cell r="L18">
            <v>1.768</v>
          </cell>
          <cell r="M18" t="str">
            <v>{(0.60x0.60)+(1.00x1.00)}/2x1.30x2ea</v>
          </cell>
          <cell r="N18">
            <v>8.32</v>
          </cell>
          <cell r="O18" t="str">
            <v>{(0.6+1)/2x1.3}x4eax2ea</v>
          </cell>
          <cell r="P18">
            <v>0.3</v>
          </cell>
          <cell r="Q18">
            <v>0.3</v>
          </cell>
          <cell r="R18">
            <v>1.65</v>
          </cell>
          <cell r="S18">
            <v>0.83</v>
          </cell>
          <cell r="T18">
            <v>2.48</v>
          </cell>
          <cell r="V18">
            <v>1.6</v>
          </cell>
          <cell r="W18">
            <v>0.47</v>
          </cell>
          <cell r="X18">
            <v>0.14099999999999999</v>
          </cell>
          <cell r="Y18">
            <v>1.88</v>
          </cell>
          <cell r="Z18">
            <v>0.36</v>
          </cell>
          <cell r="AA18">
            <v>1.45</v>
          </cell>
          <cell r="AB18">
            <v>2.4499999999999997</v>
          </cell>
          <cell r="AD18">
            <v>0.47</v>
          </cell>
          <cell r="AE18">
            <v>1.4319999999999999</v>
          </cell>
          <cell r="AF18" t="str">
            <v>{(1.6x1.6)+(1.88x1.88)}/2x0.47</v>
          </cell>
          <cell r="AG18">
            <v>1.1839999999999999</v>
          </cell>
          <cell r="AH18" t="str">
            <v>{(1.88x1.88)+(2.1x1.45)}/2x0.36</v>
          </cell>
          <cell r="AI18">
            <v>6.2859999999999996</v>
          </cell>
          <cell r="AJ18" t="str">
            <v>{(2.45x2.45)+(3.44x0.47)}/2x1.65</v>
          </cell>
          <cell r="AK18">
            <v>8.9019999999999992</v>
          </cell>
          <cell r="AL18" t="str">
            <v>8.902-1.768</v>
          </cell>
          <cell r="AM18">
            <v>7.1339999999999995</v>
          </cell>
          <cell r="AN18" t="str">
            <v>8.902-7.134</v>
          </cell>
          <cell r="AO18">
            <v>1.7679999999999998</v>
          </cell>
          <cell r="AP18" t="str">
            <v>SD30</v>
          </cell>
        </row>
        <row r="19">
          <cell r="A19" t="str">
            <v>11</v>
          </cell>
          <cell r="B19" t="str">
            <v>250x180</v>
          </cell>
          <cell r="D19" t="str">
            <v>법면</v>
          </cell>
          <cell r="E19" t="str">
            <v>25-210-8</v>
          </cell>
          <cell r="F19" t="str">
            <v>합판6회</v>
          </cell>
          <cell r="G19">
            <v>0.6</v>
          </cell>
          <cell r="H19">
            <v>1</v>
          </cell>
          <cell r="I19">
            <v>1.3</v>
          </cell>
          <cell r="J19">
            <v>0.83</v>
          </cell>
          <cell r="K19">
            <v>1.25</v>
          </cell>
          <cell r="L19">
            <v>1.768</v>
          </cell>
          <cell r="M19" t="str">
            <v>{(0.60x0.60)+(1.00x1.00)}/2x1.30x2ea</v>
          </cell>
          <cell r="N19">
            <v>8.32</v>
          </cell>
          <cell r="O19" t="str">
            <v>{(0.6+1)/2x1.3}x4eax2ea</v>
          </cell>
          <cell r="P19">
            <v>0.3</v>
          </cell>
          <cell r="Q19">
            <v>0.3</v>
          </cell>
          <cell r="R19">
            <v>1.65</v>
          </cell>
          <cell r="S19">
            <v>0.83</v>
          </cell>
          <cell r="T19">
            <v>2.48</v>
          </cell>
          <cell r="V19">
            <v>1.6</v>
          </cell>
          <cell r="W19">
            <v>0.47</v>
          </cell>
          <cell r="X19">
            <v>0.14099999999999999</v>
          </cell>
          <cell r="Y19">
            <v>1.88</v>
          </cell>
          <cell r="Z19">
            <v>0.36</v>
          </cell>
          <cell r="AA19">
            <v>1.45</v>
          </cell>
          <cell r="AB19">
            <v>2.4499999999999997</v>
          </cell>
          <cell r="AD19">
            <v>0.47</v>
          </cell>
          <cell r="AE19">
            <v>1.4319999999999999</v>
          </cell>
          <cell r="AF19" t="str">
            <v>{(1.6x1.6)+(1.88x1.88)}/2x0.47</v>
          </cell>
          <cell r="AG19">
            <v>1.1839999999999999</v>
          </cell>
          <cell r="AH19" t="str">
            <v>{(1.88x1.88)+(2.1x1.45)}/2x0.36</v>
          </cell>
          <cell r="AI19">
            <v>6.2859999999999996</v>
          </cell>
          <cell r="AJ19" t="str">
            <v>{(2.45x2.45)+(3.44x0.47)}/2x1.65</v>
          </cell>
          <cell r="AK19">
            <v>8.9019999999999992</v>
          </cell>
          <cell r="AL19" t="str">
            <v>8.902-1.768</v>
          </cell>
          <cell r="AM19">
            <v>7.1339999999999995</v>
          </cell>
          <cell r="AN19" t="str">
            <v>8.902-7.134</v>
          </cell>
          <cell r="AO19">
            <v>1.7679999999999998</v>
          </cell>
          <cell r="AP19" t="str">
            <v>SD30</v>
          </cell>
        </row>
        <row r="20">
          <cell r="A20" t="str">
            <v>13</v>
          </cell>
          <cell r="B20" t="str">
            <v>300x110</v>
          </cell>
          <cell r="D20" t="str">
            <v>법면</v>
          </cell>
          <cell r="E20" t="str">
            <v>25-210-8</v>
          </cell>
          <cell r="F20" t="str">
            <v>합판6회</v>
          </cell>
          <cell r="G20">
            <v>0.5</v>
          </cell>
          <cell r="H20">
            <v>0.6</v>
          </cell>
          <cell r="I20">
            <v>0.9</v>
          </cell>
          <cell r="J20">
            <v>0.95</v>
          </cell>
          <cell r="K20">
            <v>1.5</v>
          </cell>
          <cell r="L20">
            <v>0.54900000000000004</v>
          </cell>
          <cell r="M20" t="str">
            <v>{(0.50x0.50)+(0.60x0.60)}/2x0.90x2ea</v>
          </cell>
          <cell r="N20">
            <v>3.96</v>
          </cell>
          <cell r="O20" t="str">
            <v>{(0.5+0.6)/2x0.9}x4eax2ea</v>
          </cell>
          <cell r="P20">
            <v>0.3</v>
          </cell>
          <cell r="Q20">
            <v>0.3</v>
          </cell>
          <cell r="R20">
            <v>1.37</v>
          </cell>
          <cell r="S20">
            <v>1</v>
          </cell>
          <cell r="T20">
            <v>2.37</v>
          </cell>
          <cell r="V20">
            <v>1.2</v>
          </cell>
          <cell r="W20">
            <v>0.28000000000000003</v>
          </cell>
          <cell r="X20">
            <v>8.4000000000000005E-2</v>
          </cell>
          <cell r="Y20">
            <v>1.37</v>
          </cell>
          <cell r="Z20">
            <v>0.72</v>
          </cell>
          <cell r="AA20">
            <v>0.51</v>
          </cell>
          <cell r="AB20">
            <v>1.7050000000000001</v>
          </cell>
          <cell r="AD20">
            <v>0.06</v>
          </cell>
          <cell r="AE20">
            <v>0.46400000000000002</v>
          </cell>
          <cell r="AF20" t="str">
            <v>{(1.2x1.2)+(1.37x1.37)}/2x0.28</v>
          </cell>
          <cell r="AG20">
            <v>1.006</v>
          </cell>
          <cell r="AH20" t="str">
            <v>{(1.37x1.37)+(1.8x0.51)}/2x0.72</v>
          </cell>
          <cell r="AI20">
            <v>2.0950000000000002</v>
          </cell>
          <cell r="AJ20" t="str">
            <v>{(1.705x1.705)+(2.53x0.06)}/2x1.37</v>
          </cell>
          <cell r="AK20">
            <v>3.5650000000000004</v>
          </cell>
          <cell r="AL20" t="str">
            <v>3.565-0.549</v>
          </cell>
          <cell r="AM20">
            <v>3.0160000000000005</v>
          </cell>
          <cell r="AN20" t="str">
            <v>3.565-3.016</v>
          </cell>
          <cell r="AO20">
            <v>0.54899999999999993</v>
          </cell>
          <cell r="AP20" t="str">
            <v>SD30</v>
          </cell>
        </row>
        <row r="21">
          <cell r="A21" t="str">
            <v>14</v>
          </cell>
          <cell r="B21" t="str">
            <v>300x200</v>
          </cell>
          <cell r="D21" t="str">
            <v>법면</v>
          </cell>
          <cell r="E21" t="str">
            <v>25-210-8</v>
          </cell>
          <cell r="F21" t="str">
            <v>합판6회</v>
          </cell>
          <cell r="G21">
            <v>0.6</v>
          </cell>
          <cell r="H21">
            <v>1</v>
          </cell>
          <cell r="I21">
            <v>1.6</v>
          </cell>
          <cell r="J21">
            <v>0.95</v>
          </cell>
          <cell r="K21">
            <v>1.5</v>
          </cell>
          <cell r="L21">
            <v>2.1760000000000002</v>
          </cell>
          <cell r="M21" t="str">
            <v>{(0.60x0.60)+(1.00x1.00)}/2x1.60x2ea</v>
          </cell>
          <cell r="N21">
            <v>10.24</v>
          </cell>
          <cell r="O21" t="str">
            <v>{(0.6+1)/2x1.6}x4eax2ea</v>
          </cell>
          <cell r="P21">
            <v>0.3</v>
          </cell>
          <cell r="Q21">
            <v>0.3</v>
          </cell>
          <cell r="R21">
            <v>2.0300000000000002</v>
          </cell>
          <cell r="S21">
            <v>1</v>
          </cell>
          <cell r="T21">
            <v>3.0300000000000002</v>
          </cell>
          <cell r="V21">
            <v>1.6</v>
          </cell>
          <cell r="W21">
            <v>0.72</v>
          </cell>
          <cell r="X21">
            <v>0.216</v>
          </cell>
          <cell r="Y21">
            <v>2.0299999999999998</v>
          </cell>
          <cell r="Z21">
            <v>0.28000000000000003</v>
          </cell>
          <cell r="AA21">
            <v>1.69</v>
          </cell>
          <cell r="AB21">
            <v>2.8949999999999996</v>
          </cell>
          <cell r="AD21">
            <v>0.46</v>
          </cell>
          <cell r="AE21">
            <v>2.4049999999999998</v>
          </cell>
          <cell r="AF21" t="str">
            <v>{(1.6x1.6)+(2.03x2.03)}/2x0.72</v>
          </cell>
          <cell r="AG21">
            <v>1.097</v>
          </cell>
          <cell r="AH21" t="str">
            <v>{(2.03x2.03)+(2.2x1.69)}/2x0.28</v>
          </cell>
          <cell r="AI21">
            <v>10.426</v>
          </cell>
          <cell r="AJ21" t="str">
            <v>{(2.895x2.895)+(4.11x0.46)}/2x2.03</v>
          </cell>
          <cell r="AK21">
            <v>13.928000000000001</v>
          </cell>
          <cell r="AL21" t="str">
            <v>13.928-2.176</v>
          </cell>
          <cell r="AM21">
            <v>11.752000000000001</v>
          </cell>
          <cell r="AN21" t="str">
            <v>13.928-11.752</v>
          </cell>
          <cell r="AO21">
            <v>2.1760000000000002</v>
          </cell>
          <cell r="AP21" t="str">
            <v>SD30</v>
          </cell>
        </row>
        <row r="22">
          <cell r="A22" t="str">
            <v>15</v>
          </cell>
          <cell r="B22" t="str">
            <v>340x225</v>
          </cell>
          <cell r="D22" t="str">
            <v>법면</v>
          </cell>
          <cell r="E22" t="str">
            <v>25-210-8</v>
          </cell>
          <cell r="F22" t="str">
            <v>합판6회</v>
          </cell>
          <cell r="G22">
            <v>0.6</v>
          </cell>
          <cell r="H22">
            <v>1.3</v>
          </cell>
          <cell r="I22">
            <v>1.6</v>
          </cell>
          <cell r="J22">
            <v>1.05</v>
          </cell>
          <cell r="K22">
            <v>1.7</v>
          </cell>
          <cell r="L22">
            <v>3.28</v>
          </cell>
          <cell r="M22" t="str">
            <v>{(0.60x0.60)+(1.30x1.30)}/2x1.60x2ea</v>
          </cell>
          <cell r="N22">
            <v>12.16</v>
          </cell>
          <cell r="O22" t="str">
            <v>{(0.6+1.3)/2x1.6}x4eax2ea</v>
          </cell>
          <cell r="P22">
            <v>0.3</v>
          </cell>
          <cell r="Q22">
            <v>0.3</v>
          </cell>
          <cell r="R22">
            <v>2.1</v>
          </cell>
          <cell r="S22">
            <v>1.1299999999999999</v>
          </cell>
          <cell r="T22">
            <v>3.23</v>
          </cell>
          <cell r="V22">
            <v>1.9</v>
          </cell>
          <cell r="W22">
            <v>0.64</v>
          </cell>
          <cell r="X22">
            <v>0.192</v>
          </cell>
          <cell r="Y22">
            <v>2.2799999999999998</v>
          </cell>
          <cell r="Z22">
            <v>0.48999999999999988</v>
          </cell>
          <cell r="AA22">
            <v>1.69</v>
          </cell>
          <cell r="AB22">
            <v>3.0549999999999997</v>
          </cell>
          <cell r="AD22">
            <v>0.53</v>
          </cell>
          <cell r="AE22">
            <v>2.819</v>
          </cell>
          <cell r="AF22" t="str">
            <v>{(1.9x1.9)+(2.28x2.28)}/2x0.64</v>
          </cell>
          <cell r="AG22">
            <v>2.3380000000000001</v>
          </cell>
          <cell r="AH22" t="str">
            <v>{(2.28x2.28)+(2.57x1.69)}/2x0.49</v>
          </cell>
          <cell r="AI22">
            <v>12.204000000000001</v>
          </cell>
          <cell r="AJ22" t="str">
            <v>{(3.055x3.055)+(4.32x0.53)}/2x2.1</v>
          </cell>
          <cell r="AK22">
            <v>17.361000000000001</v>
          </cell>
          <cell r="AL22" t="str">
            <v>17.361-3.28</v>
          </cell>
          <cell r="AM22">
            <v>14.081000000000001</v>
          </cell>
          <cell r="AN22" t="str">
            <v>17.361-14.081</v>
          </cell>
          <cell r="AO22">
            <v>3.2799999999999994</v>
          </cell>
          <cell r="AP22" t="str">
            <v>SD30</v>
          </cell>
        </row>
        <row r="23">
          <cell r="A23" t="str">
            <v>16</v>
          </cell>
          <cell r="B23" t="str">
            <v>360x220</v>
          </cell>
          <cell r="D23" t="str">
            <v>법면</v>
          </cell>
          <cell r="E23" t="str">
            <v>25-210-8</v>
          </cell>
          <cell r="F23" t="str">
            <v>합판6회</v>
          </cell>
          <cell r="G23">
            <v>0.6</v>
          </cell>
          <cell r="H23">
            <v>1.3</v>
          </cell>
          <cell r="I23">
            <v>1.6</v>
          </cell>
          <cell r="J23">
            <v>1.1000000000000001</v>
          </cell>
          <cell r="K23">
            <v>1.8</v>
          </cell>
          <cell r="L23">
            <v>3.28</v>
          </cell>
          <cell r="M23" t="str">
            <v>{(0.60x0.60)+(1.30x1.30)}/2x1.60x2ea</v>
          </cell>
          <cell r="N23">
            <v>12.16</v>
          </cell>
          <cell r="O23" t="str">
            <v>{(0.6+1.3)/2x1.6}x4eax2ea</v>
          </cell>
          <cell r="P23">
            <v>0.3</v>
          </cell>
          <cell r="Q23">
            <v>0.3</v>
          </cell>
          <cell r="R23">
            <v>2.13</v>
          </cell>
          <cell r="S23">
            <v>1.2</v>
          </cell>
          <cell r="T23">
            <v>3.33</v>
          </cell>
          <cell r="V23">
            <v>1.9</v>
          </cell>
          <cell r="W23">
            <v>0.64</v>
          </cell>
          <cell r="X23">
            <v>0.192</v>
          </cell>
          <cell r="Y23">
            <v>2.2799999999999998</v>
          </cell>
          <cell r="Z23">
            <v>0.55999999999999994</v>
          </cell>
          <cell r="AA23">
            <v>1.61</v>
          </cell>
          <cell r="AB23">
            <v>3.05</v>
          </cell>
          <cell r="AD23">
            <v>0.49</v>
          </cell>
          <cell r="AE23">
            <v>2.819</v>
          </cell>
          <cell r="AF23" t="str">
            <v>{(1.9x1.9)+(2.28x2.28)}/2x0.64</v>
          </cell>
          <cell r="AG23">
            <v>2.637</v>
          </cell>
          <cell r="AH23" t="str">
            <v>{(2.28x2.28)+(2.62x1.61)}/2x0.56</v>
          </cell>
          <cell r="AI23">
            <v>12.167</v>
          </cell>
          <cell r="AJ23" t="str">
            <v>{(3.05x3.05)+(4.33x0.49)}/2x2.13</v>
          </cell>
          <cell r="AK23">
            <v>17.622999999999998</v>
          </cell>
          <cell r="AL23" t="str">
            <v>17.623-3.28</v>
          </cell>
          <cell r="AM23">
            <v>14.342999999999998</v>
          </cell>
          <cell r="AN23" t="str">
            <v>17.623-14.343</v>
          </cell>
          <cell r="AO23">
            <v>3.2799999999999994</v>
          </cell>
          <cell r="AP23" t="str">
            <v>SD30</v>
          </cell>
        </row>
        <row r="24">
          <cell r="A24" t="str">
            <v>17</v>
          </cell>
          <cell r="B24" t="str">
            <v>400x250</v>
          </cell>
          <cell r="D24" t="str">
            <v>법면</v>
          </cell>
          <cell r="E24" t="str">
            <v>25-210-8</v>
          </cell>
          <cell r="F24" t="str">
            <v>합판6회</v>
          </cell>
          <cell r="G24">
            <v>0.6</v>
          </cell>
          <cell r="H24">
            <v>1.3</v>
          </cell>
          <cell r="I24">
            <v>1.3</v>
          </cell>
          <cell r="J24">
            <v>1.2</v>
          </cell>
          <cell r="K24">
            <v>2</v>
          </cell>
          <cell r="L24">
            <v>2.665</v>
          </cell>
          <cell r="M24" t="str">
            <v>{(0.60x0.60)+(1.30x1.30)}/2x1.30x2ea</v>
          </cell>
          <cell r="N24">
            <v>9.8800000000000008</v>
          </cell>
          <cell r="O24" t="str">
            <v>{(0.6+1.3)/2x1.3}x4eax2ea</v>
          </cell>
          <cell r="P24">
            <v>0.3</v>
          </cell>
          <cell r="Q24">
            <v>0.3</v>
          </cell>
          <cell r="R24">
            <v>1.9</v>
          </cell>
          <cell r="S24">
            <v>1.33</v>
          </cell>
          <cell r="T24">
            <v>3.23</v>
          </cell>
          <cell r="V24">
            <v>1.9</v>
          </cell>
          <cell r="W24">
            <v>0.39</v>
          </cell>
          <cell r="X24">
            <v>0.11699999999999999</v>
          </cell>
          <cell r="Y24">
            <v>2.13</v>
          </cell>
          <cell r="Z24">
            <v>0.94000000000000006</v>
          </cell>
          <cell r="AA24">
            <v>1</v>
          </cell>
          <cell r="AB24">
            <v>2.6049999999999995</v>
          </cell>
          <cell r="AD24">
            <v>0.32</v>
          </cell>
          <cell r="AE24">
            <v>1.589</v>
          </cell>
          <cell r="AF24" t="str">
            <v>{(1.9x1.9)+(2.13x2.13)}/2x0.39</v>
          </cell>
          <cell r="AG24">
            <v>3.3969999999999998</v>
          </cell>
          <cell r="AH24" t="str">
            <v>{(2.13x2.13)+(2.69x1)}/2x0.94</v>
          </cell>
          <cell r="AI24">
            <v>7.5869999999999997</v>
          </cell>
          <cell r="AJ24" t="str">
            <v>{(2.605x2.605)+(3.75x0.32)}/2x1.9</v>
          </cell>
          <cell r="AK24">
            <v>12.573</v>
          </cell>
          <cell r="AL24" t="str">
            <v>12.573-2.665</v>
          </cell>
          <cell r="AM24">
            <v>9.9080000000000013</v>
          </cell>
          <cell r="AN24" t="str">
            <v>12.573-9.908</v>
          </cell>
          <cell r="AO24">
            <v>2.6649999999999991</v>
          </cell>
          <cell r="AP24" t="str">
            <v>SD30</v>
          </cell>
        </row>
        <row r="25">
          <cell r="A25" t="str">
            <v>18</v>
          </cell>
          <cell r="B25" t="str">
            <v>445x220</v>
          </cell>
          <cell r="D25" t="str">
            <v>법면</v>
          </cell>
          <cell r="E25" t="str">
            <v>25-210-8</v>
          </cell>
          <cell r="F25" t="str">
            <v>합판6회</v>
          </cell>
          <cell r="G25">
            <v>0.6</v>
          </cell>
          <cell r="H25">
            <v>1.3</v>
          </cell>
          <cell r="I25">
            <v>1.6</v>
          </cell>
          <cell r="J25">
            <v>1.31</v>
          </cell>
          <cell r="K25">
            <v>2.2400000000000002</v>
          </cell>
          <cell r="L25">
            <v>3.28</v>
          </cell>
          <cell r="M25" t="str">
            <v>{(0.60x0.60)+(1.30x1.30)}/2x1.60x2ea</v>
          </cell>
          <cell r="N25">
            <v>12.16</v>
          </cell>
          <cell r="O25" t="str">
            <v>{(0.6+1.3)/2x1.6}x4eax2ea</v>
          </cell>
          <cell r="P25">
            <v>0.3</v>
          </cell>
          <cell r="Q25">
            <v>0.3</v>
          </cell>
          <cell r="R25">
            <v>2.27</v>
          </cell>
          <cell r="S25">
            <v>1.49</v>
          </cell>
          <cell r="T25">
            <v>3.76</v>
          </cell>
          <cell r="V25">
            <v>1.9</v>
          </cell>
          <cell r="W25">
            <v>0.63</v>
          </cell>
          <cell r="X25">
            <v>0.189</v>
          </cell>
          <cell r="Y25">
            <v>2.2799999999999998</v>
          </cell>
          <cell r="Z25">
            <v>0.86</v>
          </cell>
          <cell r="AA25">
            <v>1.25</v>
          </cell>
          <cell r="AB25">
            <v>3.0399999999999996</v>
          </cell>
          <cell r="AD25">
            <v>0.32</v>
          </cell>
          <cell r="AE25">
            <v>2.7749999999999999</v>
          </cell>
          <cell r="AF25" t="str">
            <v>{(1.9x1.9)+(2.28x2.28)}/2x0.63</v>
          </cell>
          <cell r="AG25">
            <v>3.74</v>
          </cell>
          <cell r="AH25" t="str">
            <v>{(2.28x2.28)+(2.8x1.25)}/2x0.86</v>
          </cell>
          <cell r="AI25">
            <v>12.087</v>
          </cell>
          <cell r="AJ25" t="str">
            <v>{(3.04x3.04)+(4.4x0.32)}/2x2.27</v>
          </cell>
          <cell r="AK25">
            <v>18.602</v>
          </cell>
          <cell r="AL25" t="str">
            <v>18.602-3.28</v>
          </cell>
          <cell r="AM25">
            <v>15.322000000000001</v>
          </cell>
          <cell r="AN25" t="str">
            <v>18.602-15.322</v>
          </cell>
          <cell r="AO25">
            <v>3.2799999999999994</v>
          </cell>
          <cell r="AP25" t="str">
            <v>SD30</v>
          </cell>
        </row>
        <row r="26">
          <cell r="A26" t="str">
            <v>19</v>
          </cell>
          <cell r="B26" t="str">
            <v>500x250</v>
          </cell>
          <cell r="D26" t="str">
            <v>법면</v>
          </cell>
          <cell r="E26" t="str">
            <v>25-210-8</v>
          </cell>
          <cell r="F26" t="str">
            <v>합판6회</v>
          </cell>
          <cell r="G26">
            <v>0.6</v>
          </cell>
          <cell r="H26">
            <v>1.3</v>
          </cell>
          <cell r="I26">
            <v>1.6</v>
          </cell>
          <cell r="J26">
            <v>1.45</v>
          </cell>
          <cell r="K26">
            <v>2.5</v>
          </cell>
          <cell r="L26">
            <v>3.28</v>
          </cell>
          <cell r="M26" t="str">
            <v>{(0.60x0.60)+(1.30x1.30)}/2x1.60x2ea</v>
          </cell>
          <cell r="N26">
            <v>12.16</v>
          </cell>
          <cell r="O26" t="str">
            <v>{(0.6+1.3)/2x1.6}x4eax2ea</v>
          </cell>
          <cell r="P26">
            <v>0.3</v>
          </cell>
          <cell r="Q26">
            <v>0.3</v>
          </cell>
          <cell r="R26">
            <v>2.37</v>
          </cell>
          <cell r="S26">
            <v>1.67</v>
          </cell>
          <cell r="T26">
            <v>4.04</v>
          </cell>
          <cell r="V26">
            <v>1.9</v>
          </cell>
          <cell r="W26">
            <v>0.64</v>
          </cell>
          <cell r="X26">
            <v>0.192</v>
          </cell>
          <cell r="Y26">
            <v>2.2799999999999998</v>
          </cell>
          <cell r="Z26">
            <v>1.0299999999999998</v>
          </cell>
          <cell r="AA26">
            <v>1.04</v>
          </cell>
          <cell r="AB26">
            <v>3.0449999999999999</v>
          </cell>
          <cell r="AD26">
            <v>0.21</v>
          </cell>
          <cell r="AE26">
            <v>2.819</v>
          </cell>
          <cell r="AF26" t="str">
            <v>{(1.9x1.9)+(2.28x2.28)}/2x0.64</v>
          </cell>
          <cell r="AG26">
            <v>4.2300000000000004</v>
          </cell>
          <cell r="AH26" t="str">
            <v>{(2.28x2.28)+(2.9x1.04)}/2x1.03</v>
          </cell>
          <cell r="AI26">
            <v>12.1</v>
          </cell>
          <cell r="AJ26" t="str">
            <v>{(3.045x3.045)+(4.47x0.21)}/2x2.37</v>
          </cell>
          <cell r="AK26">
            <v>19.149000000000001</v>
          </cell>
          <cell r="AL26" t="str">
            <v>19.149-3.28</v>
          </cell>
          <cell r="AM26">
            <v>15.869000000000002</v>
          </cell>
          <cell r="AN26" t="str">
            <v>19.149-15.869</v>
          </cell>
          <cell r="AO26">
            <v>3.2799999999999994</v>
          </cell>
          <cell r="AP26" t="str">
            <v>SD30</v>
          </cell>
        </row>
        <row r="28">
          <cell r="A28" t="str">
            <v>12</v>
          </cell>
          <cell r="B28" t="str">
            <v>300x80</v>
          </cell>
          <cell r="D28" t="str">
            <v>수평</v>
          </cell>
          <cell r="E28" t="str">
            <v>25-210-8</v>
          </cell>
          <cell r="F28" t="str">
            <v>합판6회</v>
          </cell>
          <cell r="G28">
            <v>0.4</v>
          </cell>
          <cell r="H28">
            <v>0.6</v>
          </cell>
          <cell r="I28">
            <v>0.9</v>
          </cell>
          <cell r="K28">
            <v>1</v>
          </cell>
          <cell r="L28">
            <v>0.46800000000000003</v>
          </cell>
          <cell r="M28" t="str">
            <v>{(0.40x0.40)+(0.60x0.60)}/2x0.90x2ea</v>
          </cell>
          <cell r="N28">
            <v>3.6</v>
          </cell>
          <cell r="O28" t="str">
            <v>{(0.4+0.6)/2x0.9}x4eax2ea</v>
          </cell>
          <cell r="P28">
            <v>0.3</v>
          </cell>
          <cell r="Q28">
            <v>0.3</v>
          </cell>
          <cell r="U28">
            <v>1.2</v>
          </cell>
          <cell r="V28">
            <v>2.2000000000000002</v>
          </cell>
          <cell r="AC28">
            <v>1.74</v>
          </cell>
          <cell r="AD28">
            <v>0.6</v>
          </cell>
          <cell r="AE28">
            <v>1.6579999999999999</v>
          </cell>
          <cell r="AF28" t="str">
            <v>{(1.2x2.2)+(1.74x0.6)}/2*0.9</v>
          </cell>
          <cell r="AK28">
            <v>1.6579999999999999</v>
          </cell>
          <cell r="AL28" t="str">
            <v>1.658-0.468</v>
          </cell>
          <cell r="AM28">
            <v>1.19</v>
          </cell>
          <cell r="AN28" t="str">
            <v>1.658-1.19</v>
          </cell>
          <cell r="AO28">
            <v>0.46799999999999997</v>
          </cell>
          <cell r="AP28" t="str">
            <v>SD30</v>
          </cell>
        </row>
      </sheetData>
      <sheetData sheetId="1"/>
      <sheetData sheetId="2" refreshError="1">
        <row r="1">
          <cell r="B1" t="str">
            <v>토공기초자료</v>
          </cell>
          <cell r="E1" t="str">
            <v>토공기초자료</v>
          </cell>
        </row>
        <row r="2">
          <cell r="B2" t="str">
            <v>터파기여유폭</v>
          </cell>
          <cell r="C2">
            <v>0.3</v>
          </cell>
          <cell r="D2" t="str">
            <v>m</v>
          </cell>
          <cell r="E2" t="str">
            <v>콘크리트</v>
          </cell>
          <cell r="F2" t="str">
            <v>25-210-8</v>
          </cell>
        </row>
        <row r="3">
          <cell r="B3" t="str">
            <v>터파기구배</v>
          </cell>
          <cell r="C3">
            <v>0.3</v>
          </cell>
          <cell r="E3" t="str">
            <v>거푸집</v>
          </cell>
          <cell r="F3" t="str">
            <v>합판6회</v>
          </cell>
        </row>
        <row r="4">
          <cell r="B4" t="str">
            <v>철근규격</v>
          </cell>
          <cell r="C4" t="str">
            <v>SD30</v>
          </cell>
          <cell r="AH4" t="str">
            <v>단주식적용</v>
          </cell>
        </row>
        <row r="5">
          <cell r="B5">
            <v>2</v>
          </cell>
          <cell r="C5">
            <v>3</v>
          </cell>
          <cell r="D5">
            <v>4</v>
          </cell>
          <cell r="E5">
            <v>5</v>
          </cell>
          <cell r="F5">
            <v>6</v>
          </cell>
          <cell r="G5">
            <v>7</v>
          </cell>
          <cell r="H5">
            <v>8</v>
          </cell>
          <cell r="I5">
            <v>9</v>
          </cell>
          <cell r="J5">
            <v>10</v>
          </cell>
          <cell r="K5">
            <v>11</v>
          </cell>
          <cell r="L5">
            <v>12</v>
          </cell>
          <cell r="M5">
            <v>13</v>
          </cell>
          <cell r="N5">
            <v>14</v>
          </cell>
          <cell r="O5">
            <v>15</v>
          </cell>
          <cell r="P5">
            <v>16</v>
          </cell>
          <cell r="Q5">
            <v>17</v>
          </cell>
          <cell r="R5">
            <v>18</v>
          </cell>
          <cell r="S5">
            <v>19</v>
          </cell>
          <cell r="T5">
            <v>20</v>
          </cell>
          <cell r="U5">
            <v>21</v>
          </cell>
          <cell r="V5">
            <v>22</v>
          </cell>
          <cell r="W5">
            <v>23</v>
          </cell>
          <cell r="X5">
            <v>24</v>
          </cell>
          <cell r="Y5">
            <v>25</v>
          </cell>
          <cell r="Z5">
            <v>26</v>
          </cell>
          <cell r="AA5">
            <v>27</v>
          </cell>
          <cell r="AB5">
            <v>28</v>
          </cell>
          <cell r="AC5">
            <v>29</v>
          </cell>
          <cell r="AD5">
            <v>30</v>
          </cell>
          <cell r="AE5">
            <v>31</v>
          </cell>
          <cell r="AF5">
            <v>32</v>
          </cell>
          <cell r="AG5">
            <v>33</v>
          </cell>
          <cell r="AH5">
            <v>34</v>
          </cell>
          <cell r="AI5">
            <v>35</v>
          </cell>
          <cell r="AJ5">
            <v>36</v>
          </cell>
          <cell r="AK5">
            <v>37</v>
          </cell>
          <cell r="AL5">
            <v>38</v>
          </cell>
          <cell r="AM5">
            <v>39</v>
          </cell>
          <cell r="AN5">
            <v>40</v>
          </cell>
          <cell r="AO5">
            <v>41</v>
          </cell>
          <cell r="AP5">
            <v>42</v>
          </cell>
          <cell r="AQ5">
            <v>43</v>
          </cell>
          <cell r="AR5">
            <v>44</v>
          </cell>
          <cell r="AS5">
            <v>45</v>
          </cell>
          <cell r="AT5">
            <v>46</v>
          </cell>
          <cell r="AU5">
            <v>47</v>
          </cell>
          <cell r="AV5">
            <v>48</v>
          </cell>
          <cell r="AW5">
            <v>49</v>
          </cell>
          <cell r="AX5">
            <v>50</v>
          </cell>
          <cell r="AY5">
            <v>51</v>
          </cell>
        </row>
        <row r="6">
          <cell r="A6" t="str">
            <v>코드</v>
          </cell>
          <cell r="B6" t="str">
            <v>적용</v>
          </cell>
          <cell r="C6" t="str">
            <v>구분</v>
          </cell>
          <cell r="D6" t="str">
            <v>지반형상</v>
          </cell>
          <cell r="E6" t="str">
            <v>콘크리트</v>
          </cell>
          <cell r="F6" t="str">
            <v>거푸집</v>
          </cell>
          <cell r="G6" t="str">
            <v>상부폭</v>
          </cell>
          <cell r="H6" t="str">
            <v>하부폭1</v>
          </cell>
          <cell r="I6" t="str">
            <v>하부폭2</v>
          </cell>
          <cell r="J6" t="str">
            <v>상부높이</v>
          </cell>
          <cell r="K6" t="str">
            <v>하부높이</v>
          </cell>
          <cell r="L6" t="str">
            <v>사면에서지주거리</v>
          </cell>
          <cell r="R6" t="str">
            <v>D13</v>
          </cell>
          <cell r="S6" t="str">
            <v>D16</v>
          </cell>
          <cell r="T6" t="str">
            <v>D19</v>
          </cell>
          <cell r="U6" t="str">
            <v>D22</v>
          </cell>
          <cell r="V6" t="str">
            <v>D29</v>
          </cell>
          <cell r="W6" t="str">
            <v>콘크리트량</v>
          </cell>
          <cell r="X6" t="str">
            <v>콘크리트량</v>
          </cell>
          <cell r="Y6" t="str">
            <v>거푸집량</v>
          </cell>
          <cell r="Z6" t="str">
            <v>거푸집산출식</v>
          </cell>
          <cell r="AA6" t="str">
            <v>높이</v>
          </cell>
          <cell r="AB6" t="str">
            <v>여유폭</v>
          </cell>
          <cell r="AC6" t="str">
            <v>구배</v>
          </cell>
          <cell r="AD6" t="str">
            <v>상부높이</v>
          </cell>
          <cell r="AE6" t="str">
            <v>사면전체높이</v>
          </cell>
          <cell r="AF6" t="str">
            <v>하단높이</v>
          </cell>
          <cell r="AG6" t="str">
            <v>상단높이</v>
          </cell>
          <cell r="AH6" t="str">
            <v>상단</v>
          </cell>
          <cell r="AI6" t="str">
            <v>하단폭1</v>
          </cell>
          <cell r="AJ6" t="str">
            <v>하단폭2</v>
          </cell>
          <cell r="AK6" t="str">
            <v>중간폭1</v>
          </cell>
          <cell r="AL6" t="str">
            <v>중간폭2</v>
          </cell>
          <cell r="AM6" t="str">
            <v>상부폭1</v>
          </cell>
          <cell r="AN6" t="str">
            <v>상부폭2</v>
          </cell>
          <cell r="AO6" t="str">
            <v>터파기량</v>
          </cell>
          <cell r="AP6" t="str">
            <v>터파기산출식상단</v>
          </cell>
          <cell r="AQ6" t="str">
            <v>터파기량</v>
          </cell>
          <cell r="AR6" t="str">
            <v>터파기산출식하단</v>
          </cell>
          <cell r="AS6" t="str">
            <v>터파기량합</v>
          </cell>
          <cell r="AT6" t="str">
            <v>콘크리트량</v>
          </cell>
          <cell r="AU6" t="str">
            <v>되메우기</v>
          </cell>
          <cell r="AV6" t="str">
            <v>되메우기산출식</v>
          </cell>
          <cell r="AW6" t="str">
            <v>잔토</v>
          </cell>
          <cell r="AX6" t="str">
            <v>잔토산출식</v>
          </cell>
          <cell r="AY6" t="str">
            <v>철근규격</v>
          </cell>
        </row>
        <row r="7">
          <cell r="A7" t="str">
            <v>1A</v>
          </cell>
          <cell r="B7" t="str">
            <v>작은표지판</v>
          </cell>
          <cell r="C7" t="str">
            <v>단주식</v>
          </cell>
          <cell r="D7" t="str">
            <v>수평</v>
          </cell>
          <cell r="E7" t="str">
            <v>25-210-8</v>
          </cell>
          <cell r="F7" t="str">
            <v>합판6회</v>
          </cell>
          <cell r="G7">
            <v>0.5</v>
          </cell>
          <cell r="H7">
            <v>0.6</v>
          </cell>
          <cell r="J7">
            <v>0.9</v>
          </cell>
          <cell r="W7">
            <v>0.27500000000000002</v>
          </cell>
          <cell r="X7" t="str">
            <v>{(0.50x0.50)+(0.60x0.60)}/2x0.90</v>
          </cell>
          <cell r="Y7">
            <v>1.98</v>
          </cell>
          <cell r="Z7" t="str">
            <v>{(0.5+0.6)/2x0.9}x4ea</v>
          </cell>
          <cell r="AA7">
            <v>0.9</v>
          </cell>
          <cell r="AB7">
            <v>0.3</v>
          </cell>
          <cell r="AC7">
            <v>0.3</v>
          </cell>
          <cell r="AE7">
            <v>0.9</v>
          </cell>
          <cell r="AH7">
            <v>1.74</v>
          </cell>
          <cell r="AI7">
            <v>1.2</v>
          </cell>
          <cell r="AO7">
            <v>2.0099999999999998</v>
          </cell>
          <cell r="AP7" t="str">
            <v>{(1.74x1.74)+(1.20x1.20)}/2x0.90</v>
          </cell>
          <cell r="AS7">
            <v>2.0099999999999998</v>
          </cell>
          <cell r="AT7">
            <v>0.27500000000000002</v>
          </cell>
          <cell r="AU7">
            <v>1.7349999999999999</v>
          </cell>
          <cell r="AV7" t="str">
            <v>2.010-0.275</v>
          </cell>
          <cell r="AW7">
            <v>0.27499999999999991</v>
          </cell>
          <cell r="AX7" t="str">
            <v>2.010-1.735</v>
          </cell>
          <cell r="AY7" t="str">
            <v>SD30</v>
          </cell>
        </row>
        <row r="8">
          <cell r="A8" t="str">
            <v>1B</v>
          </cell>
          <cell r="D8" t="str">
            <v>사면</v>
          </cell>
          <cell r="E8" t="str">
            <v>25-210-8</v>
          </cell>
          <cell r="F8" t="str">
            <v>합판6회</v>
          </cell>
          <cell r="G8">
            <v>0.5</v>
          </cell>
          <cell r="H8">
            <v>0.6</v>
          </cell>
          <cell r="J8">
            <v>0.9</v>
          </cell>
          <cell r="L8">
            <v>0.55000000000000004</v>
          </cell>
          <cell r="W8">
            <v>0.27500000000000002</v>
          </cell>
          <cell r="X8" t="str">
            <v>{(0.50x0.50)+(0.60x0.60)}/2x0.90</v>
          </cell>
          <cell r="Y8">
            <v>1.98</v>
          </cell>
          <cell r="Z8" t="str">
            <v>{(0.5+0.6)/2x0.9}x4ea</v>
          </cell>
          <cell r="AA8">
            <v>0.9</v>
          </cell>
          <cell r="AB8">
            <v>0.3</v>
          </cell>
          <cell r="AC8">
            <v>0.3</v>
          </cell>
          <cell r="AD8">
            <v>0.2</v>
          </cell>
          <cell r="AE8">
            <v>1.1000000000000001</v>
          </cell>
          <cell r="AF8">
            <v>0.28000000000000003</v>
          </cell>
          <cell r="AG8">
            <v>0.82000000000000006</v>
          </cell>
          <cell r="AI8">
            <v>1.2</v>
          </cell>
          <cell r="AJ8">
            <v>1.2</v>
          </cell>
          <cell r="AK8">
            <v>1.37</v>
          </cell>
          <cell r="AL8">
            <v>1.37</v>
          </cell>
          <cell r="AM8">
            <v>0.38</v>
          </cell>
          <cell r="AN8">
            <v>1.86</v>
          </cell>
          <cell r="AO8">
            <v>1.06</v>
          </cell>
          <cell r="AP8" t="str">
            <v>{(0.38x1.86)+(1.37x1.37)}/2x0.82</v>
          </cell>
          <cell r="AQ8">
            <v>0.46400000000000002</v>
          </cell>
          <cell r="AR8" t="str">
            <v>{(1.37x1.37)+(1.20x1.20)}/2x0.28</v>
          </cell>
          <cell r="AS8">
            <v>1.524</v>
          </cell>
          <cell r="AT8">
            <v>0.27500000000000002</v>
          </cell>
          <cell r="AU8">
            <v>1.2490000000000001</v>
          </cell>
          <cell r="AV8" t="str">
            <v>1.524-0.275</v>
          </cell>
          <cell r="AW8">
            <v>0.27499999999999991</v>
          </cell>
          <cell r="AX8" t="str">
            <v>1.524-1.249</v>
          </cell>
          <cell r="AY8" t="str">
            <v>SD30</v>
          </cell>
        </row>
        <row r="9">
          <cell r="A9" t="str">
            <v>3A</v>
          </cell>
          <cell r="B9" t="str">
            <v>왕복4차로표지판</v>
          </cell>
          <cell r="C9" t="str">
            <v>편지식</v>
          </cell>
          <cell r="D9" t="str">
            <v>수평</v>
          </cell>
          <cell r="E9" t="str">
            <v>25-210-8</v>
          </cell>
          <cell r="F9" t="str">
            <v>합판6회</v>
          </cell>
          <cell r="G9">
            <v>1</v>
          </cell>
          <cell r="H9">
            <v>2</v>
          </cell>
          <cell r="I9">
            <v>2.5</v>
          </cell>
          <cell r="J9">
            <v>0.9</v>
          </cell>
          <cell r="K9">
            <v>1.2</v>
          </cell>
          <cell r="R9">
            <v>2.4E-2</v>
          </cell>
          <cell r="U9">
            <v>0.33200000000000002</v>
          </cell>
          <cell r="V9">
            <v>0.17299999999999999</v>
          </cell>
          <cell r="W9">
            <v>6.9</v>
          </cell>
          <cell r="X9" t="str">
            <v>(1.00x1.00x0.9)+(2.00x2.50x1.2)</v>
          </cell>
          <cell r="Y9">
            <v>18.399999999999999</v>
          </cell>
          <cell r="Z9" t="str">
            <v>{(1x0.9)x4ea}+[{(2x1.2)+(2x2.5)}x2ea]</v>
          </cell>
          <cell r="AA9">
            <v>2.1</v>
          </cell>
          <cell r="AB9">
            <v>0.3</v>
          </cell>
          <cell r="AC9">
            <v>0.3</v>
          </cell>
          <cell r="AE9">
            <v>2.1</v>
          </cell>
          <cell r="AF9">
            <v>1.03</v>
          </cell>
          <cell r="AG9">
            <v>1.07</v>
          </cell>
          <cell r="AI9">
            <v>2.6</v>
          </cell>
          <cell r="AJ9">
            <v>3.1</v>
          </cell>
          <cell r="AM9">
            <v>3.8600000000000003</v>
          </cell>
          <cell r="AN9">
            <v>4.3600000000000003</v>
          </cell>
          <cell r="AO9">
            <v>26.134</v>
          </cell>
          <cell r="AP9" t="str">
            <v>{(2.60x3.10)+(3.86x4.36)}/2x2.10</v>
          </cell>
          <cell r="AS9">
            <v>26.134</v>
          </cell>
          <cell r="AT9">
            <v>6.9</v>
          </cell>
          <cell r="AU9">
            <v>19.234000000000002</v>
          </cell>
          <cell r="AV9" t="str">
            <v>26.134-6.900</v>
          </cell>
          <cell r="AW9">
            <v>6.8999999999999986</v>
          </cell>
          <cell r="AX9" t="str">
            <v>26.134-19.234</v>
          </cell>
          <cell r="AY9" t="str">
            <v>SD30</v>
          </cell>
        </row>
        <row r="10">
          <cell r="A10" t="str">
            <v>3B</v>
          </cell>
          <cell r="D10" t="str">
            <v>사면</v>
          </cell>
          <cell r="E10" t="str">
            <v>25-210-8</v>
          </cell>
          <cell r="F10" t="str">
            <v>합판6회</v>
          </cell>
          <cell r="G10">
            <v>1</v>
          </cell>
          <cell r="H10">
            <v>2</v>
          </cell>
          <cell r="I10">
            <v>2.5</v>
          </cell>
          <cell r="J10">
            <v>1.3</v>
          </cell>
          <cell r="K10">
            <v>1.2</v>
          </cell>
          <cell r="L10">
            <v>0.8</v>
          </cell>
          <cell r="R10">
            <v>0.02</v>
          </cell>
          <cell r="U10">
            <v>0.29799999999999999</v>
          </cell>
          <cell r="V10">
            <v>0.22600000000000001</v>
          </cell>
          <cell r="W10">
            <v>7.3</v>
          </cell>
          <cell r="X10" t="str">
            <v>(1.00x1.00x1.3)+(2.00x2.50x1.2)</v>
          </cell>
          <cell r="Y10">
            <v>20</v>
          </cell>
          <cell r="Z10" t="str">
            <v>{(1x1.3)x4ea}+[{(2x1.2)+(2x2.5)}x2ea]</v>
          </cell>
          <cell r="AA10">
            <v>2.5</v>
          </cell>
          <cell r="AB10">
            <v>0.3</v>
          </cell>
          <cell r="AC10">
            <v>0.3</v>
          </cell>
          <cell r="AD10">
            <v>0.2</v>
          </cell>
          <cell r="AE10">
            <v>2.7</v>
          </cell>
          <cell r="AF10">
            <v>1.08</v>
          </cell>
          <cell r="AG10">
            <v>1.62</v>
          </cell>
          <cell r="AI10">
            <v>2.6</v>
          </cell>
          <cell r="AJ10">
            <v>3.1</v>
          </cell>
          <cell r="AK10">
            <v>3.25</v>
          </cell>
          <cell r="AL10">
            <v>3.75</v>
          </cell>
          <cell r="AM10">
            <v>1.31</v>
          </cell>
          <cell r="AN10">
            <v>4.72</v>
          </cell>
          <cell r="AO10">
            <v>14.88</v>
          </cell>
          <cell r="AP10" t="str">
            <v>{(1.31x4.72)+(3.25x3.75)}/2x1.62</v>
          </cell>
          <cell r="AQ10">
            <v>10.933999999999999</v>
          </cell>
          <cell r="AR10" t="str">
            <v>{(3.25x3.75)+(2.60x3.10)}/2x1.08</v>
          </cell>
          <cell r="AS10">
            <v>25.814</v>
          </cell>
          <cell r="AT10">
            <v>7.3</v>
          </cell>
          <cell r="AU10">
            <v>18.513999999999999</v>
          </cell>
          <cell r="AV10" t="str">
            <v>25.814-7.300</v>
          </cell>
          <cell r="AW10">
            <v>7.3000000000000007</v>
          </cell>
          <cell r="AX10" t="str">
            <v>25.814-18.514</v>
          </cell>
          <cell r="AY10" t="str">
            <v>SD30</v>
          </cell>
        </row>
        <row r="11">
          <cell r="A11" t="str">
            <v>3C</v>
          </cell>
          <cell r="B11" t="str">
            <v>왕복6,8차로표지판</v>
          </cell>
          <cell r="C11" t="str">
            <v>편지식</v>
          </cell>
          <cell r="D11" t="str">
            <v>수평</v>
          </cell>
          <cell r="E11" t="str">
            <v>25-210-8</v>
          </cell>
          <cell r="F11" t="str">
            <v>합판6회</v>
          </cell>
          <cell r="G11">
            <v>1</v>
          </cell>
          <cell r="H11">
            <v>2.5</v>
          </cell>
          <cell r="I11">
            <v>3</v>
          </cell>
          <cell r="J11">
            <v>0.9</v>
          </cell>
          <cell r="K11">
            <v>1.2</v>
          </cell>
          <cell r="R11">
            <v>3.3000000000000002E-2</v>
          </cell>
          <cell r="U11">
            <v>0.53800000000000003</v>
          </cell>
          <cell r="V11">
            <v>0.13800000000000001</v>
          </cell>
          <cell r="W11">
            <v>9.9</v>
          </cell>
          <cell r="X11" t="str">
            <v>(1.00x1.00x0.9)+(2.50x3.00x1.2)</v>
          </cell>
          <cell r="Y11">
            <v>24.6</v>
          </cell>
          <cell r="Z11" t="str">
            <v>{(1x0.9)x4ea}+[{(2.5x1.2)+(2.5x3)}x2ea]</v>
          </cell>
          <cell r="AA11">
            <v>2.1</v>
          </cell>
          <cell r="AB11">
            <v>0.3</v>
          </cell>
          <cell r="AC11">
            <v>0.3</v>
          </cell>
          <cell r="AE11">
            <v>2.1</v>
          </cell>
          <cell r="AF11">
            <v>0.89</v>
          </cell>
          <cell r="AG11">
            <v>1.21</v>
          </cell>
          <cell r="AI11">
            <v>3.1</v>
          </cell>
          <cell r="AJ11">
            <v>3.6</v>
          </cell>
          <cell r="AM11">
            <v>4.3600000000000003</v>
          </cell>
          <cell r="AN11">
            <v>4.8600000000000003</v>
          </cell>
          <cell r="AO11">
            <v>33.966999999999999</v>
          </cell>
          <cell r="AP11" t="str">
            <v>{(3.10x3.60)+(4.36x4.86)}/2x2.10</v>
          </cell>
          <cell r="AS11">
            <v>33.966999999999999</v>
          </cell>
          <cell r="AT11">
            <v>9.9</v>
          </cell>
          <cell r="AU11">
            <v>24.067</v>
          </cell>
          <cell r="AV11" t="str">
            <v>33.967-9.900</v>
          </cell>
          <cell r="AW11">
            <v>9.8999999999999986</v>
          </cell>
          <cell r="AX11" t="str">
            <v>33.967-24.067</v>
          </cell>
          <cell r="AY11" t="str">
            <v>SD30</v>
          </cell>
        </row>
        <row r="12">
          <cell r="A12" t="str">
            <v>3D</v>
          </cell>
          <cell r="D12" t="str">
            <v>사면</v>
          </cell>
          <cell r="E12" t="str">
            <v>25-210-8</v>
          </cell>
          <cell r="F12" t="str">
            <v>합판6회</v>
          </cell>
          <cell r="G12">
            <v>1</v>
          </cell>
          <cell r="H12">
            <v>2.5</v>
          </cell>
          <cell r="I12">
            <v>3</v>
          </cell>
          <cell r="J12">
            <v>1.6</v>
          </cell>
          <cell r="K12">
            <v>1.2</v>
          </cell>
          <cell r="L12">
            <v>0.8</v>
          </cell>
          <cell r="R12">
            <v>3.3000000000000002E-2</v>
          </cell>
          <cell r="U12">
            <v>0.41699999999999998</v>
          </cell>
          <cell r="V12">
            <v>0.25</v>
          </cell>
          <cell r="W12">
            <v>10.6</v>
          </cell>
          <cell r="X12" t="str">
            <v>(1.00x1.00x1.6)+(2.50x3.00x1.2)</v>
          </cell>
          <cell r="Y12">
            <v>27.4</v>
          </cell>
          <cell r="Z12" t="str">
            <v>{(1x1.6)x4ea}+[{(2.5x1.2)+(2.5x3)}x2ea]</v>
          </cell>
          <cell r="AA12">
            <v>2.8</v>
          </cell>
          <cell r="AB12">
            <v>0.3</v>
          </cell>
          <cell r="AC12">
            <v>0.3</v>
          </cell>
          <cell r="AD12">
            <v>0.2</v>
          </cell>
          <cell r="AE12">
            <v>3</v>
          </cell>
          <cell r="AF12">
            <v>1.19</v>
          </cell>
          <cell r="AG12">
            <v>1.81</v>
          </cell>
          <cell r="AI12">
            <v>3.1</v>
          </cell>
          <cell r="AJ12">
            <v>3.6</v>
          </cell>
          <cell r="AK12">
            <v>3.82</v>
          </cell>
          <cell r="AL12">
            <v>4.3099999999999996</v>
          </cell>
          <cell r="AM12">
            <v>1.65</v>
          </cell>
          <cell r="AN12">
            <v>5.4</v>
          </cell>
          <cell r="AO12">
            <v>22.96</v>
          </cell>
          <cell r="AP12" t="str">
            <v>{(1.65x5.40)+(3.82x4.31)}/2x1.81</v>
          </cell>
          <cell r="AQ12">
            <v>16.436</v>
          </cell>
          <cell r="AR12" t="str">
            <v>{(3.82x4.31)+(3.10x3.60)}/2x1.19</v>
          </cell>
          <cell r="AS12">
            <v>39.396000000000001</v>
          </cell>
          <cell r="AT12">
            <v>10.6</v>
          </cell>
          <cell r="AU12">
            <v>28.795999999999999</v>
          </cell>
          <cell r="AV12" t="str">
            <v>39.396-10.600</v>
          </cell>
          <cell r="AW12">
            <v>10.600000000000001</v>
          </cell>
          <cell r="AX12" t="str">
            <v>39.396-28.796</v>
          </cell>
          <cell r="AY12" t="str">
            <v>SD30</v>
          </cell>
        </row>
        <row r="13">
          <cell r="A13" t="str">
            <v>4A</v>
          </cell>
          <cell r="B13" t="str">
            <v>360x220</v>
          </cell>
          <cell r="C13" t="str">
            <v>복주식</v>
          </cell>
          <cell r="D13" t="str">
            <v>사면</v>
          </cell>
          <cell r="E13" t="str">
            <v>25-210-8</v>
          </cell>
          <cell r="F13" t="str">
            <v>합판6회</v>
          </cell>
          <cell r="W13">
            <v>1.508</v>
          </cell>
          <cell r="Y13">
            <v>7.28</v>
          </cell>
          <cell r="AS13">
            <v>10.911</v>
          </cell>
          <cell r="AU13">
            <v>9.4029999999999987</v>
          </cell>
          <cell r="AW13">
            <v>1.5080000000000009</v>
          </cell>
          <cell r="AY13" t="str">
            <v>SD30</v>
          </cell>
        </row>
        <row r="14">
          <cell r="A14" t="str">
            <v>4B</v>
          </cell>
          <cell r="B14" t="str">
            <v>400x250</v>
          </cell>
          <cell r="D14" t="str">
            <v>사면</v>
          </cell>
          <cell r="E14" t="str">
            <v>25-210-8</v>
          </cell>
          <cell r="F14" t="str">
            <v>합판6회</v>
          </cell>
          <cell r="W14">
            <v>3.28</v>
          </cell>
          <cell r="Y14">
            <v>12.16</v>
          </cell>
          <cell r="AS14">
            <v>18.200000000000003</v>
          </cell>
          <cell r="AU14">
            <v>14.920000000000003</v>
          </cell>
          <cell r="AW14">
            <v>3.2799999999999994</v>
          </cell>
          <cell r="AY14" t="str">
            <v>SD30</v>
          </cell>
        </row>
        <row r="18">
          <cell r="A18" t="str">
            <v>4</v>
          </cell>
          <cell r="B18" t="str">
            <v>도시지역현수식표지판</v>
          </cell>
          <cell r="C18" t="str">
            <v>현수식</v>
          </cell>
          <cell r="D18" t="str">
            <v>수평</v>
          </cell>
          <cell r="E18" t="str">
            <v>25-210-8</v>
          </cell>
          <cell r="F18" t="str">
            <v>합판6회</v>
          </cell>
          <cell r="G18">
            <v>1.4</v>
          </cell>
          <cell r="H18">
            <v>1.4</v>
          </cell>
          <cell r="J18">
            <v>2.1</v>
          </cell>
          <cell r="U18">
            <v>0.41499999999999998</v>
          </cell>
          <cell r="W18">
            <v>4.1159999999999997</v>
          </cell>
          <cell r="X18" t="str">
            <v>(1.40x1.40x2.10)</v>
          </cell>
          <cell r="Y18">
            <v>11.76</v>
          </cell>
          <cell r="Z18" t="str">
            <v>(1.4x2.1)x4ea</v>
          </cell>
          <cell r="AA18">
            <v>2.1</v>
          </cell>
          <cell r="AB18">
            <v>0.3</v>
          </cell>
          <cell r="AC18">
            <v>0.3</v>
          </cell>
          <cell r="AD18">
            <v>-0.47</v>
          </cell>
          <cell r="AE18">
            <v>1.6300000000000001</v>
          </cell>
          <cell r="AF18">
            <v>0.8</v>
          </cell>
          <cell r="AG18">
            <v>0.83000000000000007</v>
          </cell>
          <cell r="AI18">
            <v>2</v>
          </cell>
          <cell r="AJ18">
            <v>0.6</v>
          </cell>
          <cell r="AK18">
            <v>2.48</v>
          </cell>
          <cell r="AL18">
            <v>1.08</v>
          </cell>
          <cell r="AM18">
            <v>1.86</v>
          </cell>
          <cell r="AN18">
            <v>4.01</v>
          </cell>
          <cell r="AP18" t="str">
            <v>{(0.60x0.60)+(1.86x1.86)}/2x2.10</v>
          </cell>
          <cell r="AT18">
            <v>4.1159999999999997</v>
          </cell>
          <cell r="AU18">
            <v>-0.10599999999999987</v>
          </cell>
          <cell r="AV18" t="str">
            <v>4.010-4.116</v>
          </cell>
          <cell r="AW18">
            <v>4.1159999999999997</v>
          </cell>
          <cell r="AX18" t="str">
            <v>4.010--0.106</v>
          </cell>
          <cell r="AY18" t="str">
            <v>SD30</v>
          </cell>
        </row>
        <row r="21">
          <cell r="A21" t="str">
            <v>2A</v>
          </cell>
          <cell r="B21" t="str">
            <v>왕복2차로표지판</v>
          </cell>
          <cell r="C21" t="str">
            <v>복주식</v>
          </cell>
          <cell r="D21" t="str">
            <v>수평</v>
          </cell>
          <cell r="E21" t="str">
            <v>25-210-8</v>
          </cell>
          <cell r="F21" t="str">
            <v>합판6회</v>
          </cell>
          <cell r="G21">
            <v>0.6</v>
          </cell>
          <cell r="H21">
            <v>1</v>
          </cell>
          <cell r="J21">
            <v>1.3</v>
          </cell>
          <cell r="W21">
            <v>1.768</v>
          </cell>
          <cell r="X21" t="str">
            <v>[{(0.60x0.60)+(1.00x1.00)}/2x1.30]x2ea</v>
          </cell>
          <cell r="Y21">
            <v>8.32</v>
          </cell>
          <cell r="Z21" t="str">
            <v>{(0.6+1)/2x1.3}x4eax2ea</v>
          </cell>
          <cell r="AA21">
            <v>1.3</v>
          </cell>
          <cell r="AB21">
            <v>0.3</v>
          </cell>
          <cell r="AC21">
            <v>0.3</v>
          </cell>
          <cell r="AI21">
            <v>1.6</v>
          </cell>
          <cell r="AJ21">
            <v>0.6</v>
          </cell>
          <cell r="AM21">
            <v>1.38</v>
          </cell>
          <cell r="AN21">
            <v>1.472</v>
          </cell>
          <cell r="AP21" t="str">
            <v>{(0.60x0.60)+(1.38x1.38)}/2x1.30</v>
          </cell>
          <cell r="AT21">
            <v>1.768</v>
          </cell>
          <cell r="AU21">
            <v>-0.29600000000000004</v>
          </cell>
          <cell r="AV21" t="str">
            <v>1.472-1.768</v>
          </cell>
          <cell r="AW21">
            <v>1.768</v>
          </cell>
          <cell r="AX21" t="str">
            <v>1.472--0.296</v>
          </cell>
          <cell r="AY21" t="str">
            <v>SD30</v>
          </cell>
        </row>
        <row r="22">
          <cell r="A22" t="str">
            <v>2B</v>
          </cell>
          <cell r="D22" t="str">
            <v>사면</v>
          </cell>
          <cell r="E22" t="str">
            <v>25-210-8</v>
          </cell>
          <cell r="F22" t="str">
            <v>합판6회</v>
          </cell>
          <cell r="G22">
            <v>0.8</v>
          </cell>
          <cell r="H22">
            <v>1.3</v>
          </cell>
          <cell r="J22">
            <v>1.6</v>
          </cell>
          <cell r="W22">
            <v>3.7280000000000002</v>
          </cell>
          <cell r="X22" t="str">
            <v>[{(0.80x0.80)+(1.30x1.30)}/2x1.60]x2ea</v>
          </cell>
          <cell r="Y22">
            <v>13.44</v>
          </cell>
          <cell r="Z22" t="str">
            <v>{(0.8+1.3)/2x1.6}x4eax2ea</v>
          </cell>
          <cell r="AA22">
            <v>1.6</v>
          </cell>
          <cell r="AB22">
            <v>0.3</v>
          </cell>
          <cell r="AC22">
            <v>0.3</v>
          </cell>
          <cell r="AI22">
            <v>1.9</v>
          </cell>
          <cell r="AJ22">
            <v>0.6</v>
          </cell>
          <cell r="AM22">
            <v>1.56</v>
          </cell>
          <cell r="AN22">
            <v>2.2349999999999999</v>
          </cell>
          <cell r="AP22" t="str">
            <v>{(0.60x0.60)+(1.56x1.56)}/2x1.60</v>
          </cell>
          <cell r="AT22">
            <v>3.7280000000000002</v>
          </cell>
          <cell r="AU22">
            <v>-1.4930000000000003</v>
          </cell>
          <cell r="AV22" t="str">
            <v>2.235-3.728</v>
          </cell>
          <cell r="AW22">
            <v>3.7280000000000002</v>
          </cell>
          <cell r="AX22" t="str">
            <v>2.235--1.493</v>
          </cell>
          <cell r="AY22" t="str">
            <v>SD30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총괄"/>
      <sheetName val="Sheet1 (2)"/>
      <sheetName val="#REF"/>
      <sheetName val="골재"/>
      <sheetName val="상부"/>
      <sheetName val="11"/>
      <sheetName val="000000"/>
      <sheetName val="2공구산출내역"/>
      <sheetName val="제경비(전체)"/>
      <sheetName val="익산"/>
      <sheetName val="재료집계표빽업"/>
      <sheetName val="암거수리계산서"/>
      <sheetName val="◀암거수리계산조서"/>
      <sheetName val="◀암거위치"/>
      <sheetName val="최종단면▶"/>
      <sheetName val="◀평균높이▶"/>
      <sheetName val="도로경계블럭단위수량"/>
      <sheetName val="도로경계블럭단위토공"/>
      <sheetName val="L형측구단위수량"/>
      <sheetName val="L형측구연장조서"/>
      <sheetName val="단위수량"/>
      <sheetName val="복주식단위수량"/>
      <sheetName val="데리네이타현황"/>
      <sheetName val="70%"/>
      <sheetName val="단가(1)"/>
      <sheetName val="단가일람"/>
      <sheetName val="조경일람"/>
      <sheetName val="기자재비"/>
      <sheetName val="노임단가"/>
      <sheetName val="SLAB"/>
      <sheetName val="설계예산서"/>
      <sheetName val="출력은 금물"/>
      <sheetName val="건축내역"/>
      <sheetName val="기초자료"/>
      <sheetName val="단가표"/>
      <sheetName val="시작4"/>
      <sheetName val="단가산출서"/>
      <sheetName val="토공"/>
      <sheetName val="unitpric"/>
      <sheetName val="구리토평1전기"/>
      <sheetName val="도로단위당"/>
      <sheetName val="일용노임단가"/>
      <sheetName val="참조자료"/>
      <sheetName val="Y-WORK"/>
      <sheetName val="내역서"/>
      <sheetName val="도로구조공사비"/>
      <sheetName val="도로토공공사비"/>
      <sheetName val="여수토공사비"/>
      <sheetName val="★도급내역"/>
      <sheetName val="암거치수표"/>
      <sheetName val="직노"/>
      <sheetName val="공종목록표"/>
      <sheetName val="기본자료입력"/>
      <sheetName val="일위대가집계"/>
      <sheetName val="_x0000_"/>
      <sheetName val="배수장토목공사비"/>
      <sheetName val="소야공정계획표"/>
      <sheetName val="단가조사"/>
      <sheetName val="문학간접"/>
      <sheetName val="현장조사"/>
      <sheetName val="사각1,특1호"/>
      <sheetName val="설계개요"/>
      <sheetName val="도급FORM"/>
      <sheetName val="도시가스현황"/>
      <sheetName val="내역"/>
      <sheetName val="1000 DB구축 부표"/>
      <sheetName val="암거단위-1련"/>
      <sheetName val="선금급신청서"/>
      <sheetName val="횡 연장"/>
      <sheetName val="단가산출"/>
      <sheetName val="7단가"/>
      <sheetName val="설계명세서"/>
      <sheetName val="예산명세서"/>
      <sheetName val="자료입력"/>
      <sheetName val="결과치"/>
      <sheetName val="일위산출"/>
      <sheetName val="준검 내역서"/>
      <sheetName val="실행갑지"/>
      <sheetName val="공통가설"/>
      <sheetName val="견적"/>
      <sheetName val="재노경"/>
      <sheetName val="도급내역5+800"/>
      <sheetName val="도급내역"/>
      <sheetName val="TOTAL_BOQ"/>
      <sheetName val="A-4"/>
      <sheetName val="자료"/>
      <sheetName val="Macro1"/>
      <sheetName val="SORCE1"/>
      <sheetName val="경산"/>
      <sheetName val="INPUT"/>
      <sheetName val="말뚝지지력산정"/>
      <sheetName val="ABUT수량-A1"/>
      <sheetName val="일위대가서식"/>
      <sheetName val="음성방향"/>
      <sheetName val="noyim"/>
      <sheetName val="일위대가"/>
      <sheetName val="도로정위치부표"/>
      <sheetName val="도로조사부표"/>
      <sheetName val="VXXXXX"/>
      <sheetName val="06 일위대가목록"/>
      <sheetName val="제2호단위수량"/>
      <sheetName val="COVER"/>
      <sheetName val="일위목록"/>
      <sheetName val="위치조서"/>
      <sheetName val="수로BOX"/>
      <sheetName val="2"/>
      <sheetName val="자재목록"/>
      <sheetName val="노임목록"/>
      <sheetName val="중기목록"/>
      <sheetName val="장비"/>
      <sheetName val="산근1"/>
      <sheetName val="노무"/>
      <sheetName val="자재"/>
      <sheetName val="일위대가표"/>
      <sheetName val="간접"/>
      <sheetName val="부대공"/>
      <sheetName val="포장공"/>
      <sheetName val="관로내역원"/>
      <sheetName val="자재단가"/>
      <sheetName val="※참고자료※"/>
      <sheetName val="공통단가"/>
      <sheetName val="운반비"/>
      <sheetName val="횡배수관집현황(2공구)"/>
      <sheetName val="설계예시"/>
      <sheetName val="정산"/>
      <sheetName val="1,2공구원가계산서"/>
      <sheetName val="1공구산출내역서"/>
      <sheetName val="집계표"/>
      <sheetName val="일위대가(출입)"/>
      <sheetName val="1안"/>
      <sheetName val="설계서"/>
      <sheetName val="장비경비"/>
      <sheetName val="4.직접인건비"/>
      <sheetName val="제잡비계산"/>
      <sheetName val="TYPE1"/>
      <sheetName val="노무비"/>
      <sheetName val="중기사용료목록"/>
      <sheetName val="견적서"/>
      <sheetName val="광양 3기 유입수"/>
      <sheetName val="당초명세(평)"/>
      <sheetName val="DATA"/>
      <sheetName val="데이타"/>
      <sheetName val="기계경비일람"/>
      <sheetName val="비탈면보호공수량산출"/>
      <sheetName val="총괄내역서"/>
      <sheetName val="슬래브"/>
      <sheetName val="DATE"/>
      <sheetName val="환율"/>
      <sheetName val="단가"/>
      <sheetName val="조명시설"/>
      <sheetName val="물가시세"/>
      <sheetName val="수안보-MBR1"/>
      <sheetName val="투찰추정"/>
      <sheetName val="횡배수관수량집계"/>
      <sheetName val="횡배수관설치현황"/>
      <sheetName val="웅진교-S2"/>
      <sheetName val="수량산출"/>
      <sheetName val="입상내역"/>
      <sheetName val="내역-2"/>
      <sheetName val="배수량"/>
      <sheetName val="경계석단위수량"/>
      <sheetName val="대3류 "/>
      <sheetName val="포장수량단위"/>
      <sheetName val="접속도로"/>
      <sheetName val="대가"/>
      <sheetName val="단면별연장"/>
      <sheetName val="분수공별 면적"/>
      <sheetName val="관로조직표"/>
      <sheetName val="정산내역서"/>
      <sheetName val="기계경비"/>
      <sheetName val="단가집계목록"/>
      <sheetName val="front"/>
      <sheetName val="용산3(영광)"/>
      <sheetName val="일위대가목차"/>
      <sheetName val="2000,9월 일위"/>
      <sheetName val="횡배수관"/>
      <sheetName val="관급자재"/>
      <sheetName val="mcc일위대가"/>
      <sheetName val="총괄집계표"/>
      <sheetName val="구분자"/>
      <sheetName val="요율"/>
      <sheetName val="L40 B19.9"/>
      <sheetName val="8.현장관리비"/>
      <sheetName val="조견표"/>
      <sheetName val="시설물기초"/>
      <sheetName val="공사원가1"/>
      <sheetName val="96작생능"/>
      <sheetName val="대가10%"/>
      <sheetName val="도급양식"/>
      <sheetName val="식재일위대가"/>
      <sheetName val="내역서2안"/>
      <sheetName val="전기설치"/>
      <sheetName val="L_RPTB~1"/>
      <sheetName val="품셈표"/>
      <sheetName val="FRP산출근거"/>
      <sheetName val="본장"/>
      <sheetName val="덤프트럭계수"/>
      <sheetName val="공기.인원"/>
      <sheetName val="토적표"/>
      <sheetName val="2000노임기준"/>
      <sheetName val="대덕토공총"/>
      <sheetName val="건축도급단가"/>
      <sheetName val="실행단가"/>
      <sheetName val="용산1(해보)"/>
      <sheetName val="단가산출_목록"/>
      <sheetName val="실적공사 단가"/>
      <sheetName val="일위대가_목록"/>
      <sheetName val="날개벽"/>
      <sheetName val="이토변실(A3-LINE)"/>
      <sheetName val="토공(우물통,기타) "/>
      <sheetName val="3BL공동구 수량"/>
      <sheetName val="자재비"/>
      <sheetName val="Mc1"/>
      <sheetName val="22신설수량"/>
      <sheetName val="전선 및 전선관"/>
      <sheetName val="도로경계블럭연장조서"/>
      <sheetName val="하부철근수량"/>
      <sheetName val="중기손료"/>
      <sheetName val="물가시세표"/>
      <sheetName val="1,2,3,4,5단위수량"/>
      <sheetName val="가도공"/>
      <sheetName val="보호공"/>
      <sheetName val="유역면적"/>
      <sheetName val="보할공정"/>
      <sheetName val="견"/>
      <sheetName val="단가 (2)"/>
      <sheetName val="산출근거"/>
      <sheetName val="우,오수"/>
      <sheetName val="도급금액"/>
      <sheetName val="Sheet1_(2)"/>
      <sheetName val="출력은_금물"/>
      <sheetName val="증감총괄"/>
      <sheetName val="구역화물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철근집계 "/>
      <sheetName val="철근집계(에폭시)"/>
      <sheetName val="콘_재료분리(1)"/>
      <sheetName val="콘크리트집계"/>
      <sheetName val="이월"/>
      <sheetName val="1.본선"/>
      <sheetName val="2.RAMP-C"/>
      <sheetName val="3.총수량"/>
      <sheetName val="상부집계"/>
      <sheetName val="철근집계"/>
      <sheetName val="강재집계"/>
      <sheetName val="RC상부"/>
      <sheetName val="PF상부"/>
      <sheetName val="P.F빔"/>
      <sheetName val="예가 (2)"/>
      <sheetName val="삽도"/>
      <sheetName val="일반수량집계"/>
      <sheetName val="교각철근집계표"/>
      <sheetName val="토공집계표"/>
      <sheetName val="PIER1"/>
      <sheetName val="PIER2"/>
      <sheetName val="Sheet1"/>
      <sheetName val="횡배위치"/>
      <sheetName val="계산중"/>
      <sheetName val="수원공사비"/>
      <sheetName val="자재대"/>
      <sheetName val="철근수량집계"/>
      <sheetName val="품셈"/>
      <sheetName val="내역서"/>
      <sheetName val="빗물받이(910-510-410)"/>
      <sheetName val="총집계표"/>
      <sheetName val="설계변경내역서"/>
      <sheetName val="DATA입력"/>
      <sheetName val="분전함신설"/>
      <sheetName val="접지1종"/>
      <sheetName val="날개수량1.5"/>
      <sheetName val="내역"/>
      <sheetName val="관리,공감"/>
      <sheetName val="시중노임"/>
      <sheetName val="적용기준"/>
      <sheetName val="수자재단위당"/>
      <sheetName val="노임단가"/>
      <sheetName val="위치조서"/>
      <sheetName val="평균높이산출근거"/>
      <sheetName val="횡배수관위치조서"/>
      <sheetName val="단가"/>
      <sheetName val="도근좌표"/>
      <sheetName val="기초일위"/>
      <sheetName val="철근총괄"/>
      <sheetName val="다곡2교"/>
      <sheetName val="시점교대"/>
      <sheetName val="목포방향"/>
      <sheetName val="슬래브수량"/>
      <sheetName val="Sheet1 (2)"/>
      <sheetName val="4.2유효폭의 계산"/>
      <sheetName val="단가산출서"/>
      <sheetName val="플랜트 설치"/>
      <sheetName val="용산3(영광)"/>
      <sheetName val="시설물일위"/>
      <sheetName val="#REF"/>
      <sheetName val="1.설계조건"/>
      <sheetName val="입찰"/>
      <sheetName val="현경"/>
      <sheetName val="설계"/>
      <sheetName val="식재인부"/>
      <sheetName val="부하계산서"/>
      <sheetName val="Sheet6"/>
      <sheetName val="코드"/>
      <sheetName val="본공사"/>
      <sheetName val="날개벽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 refreshError="1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Q"/>
      <sheetName val="총집계표"/>
      <sheetName val="상부집계"/>
      <sheetName val="철근집계"/>
      <sheetName val="강재집계"/>
      <sheetName val="RC상부"/>
      <sheetName val="PF상부"/>
      <sheetName val="P.F빔"/>
      <sheetName val="단재적표"/>
      <sheetName val="수자재단위당"/>
      <sheetName val="삽도"/>
      <sheetName val="일반수량집계"/>
      <sheetName val="교각철근집계표"/>
      <sheetName val="토공집계표"/>
      <sheetName val="PIER1"/>
      <sheetName val="PIER2"/>
      <sheetName val="Sheet1"/>
      <sheetName val="노임자재단가"/>
      <sheetName val="BT"/>
      <sheetName val="단위수량"/>
      <sheetName val="SLAB"/>
      <sheetName val="암거신구접합"/>
      <sheetName val="개소별수량산출"/>
      <sheetName val="DATE"/>
      <sheetName val="주요재료비(원본)"/>
      <sheetName val="암거치수표"/>
      <sheetName val="재료집계표빽업"/>
      <sheetName val="암거수리계산서"/>
      <sheetName val="◀암거수리계산조서"/>
      <sheetName val="◀암거위치"/>
      <sheetName val="최종단면▶"/>
      <sheetName val="횡배수관집현황(2공구)"/>
      <sheetName val="날개수량1.5"/>
      <sheetName val="일위대가표"/>
      <sheetName val="Sheet2"/>
      <sheetName val="콘_재료분리(1)"/>
      <sheetName val="상하차비용(기계상차)"/>
      <sheetName val="수간보호"/>
      <sheetName val="운반비"/>
      <sheetName val="터파기및재료"/>
      <sheetName val="내역"/>
      <sheetName val="단가산출"/>
      <sheetName val="변화치수"/>
      <sheetName val="집1"/>
      <sheetName val="일위대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 (2)"/>
      <sheetName val="Sheet1"/>
      <sheetName val="Sheet2"/>
      <sheetName val="Sheet3"/>
      <sheetName val="Sheet1 (3)"/>
      <sheetName val="Sheet2 (3)"/>
      <sheetName val="Sheet3 (3)"/>
      <sheetName val="산출근거"/>
      <sheetName val="DOHWA03"/>
      <sheetName val="총집계표"/>
      <sheetName val="unitpric"/>
      <sheetName val="단재적표"/>
      <sheetName val="부경대총괄내역서"/>
      <sheetName val="TOTAL_BOQ"/>
      <sheetName val="단가산출"/>
      <sheetName val="DATE"/>
      <sheetName val="실행갑지"/>
      <sheetName val="집계표"/>
      <sheetName val="공사개요"/>
      <sheetName val="수자재단위당"/>
      <sheetName val="지점별강우량"/>
      <sheetName val="일위대가모듈"/>
      <sheetName val="#REF"/>
      <sheetName val="갑지"/>
      <sheetName val="진주방향"/>
      <sheetName val="마산방향"/>
      <sheetName val="ABUT수량-A1"/>
      <sheetName val="교각1"/>
      <sheetName val="대창(장성)"/>
      <sheetName val="단가산출서"/>
      <sheetName val="배수장토목공사비"/>
      <sheetName val="●수량(침구보관창고-21평)"/>
      <sheetName val="맨홀수량"/>
      <sheetName val="이름표지정"/>
      <sheetName val="내역서"/>
      <sheetName val="단가"/>
      <sheetName val="일반수량총괄집계"/>
      <sheetName val="6PILE  (돌출)"/>
      <sheetName val="종배수관"/>
      <sheetName val="ITEM"/>
      <sheetName val="설계조건"/>
      <sheetName val="날개벽(TYPE3)"/>
      <sheetName val="총괄"/>
      <sheetName val="목포방향"/>
      <sheetName val="덕전리"/>
      <sheetName val="일위대가표"/>
      <sheetName val="내역(중앙)"/>
      <sheetName val="내역(창신)"/>
      <sheetName val="수목단가"/>
      <sheetName val="시설수량표"/>
      <sheetName val="노임단가"/>
      <sheetName val="식재수량표"/>
      <sheetName val="수토공단위당"/>
      <sheetName val="교각토공"/>
      <sheetName val="내역"/>
      <sheetName val="내역서 (2)"/>
      <sheetName val="99 조정금액"/>
      <sheetName val="설비"/>
      <sheetName val="터파기및재료"/>
      <sheetName val="상촌2교-일반수량집계"/>
      <sheetName val="일위대가목록"/>
      <sheetName val="노임"/>
      <sheetName val="투찰추정"/>
      <sheetName val="교대(A1)"/>
      <sheetName val="맨홀수량산출"/>
      <sheetName val="단위수량"/>
      <sheetName val="단면(1)"/>
      <sheetName val="조명시설"/>
      <sheetName val="INPUT"/>
      <sheetName val="슬래브수량"/>
      <sheetName val="토목주소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골재총괄"/>
      <sheetName val="수량총괄"/>
      <sheetName val="용토계획서총괄"/>
      <sheetName val="골재"/>
      <sheetName val="수량총"/>
      <sheetName val="용토계획서"/>
      <sheetName val="유동표"/>
      <sheetName val="구조물공총괄"/>
      <sheetName val="L형측구"/>
      <sheetName val="L형옹벽 "/>
      <sheetName val="H=1.0"/>
      <sheetName val="H=1.5"/>
      <sheetName val="H=2.0"/>
      <sheetName val="H=2.5"/>
      <sheetName val="H=3.0"/>
      <sheetName val="H=3.5"/>
      <sheetName val="H=4.0"/>
      <sheetName val="H=4.5"/>
      <sheetName val="H=5.0"/>
      <sheetName val="H=5.5"/>
      <sheetName val="평균단위"/>
      <sheetName val="계단공"/>
      <sheetName val="난간"/>
      <sheetName val="우수공,맨홀,집수정"/>
      <sheetName val="우수받이및연결관"/>
      <sheetName val="우,연단위수량"/>
      <sheetName val="우수관 "/>
      <sheetName val="포장총괄"/>
      <sheetName val="포장수량"/>
      <sheetName val="포장면적"/>
      <sheetName val="부대공"/>
      <sheetName val="지장물철거"/>
      <sheetName val="예정공정표"/>
      <sheetName val="설계설명서"/>
      <sheetName val="다.공사의 개요"/>
      <sheetName val="마.주요자재현황"/>
      <sheetName val="골재 (2)"/>
      <sheetName val="수량총 (2)"/>
      <sheetName val="용토계획서 (2)"/>
      <sheetName val="유동표 (2)"/>
      <sheetName val="구조물공총괄 (2)"/>
      <sheetName val="L형측구 (2)"/>
      <sheetName val="우수공,맨홀,집수정 (2)"/>
      <sheetName val="우수받이및연결관 (2)"/>
      <sheetName val="우,연단위수량 (2)"/>
      <sheetName val="우수관  (2)"/>
      <sheetName val="포장총괄 (2)"/>
      <sheetName val="포장수량 (2)"/>
      <sheetName val="포장면적 (2)"/>
      <sheetName val="부대공 (2)"/>
      <sheetName val="지장물철거 (2)"/>
      <sheetName val="예정공정표 (2)"/>
      <sheetName val="설계설명서 (2)"/>
      <sheetName val="다.공사의 개요 (2)"/>
      <sheetName val="마.주요자재현황 (2)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각계산"/>
      <sheetName val="코벨전단"/>
      <sheetName val="횡방향구속철근"/>
      <sheetName val="교좌면설계"/>
      <sheetName val="Sheet9"/>
      <sheetName val="Sheet10"/>
      <sheetName val="상수도토공집계표"/>
      <sheetName val="건축내역"/>
      <sheetName val="일위대가목록"/>
      <sheetName val="1공구산출내역서"/>
    </sheetNames>
    <sheetDataSet>
      <sheetData sheetId="0" refreshError="1">
        <row r="34">
          <cell r="E34">
            <v>1</v>
          </cell>
        </row>
      </sheetData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  계  표"/>
      <sheetName val="포장자재집계표"/>
      <sheetName val="0포장공집계"/>
      <sheetName val="0본선포장"/>
      <sheetName val="0본선단위수량"/>
      <sheetName val="접속도로1"/>
      <sheetName val="접속도로2"/>
      <sheetName val="0확폭부"/>
      <sheetName val="토공"/>
      <sheetName val="정차대"/>
      <sheetName val="정차대집계"/>
      <sheetName val="부체,과속"/>
      <sheetName val="0공제위치"/>
      <sheetName val="0구조물구간"/>
      <sheetName val="0본선공제수량"/>
      <sheetName val="0공제단위수량"/>
      <sheetName val="차선도색"/>
      <sheetName val="0접속도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적용수량"/>
      <sheetName val="자재집계"/>
      <sheetName val="자재집계(2)"/>
      <sheetName val="토공"/>
      <sheetName val="타공종이월수량"/>
      <sheetName val="내역집계"/>
      <sheetName val="배수공집계"/>
      <sheetName val="측구집계"/>
      <sheetName val="측구위치"/>
      <sheetName val="개거수량1"/>
      <sheetName val="개거수량2"/>
      <sheetName val="측구"/>
      <sheetName val="종배수관"/>
      <sheetName val="종.위치"/>
      <sheetName val="종배수관면벽구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작업시작"/>
      <sheetName val="참고자료"/>
      <sheetName val="기초자료"/>
      <sheetName val="차선부수량집계표"/>
      <sheetName val="편도1차선"/>
      <sheetName val="편도2차선(지방지역)"/>
      <sheetName val="편도2차선(도시지역)"/>
      <sheetName val="편도3차선"/>
      <sheetName val="도로진행표지단위수량"/>
      <sheetName val="교차로가감마속차로및노즈구간"/>
      <sheetName val="총괄수량집계표"/>
      <sheetName val="차로부수량집계"/>
      <sheetName val="교차로수량집계표"/>
      <sheetName val="감속차량수량집계표"/>
      <sheetName val="방향유도표시수량"/>
      <sheetName val="감속차로산출근거"/>
      <sheetName val="감속차로산출근거 (2)"/>
      <sheetName val="감속차로산출근거 (3)"/>
      <sheetName val="안전지대수량집계표"/>
      <sheetName val="기타수량산출"/>
      <sheetName val="기타수량지계표"/>
    </sheetNames>
    <sheetDataSet>
      <sheetData sheetId="0"/>
      <sheetData sheetId="1" refreshError="1"/>
      <sheetData sheetId="2" refreshError="1">
        <row r="1">
          <cell r="B1">
            <v>2</v>
          </cell>
          <cell r="C1">
            <v>3</v>
          </cell>
          <cell r="D1">
            <v>4</v>
          </cell>
          <cell r="E1">
            <v>5</v>
          </cell>
          <cell r="F1">
            <v>6</v>
          </cell>
          <cell r="G1">
            <v>7</v>
          </cell>
          <cell r="H1">
            <v>8</v>
          </cell>
          <cell r="I1">
            <v>9</v>
          </cell>
          <cell r="J1">
            <v>10</v>
          </cell>
          <cell r="K1">
            <v>11</v>
          </cell>
          <cell r="L1">
            <v>12</v>
          </cell>
          <cell r="M1">
            <v>13</v>
          </cell>
          <cell r="N1">
            <v>14</v>
          </cell>
          <cell r="O1">
            <v>15</v>
          </cell>
          <cell r="P1">
            <v>16</v>
          </cell>
          <cell r="Q1">
            <v>17</v>
          </cell>
          <cell r="R1">
            <v>18</v>
          </cell>
          <cell r="S1">
            <v>19</v>
          </cell>
          <cell r="T1">
            <v>20</v>
          </cell>
          <cell r="U1">
            <v>21</v>
          </cell>
          <cell r="V1">
            <v>22</v>
          </cell>
          <cell r="W1">
            <v>23</v>
          </cell>
          <cell r="X1">
            <v>24</v>
          </cell>
          <cell r="Y1">
            <v>25</v>
          </cell>
          <cell r="Z1">
            <v>26</v>
          </cell>
          <cell r="AA1">
            <v>27</v>
          </cell>
          <cell r="AB1">
            <v>28</v>
          </cell>
          <cell r="AC1">
            <v>29</v>
          </cell>
          <cell r="AD1">
            <v>30</v>
          </cell>
          <cell r="AE1">
            <v>31</v>
          </cell>
          <cell r="AF1">
            <v>32</v>
          </cell>
          <cell r="AG1">
            <v>33</v>
          </cell>
          <cell r="AH1">
            <v>34</v>
          </cell>
          <cell r="AI1">
            <v>35</v>
          </cell>
        </row>
        <row r="2">
          <cell r="B2" t="str">
            <v>노면표시종류</v>
          </cell>
        </row>
        <row r="3">
          <cell r="B3" t="str">
            <v>지방도</v>
          </cell>
          <cell r="C3" t="str">
            <v>융착식</v>
          </cell>
        </row>
        <row r="4">
          <cell r="B4" t="str">
            <v>도시지역</v>
          </cell>
          <cell r="C4" t="str">
            <v>상온고압형</v>
          </cell>
        </row>
        <row r="5">
          <cell r="A5" t="str">
            <v>코드</v>
          </cell>
          <cell r="B5" t="str">
            <v>공종</v>
          </cell>
          <cell r="C5" t="str">
            <v>규격</v>
          </cell>
          <cell r="D5" t="str">
            <v>단위</v>
          </cell>
          <cell r="E5" t="str">
            <v>면적</v>
          </cell>
          <cell r="F5" t="str">
            <v>산출식</v>
          </cell>
          <cell r="G5" t="str">
            <v>직사각형1</v>
          </cell>
          <cell r="K5" t="str">
            <v>직사각형2</v>
          </cell>
          <cell r="O5" t="str">
            <v>삼각형1</v>
          </cell>
          <cell r="S5" t="str">
            <v>삼각형2</v>
          </cell>
          <cell r="W5" t="str">
            <v>별도1</v>
          </cell>
          <cell r="X5" t="str">
            <v>별도2</v>
          </cell>
        </row>
        <row r="6">
          <cell r="G6" t="str">
            <v>T1</v>
          </cell>
          <cell r="H6" t="str">
            <v>L1</v>
          </cell>
          <cell r="I6" t="str">
            <v>면적</v>
          </cell>
          <cell r="J6" t="str">
            <v>산출식</v>
          </cell>
          <cell r="K6" t="str">
            <v>T2</v>
          </cell>
          <cell r="L6" t="str">
            <v>L2</v>
          </cell>
          <cell r="M6" t="str">
            <v>면적</v>
          </cell>
          <cell r="N6" t="str">
            <v>산출식</v>
          </cell>
          <cell r="O6" t="str">
            <v>B</v>
          </cell>
          <cell r="P6" t="str">
            <v>L</v>
          </cell>
          <cell r="Q6" t="str">
            <v>면적</v>
          </cell>
          <cell r="R6" t="str">
            <v>산출식</v>
          </cell>
          <cell r="S6" t="str">
            <v>B</v>
          </cell>
          <cell r="T6" t="str">
            <v>L</v>
          </cell>
          <cell r="U6" t="str">
            <v>면적</v>
          </cell>
          <cell r="V6" t="str">
            <v>산출식</v>
          </cell>
        </row>
        <row r="7">
          <cell r="A7" t="str">
            <v>1</v>
          </cell>
          <cell r="B7" t="str">
            <v>직진표시</v>
          </cell>
          <cell r="C7" t="str">
            <v>백색</v>
          </cell>
          <cell r="D7" t="str">
            <v>㎡</v>
          </cell>
          <cell r="E7">
            <v>1.08</v>
          </cell>
          <cell r="F7" t="str">
            <v>0.15x2.80+(0.60x2.20)/2=</v>
          </cell>
          <cell r="G7">
            <v>0.15</v>
          </cell>
          <cell r="H7">
            <v>2.8</v>
          </cell>
          <cell r="I7">
            <v>0.42</v>
          </cell>
          <cell r="J7" t="str">
            <v>0.15x2.80</v>
          </cell>
          <cell r="O7">
            <v>0.6</v>
          </cell>
          <cell r="P7">
            <v>2.2000000000000002</v>
          </cell>
          <cell r="Q7">
            <v>0.66</v>
          </cell>
          <cell r="R7" t="str">
            <v>(0.60x2.20)/2</v>
          </cell>
        </row>
        <row r="8">
          <cell r="A8" t="str">
            <v>2</v>
          </cell>
          <cell r="B8" t="str">
            <v>좌(우)회전표시</v>
          </cell>
          <cell r="C8" t="str">
            <v>백색</v>
          </cell>
          <cell r="D8" t="str">
            <v>㎡</v>
          </cell>
          <cell r="E8">
            <v>1.605</v>
          </cell>
          <cell r="F8" t="str">
            <v>0.15x2.80+(0.6+0.15)/2x1.4+(2.20x0.60)/2=</v>
          </cell>
          <cell r="G8">
            <v>0.15</v>
          </cell>
          <cell r="H8">
            <v>2.8</v>
          </cell>
          <cell r="I8">
            <v>0.42</v>
          </cell>
          <cell r="J8" t="str">
            <v>0.15x2.80</v>
          </cell>
          <cell r="K8">
            <v>0.6</v>
          </cell>
          <cell r="L8">
            <v>1.4</v>
          </cell>
          <cell r="M8">
            <v>0.52499999999999991</v>
          </cell>
          <cell r="N8" t="str">
            <v>(0.6+0.15)/2x1.4</v>
          </cell>
          <cell r="O8">
            <v>2.2000000000000002</v>
          </cell>
          <cell r="P8">
            <v>0.6</v>
          </cell>
          <cell r="Q8">
            <v>0.66</v>
          </cell>
          <cell r="R8" t="str">
            <v>(2.20x0.60)/2</v>
          </cell>
        </row>
        <row r="9">
          <cell r="A9" t="str">
            <v>3</v>
          </cell>
          <cell r="B9" t="str">
            <v>직진및좌(우)회전표시</v>
          </cell>
          <cell r="C9" t="str">
            <v>백색</v>
          </cell>
          <cell r="D9" t="str">
            <v>㎡</v>
          </cell>
          <cell r="E9">
            <v>2.1</v>
          </cell>
          <cell r="F9" t="str">
            <v>0.15x2.80+0.60x0.60+(0.60x2.20)/2+(2.20x0.60)/2=</v>
          </cell>
          <cell r="G9">
            <v>0.15</v>
          </cell>
          <cell r="H9">
            <v>2.8</v>
          </cell>
          <cell r="I9">
            <v>0.42</v>
          </cell>
          <cell r="J9" t="str">
            <v>0.15x2.80</v>
          </cell>
          <cell r="K9">
            <v>0.6</v>
          </cell>
          <cell r="L9">
            <v>0.6</v>
          </cell>
          <cell r="M9">
            <v>0.36</v>
          </cell>
          <cell r="N9" t="str">
            <v>0.60x0.60</v>
          </cell>
          <cell r="O9">
            <v>0.6</v>
          </cell>
          <cell r="P9">
            <v>2.2000000000000002</v>
          </cell>
          <cell r="Q9">
            <v>0.66</v>
          </cell>
          <cell r="R9" t="str">
            <v>(0.60x2.20)/2</v>
          </cell>
          <cell r="S9">
            <v>2.2000000000000002</v>
          </cell>
          <cell r="T9">
            <v>0.6</v>
          </cell>
          <cell r="U9">
            <v>0.66</v>
          </cell>
          <cell r="V9" t="str">
            <v>(2.20x0.60)/2</v>
          </cell>
        </row>
        <row r="10">
          <cell r="A10" t="str">
            <v>4</v>
          </cell>
          <cell r="B10" t="str">
            <v>횡단보도예고표시</v>
          </cell>
          <cell r="C10" t="str">
            <v>백색</v>
          </cell>
          <cell r="D10" t="str">
            <v>㎡</v>
          </cell>
          <cell r="E10">
            <v>2.4</v>
          </cell>
          <cell r="F10" t="str">
            <v>(1.50x5.00-0.90x3.00)/2=</v>
          </cell>
          <cell r="G10">
            <v>1.5</v>
          </cell>
          <cell r="H10">
            <v>5</v>
          </cell>
          <cell r="I10">
            <v>7.5</v>
          </cell>
          <cell r="J10" t="str">
            <v>1.50x5.00</v>
          </cell>
          <cell r="K10">
            <v>0.9</v>
          </cell>
          <cell r="L10">
            <v>3</v>
          </cell>
          <cell r="M10">
            <v>2.7</v>
          </cell>
          <cell r="N10" t="str">
            <v>0.90x3.00</v>
          </cell>
          <cell r="W10">
            <v>0.3</v>
          </cell>
        </row>
        <row r="11">
          <cell r="A11" t="str">
            <v>5</v>
          </cell>
          <cell r="B11" t="str">
            <v>차로유도표시</v>
          </cell>
          <cell r="C11" t="str">
            <v>백색</v>
          </cell>
          <cell r="D11" t="str">
            <v>㎡</v>
          </cell>
          <cell r="E11">
            <v>2.5000000000000001E-2</v>
          </cell>
          <cell r="F11" t="str">
            <v>0.15x0.50x0.5/1.5=</v>
          </cell>
          <cell r="G11">
            <v>0.15</v>
          </cell>
          <cell r="H11">
            <v>0.5</v>
          </cell>
          <cell r="I11">
            <v>7.4999999999999997E-2</v>
          </cell>
          <cell r="J11" t="str">
            <v>0.15x0.50</v>
          </cell>
          <cell r="W11">
            <v>0.5</v>
          </cell>
          <cell r="X11">
            <v>1</v>
          </cell>
        </row>
        <row r="12">
          <cell r="G12" t="str">
            <v>폭</v>
          </cell>
          <cell r="H12" t="str">
            <v>단위길이</v>
          </cell>
        </row>
        <row r="13">
          <cell r="A13" t="str">
            <v>6</v>
          </cell>
          <cell r="B13" t="str">
            <v>일단정지</v>
          </cell>
          <cell r="C13" t="str">
            <v>백색</v>
          </cell>
          <cell r="D13" t="str">
            <v>㎡</v>
          </cell>
          <cell r="E13">
            <v>0.3</v>
          </cell>
          <cell r="F13" t="str">
            <v>0.30x1.00=</v>
          </cell>
          <cell r="G13">
            <v>0.3</v>
          </cell>
          <cell r="H13">
            <v>1</v>
          </cell>
          <cell r="I13">
            <v>0.3</v>
          </cell>
          <cell r="J13" t="str">
            <v>0.30x1.00</v>
          </cell>
        </row>
        <row r="14">
          <cell r="A14" t="str">
            <v>7</v>
          </cell>
          <cell r="B14" t="str">
            <v>과속방지표시</v>
          </cell>
          <cell r="C14" t="str">
            <v>백색/황색</v>
          </cell>
          <cell r="D14" t="str">
            <v>㎡</v>
          </cell>
          <cell r="E14">
            <v>3</v>
          </cell>
          <cell r="F14" t="str">
            <v>3.00x2.00x1/2=</v>
          </cell>
          <cell r="G14">
            <v>3</v>
          </cell>
          <cell r="H14">
            <v>2</v>
          </cell>
          <cell r="I14">
            <v>3</v>
          </cell>
          <cell r="J14" t="str">
            <v>3.00x2.00x1/2</v>
          </cell>
        </row>
        <row r="16">
          <cell r="G16" t="str">
            <v>측대선</v>
          </cell>
          <cell r="L16" t="str">
            <v>차선</v>
          </cell>
          <cell r="S16" t="str">
            <v>중앙선</v>
          </cell>
          <cell r="X16" t="str">
            <v>차로테이퍼</v>
          </cell>
          <cell r="AD16" t="str">
            <v>유턴구역선</v>
          </cell>
        </row>
        <row r="17">
          <cell r="G17" t="str">
            <v>구분</v>
          </cell>
          <cell r="H17" t="str">
            <v>두께</v>
          </cell>
          <cell r="I17" t="str">
            <v>차선수</v>
          </cell>
          <cell r="J17" t="str">
            <v>수량산출식</v>
          </cell>
          <cell r="K17" t="str">
            <v>면적</v>
          </cell>
          <cell r="L17" t="str">
            <v>구분</v>
          </cell>
          <cell r="M17" t="str">
            <v>두께</v>
          </cell>
          <cell r="N17" t="str">
            <v>차선수</v>
          </cell>
          <cell r="O17" t="str">
            <v>도색길이</v>
          </cell>
          <cell r="P17" t="str">
            <v>도색간격길이</v>
          </cell>
          <cell r="Q17" t="str">
            <v>수량산출식</v>
          </cell>
          <cell r="R17" t="str">
            <v>면적</v>
          </cell>
          <cell r="S17" t="str">
            <v>구분</v>
          </cell>
          <cell r="T17" t="str">
            <v>두께</v>
          </cell>
          <cell r="U17" t="str">
            <v>차선수</v>
          </cell>
          <cell r="V17" t="str">
            <v>수량산출식</v>
          </cell>
          <cell r="W17" t="str">
            <v>면적</v>
          </cell>
          <cell r="X17" t="str">
            <v>구분</v>
          </cell>
          <cell r="Y17" t="str">
            <v>두께</v>
          </cell>
          <cell r="Z17" t="str">
            <v>도색길이</v>
          </cell>
          <cell r="AA17" t="str">
            <v>도색간격길이</v>
          </cell>
          <cell r="AB17" t="str">
            <v>수량산출식</v>
          </cell>
          <cell r="AC17" t="str">
            <v>면적</v>
          </cell>
          <cell r="AD17" t="str">
            <v>구분</v>
          </cell>
          <cell r="AE17" t="str">
            <v>두께</v>
          </cell>
          <cell r="AF17" t="str">
            <v>도색길이</v>
          </cell>
          <cell r="AG17" t="str">
            <v>도색간격길이</v>
          </cell>
          <cell r="AH17" t="str">
            <v>수량산출식</v>
          </cell>
          <cell r="AI17" t="str">
            <v>면적</v>
          </cell>
        </row>
        <row r="18">
          <cell r="A18" t="str">
            <v>8</v>
          </cell>
          <cell r="B18" t="str">
            <v>2차로</v>
          </cell>
          <cell r="G18" t="str">
            <v>백색</v>
          </cell>
          <cell r="H18">
            <v>0.15</v>
          </cell>
          <cell r="I18">
            <v>1</v>
          </cell>
          <cell r="J18" t="str">
            <v>0.15x1LINEx1.0M당=</v>
          </cell>
          <cell r="K18">
            <v>0.15</v>
          </cell>
          <cell r="S18" t="str">
            <v>황색</v>
          </cell>
          <cell r="T18">
            <v>0.15</v>
          </cell>
          <cell r="U18">
            <v>1</v>
          </cell>
          <cell r="V18" t="str">
            <v>0.15x1LINEx1.0M당=</v>
          </cell>
          <cell r="W18">
            <v>0.15</v>
          </cell>
          <cell r="X18" t="str">
            <v>백색</v>
          </cell>
          <cell r="Y18">
            <v>0.15</v>
          </cell>
          <cell r="Z18">
            <v>2</v>
          </cell>
          <cell r="AA18">
            <v>3</v>
          </cell>
          <cell r="AB18" t="str">
            <v>0.15x(2/5)x1LINEx1.0M당=</v>
          </cell>
          <cell r="AC18">
            <v>0.06</v>
          </cell>
          <cell r="AD18" t="str">
            <v>백색</v>
          </cell>
          <cell r="AE18">
            <v>0.15</v>
          </cell>
          <cell r="AF18">
            <v>2</v>
          </cell>
          <cell r="AG18">
            <v>3</v>
          </cell>
          <cell r="AH18" t="str">
            <v>0.15x(2/5)x1LINEx1.0M당=</v>
          </cell>
          <cell r="AI18">
            <v>0.06</v>
          </cell>
        </row>
        <row r="19">
          <cell r="A19" t="str">
            <v>9</v>
          </cell>
          <cell r="B19" t="str">
            <v>4차로(시가지도로)</v>
          </cell>
          <cell r="G19" t="str">
            <v>백색</v>
          </cell>
          <cell r="H19">
            <v>0.15</v>
          </cell>
          <cell r="I19">
            <v>1</v>
          </cell>
          <cell r="J19" t="str">
            <v>0.15x1LINEx1.0M당=</v>
          </cell>
          <cell r="K19">
            <v>0.15</v>
          </cell>
          <cell r="L19" t="str">
            <v>백색</v>
          </cell>
          <cell r="M19">
            <v>0.15</v>
          </cell>
          <cell r="N19">
            <v>1</v>
          </cell>
          <cell r="O19">
            <v>3</v>
          </cell>
          <cell r="P19">
            <v>5</v>
          </cell>
          <cell r="Q19" t="str">
            <v>0.15x1LINEx(3/8)x1.0M당=</v>
          </cell>
          <cell r="R19">
            <v>5.6000000000000001E-2</v>
          </cell>
          <cell r="S19" t="str">
            <v>황색</v>
          </cell>
          <cell r="T19">
            <v>0.15</v>
          </cell>
          <cell r="U19">
            <v>1</v>
          </cell>
          <cell r="V19" t="str">
            <v>0.15x1LINEx1.0M당=</v>
          </cell>
          <cell r="W19">
            <v>0.15</v>
          </cell>
          <cell r="X19" t="str">
            <v>백색</v>
          </cell>
          <cell r="Y19">
            <v>0.15</v>
          </cell>
          <cell r="Z19">
            <v>2</v>
          </cell>
          <cell r="AA19">
            <v>3</v>
          </cell>
          <cell r="AB19" t="str">
            <v>0.15x(2/5)x1LINEx1.0M당=</v>
          </cell>
          <cell r="AC19">
            <v>0.06</v>
          </cell>
          <cell r="AD19" t="str">
            <v>백색</v>
          </cell>
          <cell r="AE19">
            <v>0.3</v>
          </cell>
          <cell r="AF19">
            <v>2</v>
          </cell>
          <cell r="AG19">
            <v>3</v>
          </cell>
          <cell r="AH19" t="str">
            <v>0.3x(2/5)x1LINEx1.0M당=</v>
          </cell>
          <cell r="AI19">
            <v>0.12</v>
          </cell>
        </row>
        <row r="20">
          <cell r="A20" t="str">
            <v>10</v>
          </cell>
          <cell r="B20" t="str">
            <v>4차로(지방도로)</v>
          </cell>
          <cell r="G20" t="str">
            <v>백색</v>
          </cell>
          <cell r="H20">
            <v>0.15</v>
          </cell>
          <cell r="I20">
            <v>1</v>
          </cell>
          <cell r="J20" t="str">
            <v>0.15x1LINEx1.0M당=</v>
          </cell>
          <cell r="K20">
            <v>0.15</v>
          </cell>
          <cell r="L20" t="str">
            <v>백색</v>
          </cell>
          <cell r="M20">
            <v>0.15</v>
          </cell>
          <cell r="N20">
            <v>1</v>
          </cell>
          <cell r="O20">
            <v>5</v>
          </cell>
          <cell r="P20">
            <v>8</v>
          </cell>
          <cell r="Q20" t="str">
            <v>0.15x1LINEx(5/13)x1.0M당=</v>
          </cell>
          <cell r="R20">
            <v>5.8000000000000003E-2</v>
          </cell>
          <cell r="S20" t="str">
            <v>황색</v>
          </cell>
          <cell r="T20">
            <v>0.15</v>
          </cell>
          <cell r="U20">
            <v>1</v>
          </cell>
          <cell r="V20" t="str">
            <v>0.15x1LINEx1.0M당=</v>
          </cell>
          <cell r="W20">
            <v>0.15</v>
          </cell>
          <cell r="X20" t="str">
            <v>백색</v>
          </cell>
          <cell r="Y20">
            <v>0.15</v>
          </cell>
          <cell r="Z20">
            <v>2</v>
          </cell>
          <cell r="AA20">
            <v>3</v>
          </cell>
          <cell r="AB20" t="str">
            <v>0.15x(2/5)x1LINEx1.0M당=</v>
          </cell>
          <cell r="AC20">
            <v>0.06</v>
          </cell>
          <cell r="AD20" t="str">
            <v>백색</v>
          </cell>
          <cell r="AE20">
            <v>0.3</v>
          </cell>
          <cell r="AF20">
            <v>2</v>
          </cell>
          <cell r="AG20">
            <v>3</v>
          </cell>
          <cell r="AH20" t="str">
            <v>0.3x(2/5)x1LINEx1.0M당=</v>
          </cell>
          <cell r="AI20">
            <v>0.12</v>
          </cell>
        </row>
        <row r="24">
          <cell r="G24" t="str">
            <v>도로폭</v>
          </cell>
          <cell r="H24" t="str">
            <v>폭</v>
          </cell>
          <cell r="I24" t="str">
            <v>색칠폭</v>
          </cell>
          <cell r="J24" t="str">
            <v>색칠간격</v>
          </cell>
          <cell r="K24" t="str">
            <v>수식</v>
          </cell>
          <cell r="L24" t="str">
            <v>값</v>
          </cell>
        </row>
        <row r="25">
          <cell r="A25" t="str">
            <v>z1</v>
          </cell>
          <cell r="B25" t="str">
            <v>횡단보도</v>
          </cell>
          <cell r="C25" t="str">
            <v>백색</v>
          </cell>
          <cell r="D25" t="str">
            <v>㎡</v>
          </cell>
          <cell r="E25">
            <v>24</v>
          </cell>
          <cell r="F25" t="str">
            <v>6x8x(1/(1+1))=</v>
          </cell>
          <cell r="G25">
            <v>6</v>
          </cell>
          <cell r="H25">
            <v>8</v>
          </cell>
          <cell r="I25">
            <v>1</v>
          </cell>
          <cell r="J25">
            <v>1</v>
          </cell>
          <cell r="K25" t="str">
            <v>6x8x(1/(1+1))=</v>
          </cell>
          <cell r="L25">
            <v>24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골재총괄"/>
      <sheetName val="수량총괄"/>
      <sheetName val="용토계획서총괄"/>
      <sheetName val="골재"/>
      <sheetName val="수량총"/>
      <sheetName val="용토계획서"/>
      <sheetName val="유동표"/>
      <sheetName val="구조물공총괄"/>
      <sheetName val="L형측구"/>
      <sheetName val="L형옹벽 "/>
      <sheetName val="H=1.0"/>
      <sheetName val="H=1.5"/>
      <sheetName val="H=2.0"/>
      <sheetName val="H=2.5"/>
      <sheetName val="H=3.0"/>
      <sheetName val="평균단위"/>
      <sheetName val="계단공"/>
      <sheetName val="난간"/>
      <sheetName val="우수공,맨홀,집수정"/>
      <sheetName val="우수받이및연결관"/>
      <sheetName val="우,연단위수량"/>
      <sheetName val="우수관 "/>
      <sheetName val="포장총괄"/>
      <sheetName val="포장수량"/>
      <sheetName val="포장면적"/>
      <sheetName val="부대공"/>
      <sheetName val="지장물철거"/>
      <sheetName val="예정공정표"/>
      <sheetName val="설계설명서"/>
      <sheetName val="다.공사의 개요"/>
      <sheetName val="마.주요자재현황"/>
      <sheetName val="골재 (2)"/>
      <sheetName val="수량총 (2)"/>
      <sheetName val="용토계획서 (2)"/>
      <sheetName val="유동표 (2)"/>
      <sheetName val="구조물공총괄 (2)"/>
      <sheetName val="L형측구 (2)"/>
      <sheetName val="우수공,맨홀,집수정 (2)"/>
      <sheetName val="우수받이및연결관 (2)"/>
      <sheetName val="우,연단위수량 (2)"/>
      <sheetName val="우수관  (2)"/>
      <sheetName val="포장총괄 (2)"/>
      <sheetName val="포장수량 (2)"/>
      <sheetName val="포장면적 (2)"/>
      <sheetName val="부대공 (2)"/>
      <sheetName val="지장물철거 (2)"/>
      <sheetName val="예정공정표 (2)"/>
      <sheetName val="설계설명서 (2)"/>
      <sheetName val="다.공사의 개요 (2)"/>
      <sheetName val="마.주요자재현황 (2)"/>
      <sheetName val="인건-측정"/>
      <sheetName val="DANGA"/>
      <sheetName val="시중노임단가"/>
      <sheetName val="수로보호공현황"/>
      <sheetName val="EJ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>
        <row r="2">
          <cell r="S2" t="str">
            <v>수 량</v>
          </cell>
          <cell r="T2" t="str">
            <v>단 위</v>
          </cell>
          <cell r="U2" t="str">
            <v>뚜   껑</v>
          </cell>
        </row>
        <row r="3">
          <cell r="U3" t="str">
            <v>스틸</v>
          </cell>
        </row>
        <row r="4">
          <cell r="U4" t="str">
            <v>조</v>
          </cell>
          <cell r="V4" t="str">
            <v>조</v>
          </cell>
        </row>
        <row r="5">
          <cell r="S5">
            <v>14</v>
          </cell>
          <cell r="T5" t="str">
            <v>EA</v>
          </cell>
          <cell r="U5">
            <v>14</v>
          </cell>
        </row>
        <row r="6">
          <cell r="S6">
            <v>31.289999999999996</v>
          </cell>
          <cell r="T6" t="str">
            <v>m</v>
          </cell>
        </row>
      </sheetData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명서"/>
      <sheetName val="공통자료입력"/>
      <sheetName val="교통표지판기초자료"/>
      <sheetName val="교통표지판코드"/>
      <sheetName val="위치조서"/>
      <sheetName val="단주식"/>
      <sheetName val="편지식"/>
      <sheetName val="토공수량집계표"/>
      <sheetName val="표지판수량집계표"/>
      <sheetName val="-배수구조총재료"/>
      <sheetName val="우수공,맨홀,집수정"/>
    </sheetNames>
    <sheetDataSet>
      <sheetData sheetId="0"/>
      <sheetData sheetId="1"/>
      <sheetData sheetId="2" refreshError="1">
        <row r="37">
          <cell r="C37">
            <v>0.6</v>
          </cell>
        </row>
      </sheetData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8"/>
  <sheetViews>
    <sheetView view="pageBreakPreview" zoomScaleSheetLayoutView="100" workbookViewId="0">
      <selection sqref="A1:XFD28"/>
    </sheetView>
  </sheetViews>
  <sheetFormatPr defaultColWidth="9" defaultRowHeight="13.5" x14ac:dyDescent="0.3"/>
  <cols>
    <col min="1" max="14" width="9" style="1"/>
    <col min="15" max="15" width="6.625" style="1" customWidth="1"/>
    <col min="16" max="16384" width="9" style="1"/>
  </cols>
  <sheetData>
    <row r="1" spans="1:18" ht="13.5" customHeight="1" x14ac:dyDescent="0.3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  <c r="O1" s="129" t="str">
        <f>A6</f>
        <v>2018년 숲속의 전남 만들기 사업</v>
      </c>
    </row>
    <row r="2" spans="1:18" x14ac:dyDescent="0.3">
      <c r="A2" s="5"/>
      <c r="M2" s="6"/>
      <c r="O2" s="129"/>
    </row>
    <row r="3" spans="1:18" x14ac:dyDescent="0.3">
      <c r="A3" s="5"/>
      <c r="M3" s="6"/>
      <c r="O3" s="129"/>
    </row>
    <row r="4" spans="1:18" x14ac:dyDescent="0.3">
      <c r="A4" s="5"/>
      <c r="M4" s="6"/>
      <c r="O4" s="129"/>
    </row>
    <row r="5" spans="1:18" x14ac:dyDescent="0.3">
      <c r="A5" s="5"/>
      <c r="M5" s="6"/>
      <c r="O5" s="129"/>
    </row>
    <row r="6" spans="1:18" ht="45" customHeight="1" x14ac:dyDescent="0.3">
      <c r="A6" s="130" t="s">
        <v>91</v>
      </c>
      <c r="B6" s="131"/>
      <c r="C6" s="131"/>
      <c r="D6" s="131"/>
      <c r="E6" s="131"/>
      <c r="F6" s="131"/>
      <c r="G6" s="131"/>
      <c r="H6" s="131"/>
      <c r="I6" s="131"/>
      <c r="J6" s="131"/>
      <c r="K6" s="131"/>
      <c r="L6" s="131"/>
      <c r="M6" s="132"/>
      <c r="O6" s="129"/>
    </row>
    <row r="7" spans="1:18" x14ac:dyDescent="0.3">
      <c r="A7" s="5"/>
      <c r="M7" s="6"/>
      <c r="O7" s="129"/>
    </row>
    <row r="8" spans="1:18" x14ac:dyDescent="0.3">
      <c r="A8" s="5"/>
      <c r="D8" s="141" t="s">
        <v>94</v>
      </c>
      <c r="E8" s="141"/>
      <c r="F8" s="141"/>
      <c r="G8" s="141"/>
      <c r="H8" s="141"/>
      <c r="I8" s="141"/>
      <c r="J8" s="141"/>
      <c r="M8" s="6"/>
      <c r="O8" s="129"/>
    </row>
    <row r="9" spans="1:18" x14ac:dyDescent="0.3">
      <c r="A9" s="5"/>
      <c r="D9" s="141"/>
      <c r="E9" s="141"/>
      <c r="F9" s="141"/>
      <c r="G9" s="141"/>
      <c r="H9" s="141"/>
      <c r="I9" s="141"/>
      <c r="J9" s="141"/>
      <c r="M9" s="6"/>
      <c r="O9" s="129"/>
    </row>
    <row r="10" spans="1:18" ht="30" customHeight="1" x14ac:dyDescent="0.3">
      <c r="A10" s="133"/>
      <c r="B10" s="134"/>
      <c r="C10" s="134"/>
      <c r="D10" s="134"/>
      <c r="E10" s="134"/>
      <c r="F10" s="134"/>
      <c r="G10" s="134"/>
      <c r="H10" s="134"/>
      <c r="I10" s="134"/>
      <c r="J10" s="134"/>
      <c r="K10" s="134"/>
      <c r="L10" s="134"/>
      <c r="M10" s="135"/>
      <c r="O10" s="129"/>
    </row>
    <row r="11" spans="1:18" x14ac:dyDescent="0.3">
      <c r="A11" s="5"/>
      <c r="M11" s="6"/>
      <c r="O11" s="129"/>
    </row>
    <row r="12" spans="1:18" x14ac:dyDescent="0.3">
      <c r="A12" s="5"/>
      <c r="M12" s="6"/>
      <c r="O12" s="129"/>
    </row>
    <row r="13" spans="1:18" x14ac:dyDescent="0.3">
      <c r="A13" s="5"/>
      <c r="M13" s="6"/>
      <c r="O13" s="129"/>
    </row>
    <row r="14" spans="1:18" x14ac:dyDescent="0.3">
      <c r="A14" s="5"/>
      <c r="M14" s="6"/>
      <c r="O14" s="129"/>
    </row>
    <row r="15" spans="1:18" x14ac:dyDescent="0.3">
      <c r="A15" s="5"/>
      <c r="M15" s="6"/>
      <c r="O15" s="129"/>
    </row>
    <row r="16" spans="1:18" ht="16.5" customHeight="1" x14ac:dyDescent="0.3">
      <c r="A16" s="5"/>
      <c r="M16" s="6"/>
      <c r="O16" s="140" t="str">
        <f>A19</f>
        <v>2018년</v>
      </c>
      <c r="R16" s="53"/>
    </row>
    <row r="17" spans="1:15" ht="13.5" customHeight="1" x14ac:dyDescent="0.3">
      <c r="A17" s="5"/>
      <c r="M17" s="6"/>
      <c r="O17" s="140"/>
    </row>
    <row r="18" spans="1:15" x14ac:dyDescent="0.3">
      <c r="A18" s="5"/>
      <c r="M18" s="6"/>
      <c r="O18" s="140"/>
    </row>
    <row r="19" spans="1:15" ht="27.95" customHeight="1" x14ac:dyDescent="0.3">
      <c r="A19" s="136" t="s">
        <v>90</v>
      </c>
      <c r="B19" s="137"/>
      <c r="C19" s="137"/>
      <c r="D19" s="137"/>
      <c r="E19" s="137"/>
      <c r="F19" s="137"/>
      <c r="G19" s="137"/>
      <c r="H19" s="137"/>
      <c r="I19" s="137"/>
      <c r="J19" s="137"/>
      <c r="K19" s="137"/>
      <c r="L19" s="137"/>
      <c r="M19" s="138"/>
      <c r="O19" s="140"/>
    </row>
    <row r="20" spans="1:15" x14ac:dyDescent="0.3">
      <c r="A20" s="5"/>
      <c r="M20" s="6"/>
      <c r="O20" s="140"/>
    </row>
    <row r="21" spans="1:15" x14ac:dyDescent="0.3">
      <c r="A21" s="5"/>
      <c r="M21" s="6"/>
      <c r="O21" s="140"/>
    </row>
    <row r="22" spans="1:15" x14ac:dyDescent="0.3">
      <c r="A22" s="5"/>
      <c r="M22" s="6"/>
      <c r="O22" s="140"/>
    </row>
    <row r="23" spans="1:15" x14ac:dyDescent="0.3">
      <c r="A23" s="5"/>
      <c r="M23" s="6"/>
      <c r="O23" s="140"/>
    </row>
    <row r="24" spans="1:15" ht="20.100000000000001" customHeight="1" x14ac:dyDescent="0.3">
      <c r="A24" s="5"/>
      <c r="M24" s="6"/>
      <c r="O24" s="128"/>
    </row>
    <row r="25" spans="1:15" ht="20.100000000000001" customHeight="1" x14ac:dyDescent="0.3">
      <c r="A25" s="5"/>
      <c r="D25" s="128"/>
      <c r="E25" s="128"/>
      <c r="F25" s="139" t="s">
        <v>89</v>
      </c>
      <c r="G25" s="139"/>
      <c r="H25" s="139"/>
      <c r="I25" s="139"/>
      <c r="M25" s="6"/>
      <c r="O25" s="128"/>
    </row>
    <row r="26" spans="1:15" ht="20.100000000000001" customHeight="1" x14ac:dyDescent="0.3">
      <c r="A26" s="5"/>
      <c r="D26" s="128"/>
      <c r="E26" s="128"/>
      <c r="F26" s="139"/>
      <c r="G26" s="139"/>
      <c r="H26" s="139"/>
      <c r="I26" s="139"/>
      <c r="M26" s="6"/>
      <c r="O26" s="127" t="str">
        <f>F25</f>
        <v>완도군</v>
      </c>
    </row>
    <row r="27" spans="1:15" ht="20.100000000000001" customHeight="1" x14ac:dyDescent="0.3">
      <c r="A27" s="5"/>
      <c r="F27" s="7"/>
      <c r="G27" s="7"/>
      <c r="H27" s="7"/>
      <c r="I27" s="7"/>
      <c r="M27" s="6"/>
      <c r="O27" s="127"/>
    </row>
    <row r="28" spans="1:15" ht="20.100000000000001" customHeight="1" thickBot="1" x14ac:dyDescent="0.35">
      <c r="A28" s="8"/>
      <c r="B28" s="9"/>
      <c r="C28" s="9"/>
      <c r="D28" s="9"/>
      <c r="E28" s="9"/>
      <c r="F28" s="10"/>
      <c r="G28" s="10"/>
      <c r="H28" s="10"/>
      <c r="I28" s="10"/>
      <c r="J28" s="9"/>
      <c r="K28" s="9"/>
      <c r="L28" s="9"/>
      <c r="M28" s="11"/>
      <c r="O28" s="127"/>
    </row>
  </sheetData>
  <mergeCells count="10">
    <mergeCell ref="O26:O28"/>
    <mergeCell ref="O24:O25"/>
    <mergeCell ref="O1:O15"/>
    <mergeCell ref="A6:M6"/>
    <mergeCell ref="A10:M10"/>
    <mergeCell ref="A19:M19"/>
    <mergeCell ref="F25:I26"/>
    <mergeCell ref="D25:E26"/>
    <mergeCell ref="O16:O23"/>
    <mergeCell ref="D8:J9"/>
  </mergeCells>
  <phoneticPr fontId="1" type="noConversion"/>
  <printOptions horizontalCentered="1"/>
  <pageMargins left="0.70866141732283472" right="0.70866141732283472" top="0.94488188976377963" bottom="0.55118110236220474" header="0.31496062992125984" footer="0.31496062992125984"/>
  <pageSetup paperSize="9" scale="99" orientation="landscape" blackAndWhite="1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CA8A82-2125-43AC-B25B-342B74C1C222}">
  <dimension ref="B1:M52"/>
  <sheetViews>
    <sheetView tabSelected="1" view="pageBreakPreview" zoomScale="115" zoomScaleNormal="100" zoomScaleSheetLayoutView="115" workbookViewId="0">
      <pane ySplit="3" topLeftCell="A4" activePane="bottomLeft" state="frozen"/>
      <selection activeCell="I11" sqref="I11"/>
      <selection pane="bottomLeft" activeCell="F22" sqref="F22"/>
    </sheetView>
  </sheetViews>
  <sheetFormatPr defaultRowHeight="12.75" x14ac:dyDescent="0.2"/>
  <cols>
    <col min="1" max="1" width="0.625" style="70" customWidth="1"/>
    <col min="2" max="3" width="2.375" style="70" customWidth="1"/>
    <col min="4" max="4" width="16.875" style="70" customWidth="1"/>
    <col min="5" max="5" width="4.125" style="70" customWidth="1"/>
    <col min="6" max="6" width="13.5" style="70" customWidth="1"/>
    <col min="7" max="7" width="4.75" style="70" customWidth="1"/>
    <col min="8" max="8" width="31.125" style="70" customWidth="1"/>
    <col min="9" max="11" width="9" style="70"/>
    <col min="12" max="12" width="8.625" style="70" bestFit="1" customWidth="1"/>
    <col min="13" max="13" width="8.125" style="70" bestFit="1" customWidth="1"/>
    <col min="14" max="256" width="9" style="70"/>
    <col min="257" max="257" width="0.625" style="70" customWidth="1"/>
    <col min="258" max="259" width="2.375" style="70" customWidth="1"/>
    <col min="260" max="260" width="16.875" style="70" customWidth="1"/>
    <col min="261" max="261" width="4.125" style="70" customWidth="1"/>
    <col min="262" max="262" width="13.5" style="70" customWidth="1"/>
    <col min="263" max="263" width="4.75" style="70" customWidth="1"/>
    <col min="264" max="264" width="31.125" style="70" customWidth="1"/>
    <col min="265" max="267" width="9" style="70"/>
    <col min="268" max="268" width="8.625" style="70" bestFit="1" customWidth="1"/>
    <col min="269" max="269" width="8.125" style="70" bestFit="1" customWidth="1"/>
    <col min="270" max="512" width="9" style="70"/>
    <col min="513" max="513" width="0.625" style="70" customWidth="1"/>
    <col min="514" max="515" width="2.375" style="70" customWidth="1"/>
    <col min="516" max="516" width="16.875" style="70" customWidth="1"/>
    <col min="517" max="517" width="4.125" style="70" customWidth="1"/>
    <col min="518" max="518" width="13.5" style="70" customWidth="1"/>
    <col min="519" max="519" width="4.75" style="70" customWidth="1"/>
    <col min="520" max="520" width="31.125" style="70" customWidth="1"/>
    <col min="521" max="523" width="9" style="70"/>
    <col min="524" max="524" width="8.625" style="70" bestFit="1" customWidth="1"/>
    <col min="525" max="525" width="8.125" style="70" bestFit="1" customWidth="1"/>
    <col min="526" max="768" width="9" style="70"/>
    <col min="769" max="769" width="0.625" style="70" customWidth="1"/>
    <col min="770" max="771" width="2.375" style="70" customWidth="1"/>
    <col min="772" max="772" width="16.875" style="70" customWidth="1"/>
    <col min="773" max="773" width="4.125" style="70" customWidth="1"/>
    <col min="774" max="774" width="13.5" style="70" customWidth="1"/>
    <col min="775" max="775" width="4.75" style="70" customWidth="1"/>
    <col min="776" max="776" width="31.125" style="70" customWidth="1"/>
    <col min="777" max="779" width="9" style="70"/>
    <col min="780" max="780" width="8.625" style="70" bestFit="1" customWidth="1"/>
    <col min="781" max="781" width="8.125" style="70" bestFit="1" customWidth="1"/>
    <col min="782" max="1024" width="9" style="70"/>
    <col min="1025" max="1025" width="0.625" style="70" customWidth="1"/>
    <col min="1026" max="1027" width="2.375" style="70" customWidth="1"/>
    <col min="1028" max="1028" width="16.875" style="70" customWidth="1"/>
    <col min="1029" max="1029" width="4.125" style="70" customWidth="1"/>
    <col min="1030" max="1030" width="13.5" style="70" customWidth="1"/>
    <col min="1031" max="1031" width="4.75" style="70" customWidth="1"/>
    <col min="1032" max="1032" width="31.125" style="70" customWidth="1"/>
    <col min="1033" max="1035" width="9" style="70"/>
    <col min="1036" max="1036" width="8.625" style="70" bestFit="1" customWidth="1"/>
    <col min="1037" max="1037" width="8.125" style="70" bestFit="1" customWidth="1"/>
    <col min="1038" max="1280" width="9" style="70"/>
    <col min="1281" max="1281" width="0.625" style="70" customWidth="1"/>
    <col min="1282" max="1283" width="2.375" style="70" customWidth="1"/>
    <col min="1284" max="1284" width="16.875" style="70" customWidth="1"/>
    <col min="1285" max="1285" width="4.125" style="70" customWidth="1"/>
    <col min="1286" max="1286" width="13.5" style="70" customWidth="1"/>
    <col min="1287" max="1287" width="4.75" style="70" customWidth="1"/>
    <col min="1288" max="1288" width="31.125" style="70" customWidth="1"/>
    <col min="1289" max="1291" width="9" style="70"/>
    <col min="1292" max="1292" width="8.625" style="70" bestFit="1" customWidth="1"/>
    <col min="1293" max="1293" width="8.125" style="70" bestFit="1" customWidth="1"/>
    <col min="1294" max="1536" width="9" style="70"/>
    <col min="1537" max="1537" width="0.625" style="70" customWidth="1"/>
    <col min="1538" max="1539" width="2.375" style="70" customWidth="1"/>
    <col min="1540" max="1540" width="16.875" style="70" customWidth="1"/>
    <col min="1541" max="1541" width="4.125" style="70" customWidth="1"/>
    <col min="1542" max="1542" width="13.5" style="70" customWidth="1"/>
    <col min="1543" max="1543" width="4.75" style="70" customWidth="1"/>
    <col min="1544" max="1544" width="31.125" style="70" customWidth="1"/>
    <col min="1545" max="1547" width="9" style="70"/>
    <col min="1548" max="1548" width="8.625" style="70" bestFit="1" customWidth="1"/>
    <col min="1549" max="1549" width="8.125" style="70" bestFit="1" customWidth="1"/>
    <col min="1550" max="1792" width="9" style="70"/>
    <col min="1793" max="1793" width="0.625" style="70" customWidth="1"/>
    <col min="1794" max="1795" width="2.375" style="70" customWidth="1"/>
    <col min="1796" max="1796" width="16.875" style="70" customWidth="1"/>
    <col min="1797" max="1797" width="4.125" style="70" customWidth="1"/>
    <col min="1798" max="1798" width="13.5" style="70" customWidth="1"/>
    <col min="1799" max="1799" width="4.75" style="70" customWidth="1"/>
    <col min="1800" max="1800" width="31.125" style="70" customWidth="1"/>
    <col min="1801" max="1803" width="9" style="70"/>
    <col min="1804" max="1804" width="8.625" style="70" bestFit="1" customWidth="1"/>
    <col min="1805" max="1805" width="8.125" style="70" bestFit="1" customWidth="1"/>
    <col min="1806" max="2048" width="9" style="70"/>
    <col min="2049" max="2049" width="0.625" style="70" customWidth="1"/>
    <col min="2050" max="2051" width="2.375" style="70" customWidth="1"/>
    <col min="2052" max="2052" width="16.875" style="70" customWidth="1"/>
    <col min="2053" max="2053" width="4.125" style="70" customWidth="1"/>
    <col min="2054" max="2054" width="13.5" style="70" customWidth="1"/>
    <col min="2055" max="2055" width="4.75" style="70" customWidth="1"/>
    <col min="2056" max="2056" width="31.125" style="70" customWidth="1"/>
    <col min="2057" max="2059" width="9" style="70"/>
    <col min="2060" max="2060" width="8.625" style="70" bestFit="1" customWidth="1"/>
    <col min="2061" max="2061" width="8.125" style="70" bestFit="1" customWidth="1"/>
    <col min="2062" max="2304" width="9" style="70"/>
    <col min="2305" max="2305" width="0.625" style="70" customWidth="1"/>
    <col min="2306" max="2307" width="2.375" style="70" customWidth="1"/>
    <col min="2308" max="2308" width="16.875" style="70" customWidth="1"/>
    <col min="2309" max="2309" width="4.125" style="70" customWidth="1"/>
    <col min="2310" max="2310" width="13.5" style="70" customWidth="1"/>
    <col min="2311" max="2311" width="4.75" style="70" customWidth="1"/>
    <col min="2312" max="2312" width="31.125" style="70" customWidth="1"/>
    <col min="2313" max="2315" width="9" style="70"/>
    <col min="2316" max="2316" width="8.625" style="70" bestFit="1" customWidth="1"/>
    <col min="2317" max="2317" width="8.125" style="70" bestFit="1" customWidth="1"/>
    <col min="2318" max="2560" width="9" style="70"/>
    <col min="2561" max="2561" width="0.625" style="70" customWidth="1"/>
    <col min="2562" max="2563" width="2.375" style="70" customWidth="1"/>
    <col min="2564" max="2564" width="16.875" style="70" customWidth="1"/>
    <col min="2565" max="2565" width="4.125" style="70" customWidth="1"/>
    <col min="2566" max="2566" width="13.5" style="70" customWidth="1"/>
    <col min="2567" max="2567" width="4.75" style="70" customWidth="1"/>
    <col min="2568" max="2568" width="31.125" style="70" customWidth="1"/>
    <col min="2569" max="2571" width="9" style="70"/>
    <col min="2572" max="2572" width="8.625" style="70" bestFit="1" customWidth="1"/>
    <col min="2573" max="2573" width="8.125" style="70" bestFit="1" customWidth="1"/>
    <col min="2574" max="2816" width="9" style="70"/>
    <col min="2817" max="2817" width="0.625" style="70" customWidth="1"/>
    <col min="2818" max="2819" width="2.375" style="70" customWidth="1"/>
    <col min="2820" max="2820" width="16.875" style="70" customWidth="1"/>
    <col min="2821" max="2821" width="4.125" style="70" customWidth="1"/>
    <col min="2822" max="2822" width="13.5" style="70" customWidth="1"/>
    <col min="2823" max="2823" width="4.75" style="70" customWidth="1"/>
    <col min="2824" max="2824" width="31.125" style="70" customWidth="1"/>
    <col min="2825" max="2827" width="9" style="70"/>
    <col min="2828" max="2828" width="8.625" style="70" bestFit="1" customWidth="1"/>
    <col min="2829" max="2829" width="8.125" style="70" bestFit="1" customWidth="1"/>
    <col min="2830" max="3072" width="9" style="70"/>
    <col min="3073" max="3073" width="0.625" style="70" customWidth="1"/>
    <col min="3074" max="3075" width="2.375" style="70" customWidth="1"/>
    <col min="3076" max="3076" width="16.875" style="70" customWidth="1"/>
    <col min="3077" max="3077" width="4.125" style="70" customWidth="1"/>
    <col min="3078" max="3078" width="13.5" style="70" customWidth="1"/>
    <col min="3079" max="3079" width="4.75" style="70" customWidth="1"/>
    <col min="3080" max="3080" width="31.125" style="70" customWidth="1"/>
    <col min="3081" max="3083" width="9" style="70"/>
    <col min="3084" max="3084" width="8.625" style="70" bestFit="1" customWidth="1"/>
    <col min="3085" max="3085" width="8.125" style="70" bestFit="1" customWidth="1"/>
    <col min="3086" max="3328" width="9" style="70"/>
    <col min="3329" max="3329" width="0.625" style="70" customWidth="1"/>
    <col min="3330" max="3331" width="2.375" style="70" customWidth="1"/>
    <col min="3332" max="3332" width="16.875" style="70" customWidth="1"/>
    <col min="3333" max="3333" width="4.125" style="70" customWidth="1"/>
    <col min="3334" max="3334" width="13.5" style="70" customWidth="1"/>
    <col min="3335" max="3335" width="4.75" style="70" customWidth="1"/>
    <col min="3336" max="3336" width="31.125" style="70" customWidth="1"/>
    <col min="3337" max="3339" width="9" style="70"/>
    <col min="3340" max="3340" width="8.625" style="70" bestFit="1" customWidth="1"/>
    <col min="3341" max="3341" width="8.125" style="70" bestFit="1" customWidth="1"/>
    <col min="3342" max="3584" width="9" style="70"/>
    <col min="3585" max="3585" width="0.625" style="70" customWidth="1"/>
    <col min="3586" max="3587" width="2.375" style="70" customWidth="1"/>
    <col min="3588" max="3588" width="16.875" style="70" customWidth="1"/>
    <col min="3589" max="3589" width="4.125" style="70" customWidth="1"/>
    <col min="3590" max="3590" width="13.5" style="70" customWidth="1"/>
    <col min="3591" max="3591" width="4.75" style="70" customWidth="1"/>
    <col min="3592" max="3592" width="31.125" style="70" customWidth="1"/>
    <col min="3593" max="3595" width="9" style="70"/>
    <col min="3596" max="3596" width="8.625" style="70" bestFit="1" customWidth="1"/>
    <col min="3597" max="3597" width="8.125" style="70" bestFit="1" customWidth="1"/>
    <col min="3598" max="3840" width="9" style="70"/>
    <col min="3841" max="3841" width="0.625" style="70" customWidth="1"/>
    <col min="3842" max="3843" width="2.375" style="70" customWidth="1"/>
    <col min="3844" max="3844" width="16.875" style="70" customWidth="1"/>
    <col min="3845" max="3845" width="4.125" style="70" customWidth="1"/>
    <col min="3846" max="3846" width="13.5" style="70" customWidth="1"/>
    <col min="3847" max="3847" width="4.75" style="70" customWidth="1"/>
    <col min="3848" max="3848" width="31.125" style="70" customWidth="1"/>
    <col min="3849" max="3851" width="9" style="70"/>
    <col min="3852" max="3852" width="8.625" style="70" bestFit="1" customWidth="1"/>
    <col min="3853" max="3853" width="8.125" style="70" bestFit="1" customWidth="1"/>
    <col min="3854" max="4096" width="9" style="70"/>
    <col min="4097" max="4097" width="0.625" style="70" customWidth="1"/>
    <col min="4098" max="4099" width="2.375" style="70" customWidth="1"/>
    <col min="4100" max="4100" width="16.875" style="70" customWidth="1"/>
    <col min="4101" max="4101" width="4.125" style="70" customWidth="1"/>
    <col min="4102" max="4102" width="13.5" style="70" customWidth="1"/>
    <col min="4103" max="4103" width="4.75" style="70" customWidth="1"/>
    <col min="4104" max="4104" width="31.125" style="70" customWidth="1"/>
    <col min="4105" max="4107" width="9" style="70"/>
    <col min="4108" max="4108" width="8.625" style="70" bestFit="1" customWidth="1"/>
    <col min="4109" max="4109" width="8.125" style="70" bestFit="1" customWidth="1"/>
    <col min="4110" max="4352" width="9" style="70"/>
    <col min="4353" max="4353" width="0.625" style="70" customWidth="1"/>
    <col min="4354" max="4355" width="2.375" style="70" customWidth="1"/>
    <col min="4356" max="4356" width="16.875" style="70" customWidth="1"/>
    <col min="4357" max="4357" width="4.125" style="70" customWidth="1"/>
    <col min="4358" max="4358" width="13.5" style="70" customWidth="1"/>
    <col min="4359" max="4359" width="4.75" style="70" customWidth="1"/>
    <col min="4360" max="4360" width="31.125" style="70" customWidth="1"/>
    <col min="4361" max="4363" width="9" style="70"/>
    <col min="4364" max="4364" width="8.625" style="70" bestFit="1" customWidth="1"/>
    <col min="4365" max="4365" width="8.125" style="70" bestFit="1" customWidth="1"/>
    <col min="4366" max="4608" width="9" style="70"/>
    <col min="4609" max="4609" width="0.625" style="70" customWidth="1"/>
    <col min="4610" max="4611" width="2.375" style="70" customWidth="1"/>
    <col min="4612" max="4612" width="16.875" style="70" customWidth="1"/>
    <col min="4613" max="4613" width="4.125" style="70" customWidth="1"/>
    <col min="4614" max="4614" width="13.5" style="70" customWidth="1"/>
    <col min="4615" max="4615" width="4.75" style="70" customWidth="1"/>
    <col min="4616" max="4616" width="31.125" style="70" customWidth="1"/>
    <col min="4617" max="4619" width="9" style="70"/>
    <col min="4620" max="4620" width="8.625" style="70" bestFit="1" customWidth="1"/>
    <col min="4621" max="4621" width="8.125" style="70" bestFit="1" customWidth="1"/>
    <col min="4622" max="4864" width="9" style="70"/>
    <col min="4865" max="4865" width="0.625" style="70" customWidth="1"/>
    <col min="4866" max="4867" width="2.375" style="70" customWidth="1"/>
    <col min="4868" max="4868" width="16.875" style="70" customWidth="1"/>
    <col min="4869" max="4869" width="4.125" style="70" customWidth="1"/>
    <col min="4870" max="4870" width="13.5" style="70" customWidth="1"/>
    <col min="4871" max="4871" width="4.75" style="70" customWidth="1"/>
    <col min="4872" max="4872" width="31.125" style="70" customWidth="1"/>
    <col min="4873" max="4875" width="9" style="70"/>
    <col min="4876" max="4876" width="8.625" style="70" bestFit="1" customWidth="1"/>
    <col min="4877" max="4877" width="8.125" style="70" bestFit="1" customWidth="1"/>
    <col min="4878" max="5120" width="9" style="70"/>
    <col min="5121" max="5121" width="0.625" style="70" customWidth="1"/>
    <col min="5122" max="5123" width="2.375" style="70" customWidth="1"/>
    <col min="5124" max="5124" width="16.875" style="70" customWidth="1"/>
    <col min="5125" max="5125" width="4.125" style="70" customWidth="1"/>
    <col min="5126" max="5126" width="13.5" style="70" customWidth="1"/>
    <col min="5127" max="5127" width="4.75" style="70" customWidth="1"/>
    <col min="5128" max="5128" width="31.125" style="70" customWidth="1"/>
    <col min="5129" max="5131" width="9" style="70"/>
    <col min="5132" max="5132" width="8.625" style="70" bestFit="1" customWidth="1"/>
    <col min="5133" max="5133" width="8.125" style="70" bestFit="1" customWidth="1"/>
    <col min="5134" max="5376" width="9" style="70"/>
    <col min="5377" max="5377" width="0.625" style="70" customWidth="1"/>
    <col min="5378" max="5379" width="2.375" style="70" customWidth="1"/>
    <col min="5380" max="5380" width="16.875" style="70" customWidth="1"/>
    <col min="5381" max="5381" width="4.125" style="70" customWidth="1"/>
    <col min="5382" max="5382" width="13.5" style="70" customWidth="1"/>
    <col min="5383" max="5383" width="4.75" style="70" customWidth="1"/>
    <col min="5384" max="5384" width="31.125" style="70" customWidth="1"/>
    <col min="5385" max="5387" width="9" style="70"/>
    <col min="5388" max="5388" width="8.625" style="70" bestFit="1" customWidth="1"/>
    <col min="5389" max="5389" width="8.125" style="70" bestFit="1" customWidth="1"/>
    <col min="5390" max="5632" width="9" style="70"/>
    <col min="5633" max="5633" width="0.625" style="70" customWidth="1"/>
    <col min="5634" max="5635" width="2.375" style="70" customWidth="1"/>
    <col min="5636" max="5636" width="16.875" style="70" customWidth="1"/>
    <col min="5637" max="5637" width="4.125" style="70" customWidth="1"/>
    <col min="5638" max="5638" width="13.5" style="70" customWidth="1"/>
    <col min="5639" max="5639" width="4.75" style="70" customWidth="1"/>
    <col min="5640" max="5640" width="31.125" style="70" customWidth="1"/>
    <col min="5641" max="5643" width="9" style="70"/>
    <col min="5644" max="5644" width="8.625" style="70" bestFit="1" customWidth="1"/>
    <col min="5645" max="5645" width="8.125" style="70" bestFit="1" customWidth="1"/>
    <col min="5646" max="5888" width="9" style="70"/>
    <col min="5889" max="5889" width="0.625" style="70" customWidth="1"/>
    <col min="5890" max="5891" width="2.375" style="70" customWidth="1"/>
    <col min="5892" max="5892" width="16.875" style="70" customWidth="1"/>
    <col min="5893" max="5893" width="4.125" style="70" customWidth="1"/>
    <col min="5894" max="5894" width="13.5" style="70" customWidth="1"/>
    <col min="5895" max="5895" width="4.75" style="70" customWidth="1"/>
    <col min="5896" max="5896" width="31.125" style="70" customWidth="1"/>
    <col min="5897" max="5899" width="9" style="70"/>
    <col min="5900" max="5900" width="8.625" style="70" bestFit="1" customWidth="1"/>
    <col min="5901" max="5901" width="8.125" style="70" bestFit="1" customWidth="1"/>
    <col min="5902" max="6144" width="9" style="70"/>
    <col min="6145" max="6145" width="0.625" style="70" customWidth="1"/>
    <col min="6146" max="6147" width="2.375" style="70" customWidth="1"/>
    <col min="6148" max="6148" width="16.875" style="70" customWidth="1"/>
    <col min="6149" max="6149" width="4.125" style="70" customWidth="1"/>
    <col min="6150" max="6150" width="13.5" style="70" customWidth="1"/>
    <col min="6151" max="6151" width="4.75" style="70" customWidth="1"/>
    <col min="6152" max="6152" width="31.125" style="70" customWidth="1"/>
    <col min="6153" max="6155" width="9" style="70"/>
    <col min="6156" max="6156" width="8.625" style="70" bestFit="1" customWidth="1"/>
    <col min="6157" max="6157" width="8.125" style="70" bestFit="1" customWidth="1"/>
    <col min="6158" max="6400" width="9" style="70"/>
    <col min="6401" max="6401" width="0.625" style="70" customWidth="1"/>
    <col min="6402" max="6403" width="2.375" style="70" customWidth="1"/>
    <col min="6404" max="6404" width="16.875" style="70" customWidth="1"/>
    <col min="6405" max="6405" width="4.125" style="70" customWidth="1"/>
    <col min="6406" max="6406" width="13.5" style="70" customWidth="1"/>
    <col min="6407" max="6407" width="4.75" style="70" customWidth="1"/>
    <col min="6408" max="6408" width="31.125" style="70" customWidth="1"/>
    <col min="6409" max="6411" width="9" style="70"/>
    <col min="6412" max="6412" width="8.625" style="70" bestFit="1" customWidth="1"/>
    <col min="6413" max="6413" width="8.125" style="70" bestFit="1" customWidth="1"/>
    <col min="6414" max="6656" width="9" style="70"/>
    <col min="6657" max="6657" width="0.625" style="70" customWidth="1"/>
    <col min="6658" max="6659" width="2.375" style="70" customWidth="1"/>
    <col min="6660" max="6660" width="16.875" style="70" customWidth="1"/>
    <col min="6661" max="6661" width="4.125" style="70" customWidth="1"/>
    <col min="6662" max="6662" width="13.5" style="70" customWidth="1"/>
    <col min="6663" max="6663" width="4.75" style="70" customWidth="1"/>
    <col min="6664" max="6664" width="31.125" style="70" customWidth="1"/>
    <col min="6665" max="6667" width="9" style="70"/>
    <col min="6668" max="6668" width="8.625" style="70" bestFit="1" customWidth="1"/>
    <col min="6669" max="6669" width="8.125" style="70" bestFit="1" customWidth="1"/>
    <col min="6670" max="6912" width="9" style="70"/>
    <col min="6913" max="6913" width="0.625" style="70" customWidth="1"/>
    <col min="6914" max="6915" width="2.375" style="70" customWidth="1"/>
    <col min="6916" max="6916" width="16.875" style="70" customWidth="1"/>
    <col min="6917" max="6917" width="4.125" style="70" customWidth="1"/>
    <col min="6918" max="6918" width="13.5" style="70" customWidth="1"/>
    <col min="6919" max="6919" width="4.75" style="70" customWidth="1"/>
    <col min="6920" max="6920" width="31.125" style="70" customWidth="1"/>
    <col min="6921" max="6923" width="9" style="70"/>
    <col min="6924" max="6924" width="8.625" style="70" bestFit="1" customWidth="1"/>
    <col min="6925" max="6925" width="8.125" style="70" bestFit="1" customWidth="1"/>
    <col min="6926" max="7168" width="9" style="70"/>
    <col min="7169" max="7169" width="0.625" style="70" customWidth="1"/>
    <col min="7170" max="7171" width="2.375" style="70" customWidth="1"/>
    <col min="7172" max="7172" width="16.875" style="70" customWidth="1"/>
    <col min="7173" max="7173" width="4.125" style="70" customWidth="1"/>
    <col min="7174" max="7174" width="13.5" style="70" customWidth="1"/>
    <col min="7175" max="7175" width="4.75" style="70" customWidth="1"/>
    <col min="7176" max="7176" width="31.125" style="70" customWidth="1"/>
    <col min="7177" max="7179" width="9" style="70"/>
    <col min="7180" max="7180" width="8.625" style="70" bestFit="1" customWidth="1"/>
    <col min="7181" max="7181" width="8.125" style="70" bestFit="1" customWidth="1"/>
    <col min="7182" max="7424" width="9" style="70"/>
    <col min="7425" max="7425" width="0.625" style="70" customWidth="1"/>
    <col min="7426" max="7427" width="2.375" style="70" customWidth="1"/>
    <col min="7428" max="7428" width="16.875" style="70" customWidth="1"/>
    <col min="7429" max="7429" width="4.125" style="70" customWidth="1"/>
    <col min="7430" max="7430" width="13.5" style="70" customWidth="1"/>
    <col min="7431" max="7431" width="4.75" style="70" customWidth="1"/>
    <col min="7432" max="7432" width="31.125" style="70" customWidth="1"/>
    <col min="7433" max="7435" width="9" style="70"/>
    <col min="7436" max="7436" width="8.625" style="70" bestFit="1" customWidth="1"/>
    <col min="7437" max="7437" width="8.125" style="70" bestFit="1" customWidth="1"/>
    <col min="7438" max="7680" width="9" style="70"/>
    <col min="7681" max="7681" width="0.625" style="70" customWidth="1"/>
    <col min="7682" max="7683" width="2.375" style="70" customWidth="1"/>
    <col min="7684" max="7684" width="16.875" style="70" customWidth="1"/>
    <col min="7685" max="7685" width="4.125" style="70" customWidth="1"/>
    <col min="7686" max="7686" width="13.5" style="70" customWidth="1"/>
    <col min="7687" max="7687" width="4.75" style="70" customWidth="1"/>
    <col min="7688" max="7688" width="31.125" style="70" customWidth="1"/>
    <col min="7689" max="7691" width="9" style="70"/>
    <col min="7692" max="7692" width="8.625" style="70" bestFit="1" customWidth="1"/>
    <col min="7693" max="7693" width="8.125" style="70" bestFit="1" customWidth="1"/>
    <col min="7694" max="7936" width="9" style="70"/>
    <col min="7937" max="7937" width="0.625" style="70" customWidth="1"/>
    <col min="7938" max="7939" width="2.375" style="70" customWidth="1"/>
    <col min="7940" max="7940" width="16.875" style="70" customWidth="1"/>
    <col min="7941" max="7941" width="4.125" style="70" customWidth="1"/>
    <col min="7942" max="7942" width="13.5" style="70" customWidth="1"/>
    <col min="7943" max="7943" width="4.75" style="70" customWidth="1"/>
    <col min="7944" max="7944" width="31.125" style="70" customWidth="1"/>
    <col min="7945" max="7947" width="9" style="70"/>
    <col min="7948" max="7948" width="8.625" style="70" bestFit="1" customWidth="1"/>
    <col min="7949" max="7949" width="8.125" style="70" bestFit="1" customWidth="1"/>
    <col min="7950" max="8192" width="9" style="70"/>
    <col min="8193" max="8193" width="0.625" style="70" customWidth="1"/>
    <col min="8194" max="8195" width="2.375" style="70" customWidth="1"/>
    <col min="8196" max="8196" width="16.875" style="70" customWidth="1"/>
    <col min="8197" max="8197" width="4.125" style="70" customWidth="1"/>
    <col min="8198" max="8198" width="13.5" style="70" customWidth="1"/>
    <col min="8199" max="8199" width="4.75" style="70" customWidth="1"/>
    <col min="8200" max="8200" width="31.125" style="70" customWidth="1"/>
    <col min="8201" max="8203" width="9" style="70"/>
    <col min="8204" max="8204" width="8.625" style="70" bestFit="1" customWidth="1"/>
    <col min="8205" max="8205" width="8.125" style="70" bestFit="1" customWidth="1"/>
    <col min="8206" max="8448" width="9" style="70"/>
    <col min="8449" max="8449" width="0.625" style="70" customWidth="1"/>
    <col min="8450" max="8451" width="2.375" style="70" customWidth="1"/>
    <col min="8452" max="8452" width="16.875" style="70" customWidth="1"/>
    <col min="8453" max="8453" width="4.125" style="70" customWidth="1"/>
    <col min="8454" max="8454" width="13.5" style="70" customWidth="1"/>
    <col min="8455" max="8455" width="4.75" style="70" customWidth="1"/>
    <col min="8456" max="8456" width="31.125" style="70" customWidth="1"/>
    <col min="8457" max="8459" width="9" style="70"/>
    <col min="8460" max="8460" width="8.625" style="70" bestFit="1" customWidth="1"/>
    <col min="8461" max="8461" width="8.125" style="70" bestFit="1" customWidth="1"/>
    <col min="8462" max="8704" width="9" style="70"/>
    <col min="8705" max="8705" width="0.625" style="70" customWidth="1"/>
    <col min="8706" max="8707" width="2.375" style="70" customWidth="1"/>
    <col min="8708" max="8708" width="16.875" style="70" customWidth="1"/>
    <col min="8709" max="8709" width="4.125" style="70" customWidth="1"/>
    <col min="8710" max="8710" width="13.5" style="70" customWidth="1"/>
    <col min="8711" max="8711" width="4.75" style="70" customWidth="1"/>
    <col min="8712" max="8712" width="31.125" style="70" customWidth="1"/>
    <col min="8713" max="8715" width="9" style="70"/>
    <col min="8716" max="8716" width="8.625" style="70" bestFit="1" customWidth="1"/>
    <col min="8717" max="8717" width="8.125" style="70" bestFit="1" customWidth="1"/>
    <col min="8718" max="8960" width="9" style="70"/>
    <col min="8961" max="8961" width="0.625" style="70" customWidth="1"/>
    <col min="8962" max="8963" width="2.375" style="70" customWidth="1"/>
    <col min="8964" max="8964" width="16.875" style="70" customWidth="1"/>
    <col min="8965" max="8965" width="4.125" style="70" customWidth="1"/>
    <col min="8966" max="8966" width="13.5" style="70" customWidth="1"/>
    <col min="8967" max="8967" width="4.75" style="70" customWidth="1"/>
    <col min="8968" max="8968" width="31.125" style="70" customWidth="1"/>
    <col min="8969" max="8971" width="9" style="70"/>
    <col min="8972" max="8972" width="8.625" style="70" bestFit="1" customWidth="1"/>
    <col min="8973" max="8973" width="8.125" style="70" bestFit="1" customWidth="1"/>
    <col min="8974" max="9216" width="9" style="70"/>
    <col min="9217" max="9217" width="0.625" style="70" customWidth="1"/>
    <col min="9218" max="9219" width="2.375" style="70" customWidth="1"/>
    <col min="9220" max="9220" width="16.875" style="70" customWidth="1"/>
    <col min="9221" max="9221" width="4.125" style="70" customWidth="1"/>
    <col min="9222" max="9222" width="13.5" style="70" customWidth="1"/>
    <col min="9223" max="9223" width="4.75" style="70" customWidth="1"/>
    <col min="9224" max="9224" width="31.125" style="70" customWidth="1"/>
    <col min="9225" max="9227" width="9" style="70"/>
    <col min="9228" max="9228" width="8.625" style="70" bestFit="1" customWidth="1"/>
    <col min="9229" max="9229" width="8.125" style="70" bestFit="1" customWidth="1"/>
    <col min="9230" max="9472" width="9" style="70"/>
    <col min="9473" max="9473" width="0.625" style="70" customWidth="1"/>
    <col min="9474" max="9475" width="2.375" style="70" customWidth="1"/>
    <col min="9476" max="9476" width="16.875" style="70" customWidth="1"/>
    <col min="9477" max="9477" width="4.125" style="70" customWidth="1"/>
    <col min="9478" max="9478" width="13.5" style="70" customWidth="1"/>
    <col min="9479" max="9479" width="4.75" style="70" customWidth="1"/>
    <col min="9480" max="9480" width="31.125" style="70" customWidth="1"/>
    <col min="9481" max="9483" width="9" style="70"/>
    <col min="9484" max="9484" width="8.625" style="70" bestFit="1" customWidth="1"/>
    <col min="9485" max="9485" width="8.125" style="70" bestFit="1" customWidth="1"/>
    <col min="9486" max="9728" width="9" style="70"/>
    <col min="9729" max="9729" width="0.625" style="70" customWidth="1"/>
    <col min="9730" max="9731" width="2.375" style="70" customWidth="1"/>
    <col min="9732" max="9732" width="16.875" style="70" customWidth="1"/>
    <col min="9733" max="9733" width="4.125" style="70" customWidth="1"/>
    <col min="9734" max="9734" width="13.5" style="70" customWidth="1"/>
    <col min="9735" max="9735" width="4.75" style="70" customWidth="1"/>
    <col min="9736" max="9736" width="31.125" style="70" customWidth="1"/>
    <col min="9737" max="9739" width="9" style="70"/>
    <col min="9740" max="9740" width="8.625" style="70" bestFit="1" customWidth="1"/>
    <col min="9741" max="9741" width="8.125" style="70" bestFit="1" customWidth="1"/>
    <col min="9742" max="9984" width="9" style="70"/>
    <col min="9985" max="9985" width="0.625" style="70" customWidth="1"/>
    <col min="9986" max="9987" width="2.375" style="70" customWidth="1"/>
    <col min="9988" max="9988" width="16.875" style="70" customWidth="1"/>
    <col min="9989" max="9989" width="4.125" style="70" customWidth="1"/>
    <col min="9990" max="9990" width="13.5" style="70" customWidth="1"/>
    <col min="9991" max="9991" width="4.75" style="70" customWidth="1"/>
    <col min="9992" max="9992" width="31.125" style="70" customWidth="1"/>
    <col min="9993" max="9995" width="9" style="70"/>
    <col min="9996" max="9996" width="8.625" style="70" bestFit="1" customWidth="1"/>
    <col min="9997" max="9997" width="8.125" style="70" bestFit="1" customWidth="1"/>
    <col min="9998" max="10240" width="9" style="70"/>
    <col min="10241" max="10241" width="0.625" style="70" customWidth="1"/>
    <col min="10242" max="10243" width="2.375" style="70" customWidth="1"/>
    <col min="10244" max="10244" width="16.875" style="70" customWidth="1"/>
    <col min="10245" max="10245" width="4.125" style="70" customWidth="1"/>
    <col min="10246" max="10246" width="13.5" style="70" customWidth="1"/>
    <col min="10247" max="10247" width="4.75" style="70" customWidth="1"/>
    <col min="10248" max="10248" width="31.125" style="70" customWidth="1"/>
    <col min="10249" max="10251" width="9" style="70"/>
    <col min="10252" max="10252" width="8.625" style="70" bestFit="1" customWidth="1"/>
    <col min="10253" max="10253" width="8.125" style="70" bestFit="1" customWidth="1"/>
    <col min="10254" max="10496" width="9" style="70"/>
    <col min="10497" max="10497" width="0.625" style="70" customWidth="1"/>
    <col min="10498" max="10499" width="2.375" style="70" customWidth="1"/>
    <col min="10500" max="10500" width="16.875" style="70" customWidth="1"/>
    <col min="10501" max="10501" width="4.125" style="70" customWidth="1"/>
    <col min="10502" max="10502" width="13.5" style="70" customWidth="1"/>
    <col min="10503" max="10503" width="4.75" style="70" customWidth="1"/>
    <col min="10504" max="10504" width="31.125" style="70" customWidth="1"/>
    <col min="10505" max="10507" width="9" style="70"/>
    <col min="10508" max="10508" width="8.625" style="70" bestFit="1" customWidth="1"/>
    <col min="10509" max="10509" width="8.125" style="70" bestFit="1" customWidth="1"/>
    <col min="10510" max="10752" width="9" style="70"/>
    <col min="10753" max="10753" width="0.625" style="70" customWidth="1"/>
    <col min="10754" max="10755" width="2.375" style="70" customWidth="1"/>
    <col min="10756" max="10756" width="16.875" style="70" customWidth="1"/>
    <col min="10757" max="10757" width="4.125" style="70" customWidth="1"/>
    <col min="10758" max="10758" width="13.5" style="70" customWidth="1"/>
    <col min="10759" max="10759" width="4.75" style="70" customWidth="1"/>
    <col min="10760" max="10760" width="31.125" style="70" customWidth="1"/>
    <col min="10761" max="10763" width="9" style="70"/>
    <col min="10764" max="10764" width="8.625" style="70" bestFit="1" customWidth="1"/>
    <col min="10765" max="10765" width="8.125" style="70" bestFit="1" customWidth="1"/>
    <col min="10766" max="11008" width="9" style="70"/>
    <col min="11009" max="11009" width="0.625" style="70" customWidth="1"/>
    <col min="11010" max="11011" width="2.375" style="70" customWidth="1"/>
    <col min="11012" max="11012" width="16.875" style="70" customWidth="1"/>
    <col min="11013" max="11013" width="4.125" style="70" customWidth="1"/>
    <col min="11014" max="11014" width="13.5" style="70" customWidth="1"/>
    <col min="11015" max="11015" width="4.75" style="70" customWidth="1"/>
    <col min="11016" max="11016" width="31.125" style="70" customWidth="1"/>
    <col min="11017" max="11019" width="9" style="70"/>
    <col min="11020" max="11020" width="8.625" style="70" bestFit="1" customWidth="1"/>
    <col min="11021" max="11021" width="8.125" style="70" bestFit="1" customWidth="1"/>
    <col min="11022" max="11264" width="9" style="70"/>
    <col min="11265" max="11265" width="0.625" style="70" customWidth="1"/>
    <col min="11266" max="11267" width="2.375" style="70" customWidth="1"/>
    <col min="11268" max="11268" width="16.875" style="70" customWidth="1"/>
    <col min="11269" max="11269" width="4.125" style="70" customWidth="1"/>
    <col min="11270" max="11270" width="13.5" style="70" customWidth="1"/>
    <col min="11271" max="11271" width="4.75" style="70" customWidth="1"/>
    <col min="11272" max="11272" width="31.125" style="70" customWidth="1"/>
    <col min="11273" max="11275" width="9" style="70"/>
    <col min="11276" max="11276" width="8.625" style="70" bestFit="1" customWidth="1"/>
    <col min="11277" max="11277" width="8.125" style="70" bestFit="1" customWidth="1"/>
    <col min="11278" max="11520" width="9" style="70"/>
    <col min="11521" max="11521" width="0.625" style="70" customWidth="1"/>
    <col min="11522" max="11523" width="2.375" style="70" customWidth="1"/>
    <col min="11524" max="11524" width="16.875" style="70" customWidth="1"/>
    <col min="11525" max="11525" width="4.125" style="70" customWidth="1"/>
    <col min="11526" max="11526" width="13.5" style="70" customWidth="1"/>
    <col min="11527" max="11527" width="4.75" style="70" customWidth="1"/>
    <col min="11528" max="11528" width="31.125" style="70" customWidth="1"/>
    <col min="11529" max="11531" width="9" style="70"/>
    <col min="11532" max="11532" width="8.625" style="70" bestFit="1" customWidth="1"/>
    <col min="11533" max="11533" width="8.125" style="70" bestFit="1" customWidth="1"/>
    <col min="11534" max="11776" width="9" style="70"/>
    <col min="11777" max="11777" width="0.625" style="70" customWidth="1"/>
    <col min="11778" max="11779" width="2.375" style="70" customWidth="1"/>
    <col min="11780" max="11780" width="16.875" style="70" customWidth="1"/>
    <col min="11781" max="11781" width="4.125" style="70" customWidth="1"/>
    <col min="11782" max="11782" width="13.5" style="70" customWidth="1"/>
    <col min="11783" max="11783" width="4.75" style="70" customWidth="1"/>
    <col min="11784" max="11784" width="31.125" style="70" customWidth="1"/>
    <col min="11785" max="11787" width="9" style="70"/>
    <col min="11788" max="11788" width="8.625" style="70" bestFit="1" customWidth="1"/>
    <col min="11789" max="11789" width="8.125" style="70" bestFit="1" customWidth="1"/>
    <col min="11790" max="12032" width="9" style="70"/>
    <col min="12033" max="12033" width="0.625" style="70" customWidth="1"/>
    <col min="12034" max="12035" width="2.375" style="70" customWidth="1"/>
    <col min="12036" max="12036" width="16.875" style="70" customWidth="1"/>
    <col min="12037" max="12037" width="4.125" style="70" customWidth="1"/>
    <col min="12038" max="12038" width="13.5" style="70" customWidth="1"/>
    <col min="12039" max="12039" width="4.75" style="70" customWidth="1"/>
    <col min="12040" max="12040" width="31.125" style="70" customWidth="1"/>
    <col min="12041" max="12043" width="9" style="70"/>
    <col min="12044" max="12044" width="8.625" style="70" bestFit="1" customWidth="1"/>
    <col min="12045" max="12045" width="8.125" style="70" bestFit="1" customWidth="1"/>
    <col min="12046" max="12288" width="9" style="70"/>
    <col min="12289" max="12289" width="0.625" style="70" customWidth="1"/>
    <col min="12290" max="12291" width="2.375" style="70" customWidth="1"/>
    <col min="12292" max="12292" width="16.875" style="70" customWidth="1"/>
    <col min="12293" max="12293" width="4.125" style="70" customWidth="1"/>
    <col min="12294" max="12294" width="13.5" style="70" customWidth="1"/>
    <col min="12295" max="12295" width="4.75" style="70" customWidth="1"/>
    <col min="12296" max="12296" width="31.125" style="70" customWidth="1"/>
    <col min="12297" max="12299" width="9" style="70"/>
    <col min="12300" max="12300" width="8.625" style="70" bestFit="1" customWidth="1"/>
    <col min="12301" max="12301" width="8.125" style="70" bestFit="1" customWidth="1"/>
    <col min="12302" max="12544" width="9" style="70"/>
    <col min="12545" max="12545" width="0.625" style="70" customWidth="1"/>
    <col min="12546" max="12547" width="2.375" style="70" customWidth="1"/>
    <col min="12548" max="12548" width="16.875" style="70" customWidth="1"/>
    <col min="12549" max="12549" width="4.125" style="70" customWidth="1"/>
    <col min="12550" max="12550" width="13.5" style="70" customWidth="1"/>
    <col min="12551" max="12551" width="4.75" style="70" customWidth="1"/>
    <col min="12552" max="12552" width="31.125" style="70" customWidth="1"/>
    <col min="12553" max="12555" width="9" style="70"/>
    <col min="12556" max="12556" width="8.625" style="70" bestFit="1" customWidth="1"/>
    <col min="12557" max="12557" width="8.125" style="70" bestFit="1" customWidth="1"/>
    <col min="12558" max="12800" width="9" style="70"/>
    <col min="12801" max="12801" width="0.625" style="70" customWidth="1"/>
    <col min="12802" max="12803" width="2.375" style="70" customWidth="1"/>
    <col min="12804" max="12804" width="16.875" style="70" customWidth="1"/>
    <col min="12805" max="12805" width="4.125" style="70" customWidth="1"/>
    <col min="12806" max="12806" width="13.5" style="70" customWidth="1"/>
    <col min="12807" max="12807" width="4.75" style="70" customWidth="1"/>
    <col min="12808" max="12808" width="31.125" style="70" customWidth="1"/>
    <col min="12809" max="12811" width="9" style="70"/>
    <col min="12812" max="12812" width="8.625" style="70" bestFit="1" customWidth="1"/>
    <col min="12813" max="12813" width="8.125" style="70" bestFit="1" customWidth="1"/>
    <col min="12814" max="13056" width="9" style="70"/>
    <col min="13057" max="13057" width="0.625" style="70" customWidth="1"/>
    <col min="13058" max="13059" width="2.375" style="70" customWidth="1"/>
    <col min="13060" max="13060" width="16.875" style="70" customWidth="1"/>
    <col min="13061" max="13061" width="4.125" style="70" customWidth="1"/>
    <col min="13062" max="13062" width="13.5" style="70" customWidth="1"/>
    <col min="13063" max="13063" width="4.75" style="70" customWidth="1"/>
    <col min="13064" max="13064" width="31.125" style="70" customWidth="1"/>
    <col min="13065" max="13067" width="9" style="70"/>
    <col min="13068" max="13068" width="8.625" style="70" bestFit="1" customWidth="1"/>
    <col min="13069" max="13069" width="8.125" style="70" bestFit="1" customWidth="1"/>
    <col min="13070" max="13312" width="9" style="70"/>
    <col min="13313" max="13313" width="0.625" style="70" customWidth="1"/>
    <col min="13314" max="13315" width="2.375" style="70" customWidth="1"/>
    <col min="13316" max="13316" width="16.875" style="70" customWidth="1"/>
    <col min="13317" max="13317" width="4.125" style="70" customWidth="1"/>
    <col min="13318" max="13318" width="13.5" style="70" customWidth="1"/>
    <col min="13319" max="13319" width="4.75" style="70" customWidth="1"/>
    <col min="13320" max="13320" width="31.125" style="70" customWidth="1"/>
    <col min="13321" max="13323" width="9" style="70"/>
    <col min="13324" max="13324" width="8.625" style="70" bestFit="1" customWidth="1"/>
    <col min="13325" max="13325" width="8.125" style="70" bestFit="1" customWidth="1"/>
    <col min="13326" max="13568" width="9" style="70"/>
    <col min="13569" max="13569" width="0.625" style="70" customWidth="1"/>
    <col min="13570" max="13571" width="2.375" style="70" customWidth="1"/>
    <col min="13572" max="13572" width="16.875" style="70" customWidth="1"/>
    <col min="13573" max="13573" width="4.125" style="70" customWidth="1"/>
    <col min="13574" max="13574" width="13.5" style="70" customWidth="1"/>
    <col min="13575" max="13575" width="4.75" style="70" customWidth="1"/>
    <col min="13576" max="13576" width="31.125" style="70" customWidth="1"/>
    <col min="13577" max="13579" width="9" style="70"/>
    <col min="13580" max="13580" width="8.625" style="70" bestFit="1" customWidth="1"/>
    <col min="13581" max="13581" width="8.125" style="70" bestFit="1" customWidth="1"/>
    <col min="13582" max="13824" width="9" style="70"/>
    <col min="13825" max="13825" width="0.625" style="70" customWidth="1"/>
    <col min="13826" max="13827" width="2.375" style="70" customWidth="1"/>
    <col min="13828" max="13828" width="16.875" style="70" customWidth="1"/>
    <col min="13829" max="13829" width="4.125" style="70" customWidth="1"/>
    <col min="13830" max="13830" width="13.5" style="70" customWidth="1"/>
    <col min="13831" max="13831" width="4.75" style="70" customWidth="1"/>
    <col min="13832" max="13832" width="31.125" style="70" customWidth="1"/>
    <col min="13833" max="13835" width="9" style="70"/>
    <col min="13836" max="13836" width="8.625" style="70" bestFit="1" customWidth="1"/>
    <col min="13837" max="13837" width="8.125" style="70" bestFit="1" customWidth="1"/>
    <col min="13838" max="14080" width="9" style="70"/>
    <col min="14081" max="14081" width="0.625" style="70" customWidth="1"/>
    <col min="14082" max="14083" width="2.375" style="70" customWidth="1"/>
    <col min="14084" max="14084" width="16.875" style="70" customWidth="1"/>
    <col min="14085" max="14085" width="4.125" style="70" customWidth="1"/>
    <col min="14086" max="14086" width="13.5" style="70" customWidth="1"/>
    <col min="14087" max="14087" width="4.75" style="70" customWidth="1"/>
    <col min="14088" max="14088" width="31.125" style="70" customWidth="1"/>
    <col min="14089" max="14091" width="9" style="70"/>
    <col min="14092" max="14092" width="8.625" style="70" bestFit="1" customWidth="1"/>
    <col min="14093" max="14093" width="8.125" style="70" bestFit="1" customWidth="1"/>
    <col min="14094" max="14336" width="9" style="70"/>
    <col min="14337" max="14337" width="0.625" style="70" customWidth="1"/>
    <col min="14338" max="14339" width="2.375" style="70" customWidth="1"/>
    <col min="14340" max="14340" width="16.875" style="70" customWidth="1"/>
    <col min="14341" max="14341" width="4.125" style="70" customWidth="1"/>
    <col min="14342" max="14342" width="13.5" style="70" customWidth="1"/>
    <col min="14343" max="14343" width="4.75" style="70" customWidth="1"/>
    <col min="14344" max="14344" width="31.125" style="70" customWidth="1"/>
    <col min="14345" max="14347" width="9" style="70"/>
    <col min="14348" max="14348" width="8.625" style="70" bestFit="1" customWidth="1"/>
    <col min="14349" max="14349" width="8.125" style="70" bestFit="1" customWidth="1"/>
    <col min="14350" max="14592" width="9" style="70"/>
    <col min="14593" max="14593" width="0.625" style="70" customWidth="1"/>
    <col min="14594" max="14595" width="2.375" style="70" customWidth="1"/>
    <col min="14596" max="14596" width="16.875" style="70" customWidth="1"/>
    <col min="14597" max="14597" width="4.125" style="70" customWidth="1"/>
    <col min="14598" max="14598" width="13.5" style="70" customWidth="1"/>
    <col min="14599" max="14599" width="4.75" style="70" customWidth="1"/>
    <col min="14600" max="14600" width="31.125" style="70" customWidth="1"/>
    <col min="14601" max="14603" width="9" style="70"/>
    <col min="14604" max="14604" width="8.625" style="70" bestFit="1" customWidth="1"/>
    <col min="14605" max="14605" width="8.125" style="70" bestFit="1" customWidth="1"/>
    <col min="14606" max="14848" width="9" style="70"/>
    <col min="14849" max="14849" width="0.625" style="70" customWidth="1"/>
    <col min="14850" max="14851" width="2.375" style="70" customWidth="1"/>
    <col min="14852" max="14852" width="16.875" style="70" customWidth="1"/>
    <col min="14853" max="14853" width="4.125" style="70" customWidth="1"/>
    <col min="14854" max="14854" width="13.5" style="70" customWidth="1"/>
    <col min="14855" max="14855" width="4.75" style="70" customWidth="1"/>
    <col min="14856" max="14856" width="31.125" style="70" customWidth="1"/>
    <col min="14857" max="14859" width="9" style="70"/>
    <col min="14860" max="14860" width="8.625" style="70" bestFit="1" customWidth="1"/>
    <col min="14861" max="14861" width="8.125" style="70" bestFit="1" customWidth="1"/>
    <col min="14862" max="15104" width="9" style="70"/>
    <col min="15105" max="15105" width="0.625" style="70" customWidth="1"/>
    <col min="15106" max="15107" width="2.375" style="70" customWidth="1"/>
    <col min="15108" max="15108" width="16.875" style="70" customWidth="1"/>
    <col min="15109" max="15109" width="4.125" style="70" customWidth="1"/>
    <col min="15110" max="15110" width="13.5" style="70" customWidth="1"/>
    <col min="15111" max="15111" width="4.75" style="70" customWidth="1"/>
    <col min="15112" max="15112" width="31.125" style="70" customWidth="1"/>
    <col min="15113" max="15115" width="9" style="70"/>
    <col min="15116" max="15116" width="8.625" style="70" bestFit="1" customWidth="1"/>
    <col min="15117" max="15117" width="8.125" style="70" bestFit="1" customWidth="1"/>
    <col min="15118" max="15360" width="9" style="70"/>
    <col min="15361" max="15361" width="0.625" style="70" customWidth="1"/>
    <col min="15362" max="15363" width="2.375" style="70" customWidth="1"/>
    <col min="15364" max="15364" width="16.875" style="70" customWidth="1"/>
    <col min="15365" max="15365" width="4.125" style="70" customWidth="1"/>
    <col min="15366" max="15366" width="13.5" style="70" customWidth="1"/>
    <col min="15367" max="15367" width="4.75" style="70" customWidth="1"/>
    <col min="15368" max="15368" width="31.125" style="70" customWidth="1"/>
    <col min="15369" max="15371" width="9" style="70"/>
    <col min="15372" max="15372" width="8.625" style="70" bestFit="1" customWidth="1"/>
    <col min="15373" max="15373" width="8.125" style="70" bestFit="1" customWidth="1"/>
    <col min="15374" max="15616" width="9" style="70"/>
    <col min="15617" max="15617" width="0.625" style="70" customWidth="1"/>
    <col min="15618" max="15619" width="2.375" style="70" customWidth="1"/>
    <col min="15620" max="15620" width="16.875" style="70" customWidth="1"/>
    <col min="15621" max="15621" width="4.125" style="70" customWidth="1"/>
    <col min="15622" max="15622" width="13.5" style="70" customWidth="1"/>
    <col min="15623" max="15623" width="4.75" style="70" customWidth="1"/>
    <col min="15624" max="15624" width="31.125" style="70" customWidth="1"/>
    <col min="15625" max="15627" width="9" style="70"/>
    <col min="15628" max="15628" width="8.625" style="70" bestFit="1" customWidth="1"/>
    <col min="15629" max="15629" width="8.125" style="70" bestFit="1" customWidth="1"/>
    <col min="15630" max="15872" width="9" style="70"/>
    <col min="15873" max="15873" width="0.625" style="70" customWidth="1"/>
    <col min="15874" max="15875" width="2.375" style="70" customWidth="1"/>
    <col min="15876" max="15876" width="16.875" style="70" customWidth="1"/>
    <col min="15877" max="15877" width="4.125" style="70" customWidth="1"/>
    <col min="15878" max="15878" width="13.5" style="70" customWidth="1"/>
    <col min="15879" max="15879" width="4.75" style="70" customWidth="1"/>
    <col min="15880" max="15880" width="31.125" style="70" customWidth="1"/>
    <col min="15881" max="15883" width="9" style="70"/>
    <col min="15884" max="15884" width="8.625" style="70" bestFit="1" customWidth="1"/>
    <col min="15885" max="15885" width="8.125" style="70" bestFit="1" customWidth="1"/>
    <col min="15886" max="16128" width="9" style="70"/>
    <col min="16129" max="16129" width="0.625" style="70" customWidth="1"/>
    <col min="16130" max="16131" width="2.375" style="70" customWidth="1"/>
    <col min="16132" max="16132" width="16.875" style="70" customWidth="1"/>
    <col min="16133" max="16133" width="4.125" style="70" customWidth="1"/>
    <col min="16134" max="16134" width="13.5" style="70" customWidth="1"/>
    <col min="16135" max="16135" width="4.75" style="70" customWidth="1"/>
    <col min="16136" max="16136" width="31.125" style="70" customWidth="1"/>
    <col min="16137" max="16139" width="9" style="70"/>
    <col min="16140" max="16140" width="8.625" style="70" bestFit="1" customWidth="1"/>
    <col min="16141" max="16141" width="8.125" style="70" bestFit="1" customWidth="1"/>
    <col min="16142" max="16384" width="9" style="70"/>
  </cols>
  <sheetData>
    <row r="1" spans="2:8" ht="24.95" customHeight="1" x14ac:dyDescent="0.2">
      <c r="B1" s="142" t="s">
        <v>112</v>
      </c>
      <c r="C1" s="142"/>
      <c r="D1" s="142"/>
      <c r="E1" s="142"/>
      <c r="F1" s="142"/>
      <c r="G1" s="142"/>
      <c r="H1" s="142"/>
    </row>
    <row r="2" spans="2:8" ht="9.9499999999999993" customHeight="1" x14ac:dyDescent="0.2">
      <c r="B2" s="143"/>
      <c r="C2" s="143"/>
      <c r="D2" s="143"/>
      <c r="E2" s="143"/>
      <c r="F2" s="143"/>
      <c r="G2" s="143"/>
      <c r="H2" s="143"/>
    </row>
    <row r="3" spans="2:8" ht="33.6" customHeight="1" x14ac:dyDescent="0.2">
      <c r="B3" s="144" t="s">
        <v>113</v>
      </c>
      <c r="C3" s="145"/>
      <c r="D3" s="145"/>
      <c r="E3" s="71" t="s">
        <v>114</v>
      </c>
      <c r="F3" s="72" t="s">
        <v>115</v>
      </c>
      <c r="G3" s="72" t="s">
        <v>116</v>
      </c>
      <c r="H3" s="73" t="s">
        <v>117</v>
      </c>
    </row>
    <row r="4" spans="2:8" ht="22.35" customHeight="1" x14ac:dyDescent="0.2">
      <c r="B4" s="74" t="s">
        <v>118</v>
      </c>
      <c r="C4" s="75" t="s">
        <v>119</v>
      </c>
      <c r="D4" s="76" t="s">
        <v>120</v>
      </c>
      <c r="E4" s="77" t="s">
        <v>121</v>
      </c>
      <c r="F4" s="78"/>
      <c r="G4" s="79" t="s">
        <v>118</v>
      </c>
      <c r="H4" s="80" t="s">
        <v>118</v>
      </c>
    </row>
    <row r="5" spans="2:8" ht="22.35" customHeight="1" x14ac:dyDescent="0.2">
      <c r="B5" s="74" t="s">
        <v>118</v>
      </c>
      <c r="C5" s="75" t="s">
        <v>122</v>
      </c>
      <c r="D5" s="76" t="s">
        <v>123</v>
      </c>
      <c r="E5" s="77" t="s">
        <v>124</v>
      </c>
      <c r="F5" s="79"/>
      <c r="G5" s="79" t="s">
        <v>118</v>
      </c>
      <c r="H5" s="80" t="s">
        <v>118</v>
      </c>
    </row>
    <row r="6" spans="2:8" ht="22.35" customHeight="1" x14ac:dyDescent="0.2">
      <c r="B6" s="74" t="s">
        <v>118</v>
      </c>
      <c r="C6" s="75" t="s">
        <v>125</v>
      </c>
      <c r="D6" s="81" t="s">
        <v>126</v>
      </c>
      <c r="E6" s="82" t="s">
        <v>127</v>
      </c>
      <c r="F6" s="83"/>
      <c r="G6" s="84" t="s">
        <v>118</v>
      </c>
      <c r="H6" s="85" t="s">
        <v>118</v>
      </c>
    </row>
    <row r="7" spans="2:8" ht="22.35" customHeight="1" x14ac:dyDescent="0.2">
      <c r="B7" s="74" t="s">
        <v>118</v>
      </c>
      <c r="C7" s="86" t="s">
        <v>118</v>
      </c>
      <c r="D7" s="81" t="s">
        <v>128</v>
      </c>
      <c r="E7" s="82" t="s">
        <v>129</v>
      </c>
      <c r="F7" s="83"/>
      <c r="G7" s="84" t="s">
        <v>118</v>
      </c>
      <c r="H7" s="85" t="s">
        <v>130</v>
      </c>
    </row>
    <row r="8" spans="2:8" ht="22.35" customHeight="1" x14ac:dyDescent="0.2">
      <c r="B8" s="74" t="s">
        <v>131</v>
      </c>
      <c r="C8" s="75" t="s">
        <v>132</v>
      </c>
      <c r="D8" s="76" t="s">
        <v>133</v>
      </c>
      <c r="E8" s="77" t="s">
        <v>134</v>
      </c>
      <c r="F8" s="79"/>
      <c r="G8" s="79" t="s">
        <v>118</v>
      </c>
      <c r="H8" s="80" t="s">
        <v>118</v>
      </c>
    </row>
    <row r="9" spans="2:8" ht="22.35" customHeight="1" x14ac:dyDescent="0.2">
      <c r="B9" s="74" t="s">
        <v>135</v>
      </c>
      <c r="C9" s="75" t="s">
        <v>136</v>
      </c>
      <c r="D9" s="81" t="s">
        <v>137</v>
      </c>
      <c r="E9" s="82" t="s">
        <v>138</v>
      </c>
      <c r="F9" s="83"/>
      <c r="G9" s="84" t="s">
        <v>139</v>
      </c>
      <c r="H9" s="85" t="s">
        <v>140</v>
      </c>
    </row>
    <row r="10" spans="2:8" ht="22.35" customHeight="1" x14ac:dyDescent="0.2">
      <c r="B10" s="74" t="s">
        <v>131</v>
      </c>
      <c r="C10" s="86" t="s">
        <v>125</v>
      </c>
      <c r="D10" s="81" t="s">
        <v>128</v>
      </c>
      <c r="E10" s="82" t="s">
        <v>141</v>
      </c>
      <c r="F10" s="83"/>
      <c r="G10" s="84" t="s">
        <v>118</v>
      </c>
      <c r="H10" s="85" t="s">
        <v>142</v>
      </c>
    </row>
    <row r="11" spans="2:8" ht="22.35" customHeight="1" x14ac:dyDescent="0.2">
      <c r="B11" s="74" t="s">
        <v>143</v>
      </c>
      <c r="C11" s="75" t="s">
        <v>118</v>
      </c>
      <c r="D11" s="76" t="s">
        <v>144</v>
      </c>
      <c r="E11" s="77" t="s">
        <v>145</v>
      </c>
      <c r="F11" s="79"/>
      <c r="G11" s="79" t="s">
        <v>118</v>
      </c>
      <c r="H11" s="80" t="s">
        <v>118</v>
      </c>
    </row>
    <row r="12" spans="2:8" ht="22.35" customHeight="1" x14ac:dyDescent="0.2">
      <c r="B12" s="74" t="s">
        <v>131</v>
      </c>
      <c r="C12" s="75" t="s">
        <v>118</v>
      </c>
      <c r="D12" s="76" t="s">
        <v>146</v>
      </c>
      <c r="E12" s="77" t="s">
        <v>147</v>
      </c>
      <c r="F12" s="78"/>
      <c r="G12" s="79" t="s">
        <v>148</v>
      </c>
      <c r="H12" s="80" t="s">
        <v>149</v>
      </c>
    </row>
    <row r="13" spans="2:8" ht="22.35" customHeight="1" x14ac:dyDescent="0.2">
      <c r="B13" s="74" t="s">
        <v>150</v>
      </c>
      <c r="C13" s="75" t="s">
        <v>118</v>
      </c>
      <c r="D13" s="76" t="s">
        <v>151</v>
      </c>
      <c r="E13" s="77" t="s">
        <v>152</v>
      </c>
      <c r="F13" s="78"/>
      <c r="G13" s="79" t="s">
        <v>153</v>
      </c>
      <c r="H13" s="80" t="s">
        <v>154</v>
      </c>
    </row>
    <row r="14" spans="2:8" ht="22.35" customHeight="1" x14ac:dyDescent="0.2">
      <c r="B14" s="74" t="s">
        <v>131</v>
      </c>
      <c r="C14" s="75" t="s">
        <v>155</v>
      </c>
      <c r="D14" s="76" t="s">
        <v>156</v>
      </c>
      <c r="E14" s="77" t="s">
        <v>157</v>
      </c>
      <c r="F14" s="78"/>
      <c r="G14" s="79" t="s">
        <v>158</v>
      </c>
      <c r="H14" s="80" t="s">
        <v>159</v>
      </c>
    </row>
    <row r="15" spans="2:8" ht="22.35" customHeight="1" x14ac:dyDescent="0.2">
      <c r="B15" s="74" t="s">
        <v>160</v>
      </c>
      <c r="C15" s="75" t="s">
        <v>118</v>
      </c>
      <c r="D15" s="76" t="s">
        <v>161</v>
      </c>
      <c r="E15" s="77" t="s">
        <v>162</v>
      </c>
      <c r="F15" s="78"/>
      <c r="G15" s="79" t="s">
        <v>163</v>
      </c>
      <c r="H15" s="80" t="s">
        <v>164</v>
      </c>
    </row>
    <row r="16" spans="2:8" ht="22.35" customHeight="1" x14ac:dyDescent="0.2">
      <c r="B16" s="74" t="s">
        <v>118</v>
      </c>
      <c r="C16" s="75" t="s">
        <v>118</v>
      </c>
      <c r="D16" s="76" t="s">
        <v>165</v>
      </c>
      <c r="E16" s="77" t="s">
        <v>166</v>
      </c>
      <c r="F16" s="78"/>
      <c r="G16" s="79" t="s">
        <v>167</v>
      </c>
      <c r="H16" s="80" t="s">
        <v>168</v>
      </c>
    </row>
    <row r="17" spans="2:13" ht="22.35" customHeight="1" x14ac:dyDescent="0.2">
      <c r="B17" s="74" t="s">
        <v>118</v>
      </c>
      <c r="C17" s="75" t="s">
        <v>118</v>
      </c>
      <c r="D17" s="76" t="s">
        <v>169</v>
      </c>
      <c r="E17" s="77" t="s">
        <v>170</v>
      </c>
      <c r="F17" s="78"/>
      <c r="G17" s="79" t="s">
        <v>171</v>
      </c>
      <c r="H17" s="80" t="s">
        <v>172</v>
      </c>
    </row>
    <row r="18" spans="2:13" ht="22.35" customHeight="1" x14ac:dyDescent="0.2">
      <c r="B18" s="74" t="s">
        <v>131</v>
      </c>
      <c r="C18" s="75" t="s">
        <v>118</v>
      </c>
      <c r="D18" s="76" t="s">
        <v>173</v>
      </c>
      <c r="E18" s="77" t="s">
        <v>174</v>
      </c>
      <c r="F18" s="78"/>
      <c r="G18" s="79" t="s">
        <v>175</v>
      </c>
      <c r="H18" s="80" t="s">
        <v>176</v>
      </c>
    </row>
    <row r="19" spans="2:13" ht="22.35" customHeight="1" x14ac:dyDescent="0.2">
      <c r="B19" s="74" t="s">
        <v>118</v>
      </c>
      <c r="C19" s="75" t="s">
        <v>118</v>
      </c>
      <c r="D19" s="76" t="s">
        <v>177</v>
      </c>
      <c r="E19" s="77" t="s">
        <v>178</v>
      </c>
      <c r="F19" s="78"/>
      <c r="G19" s="79" t="s">
        <v>179</v>
      </c>
      <c r="H19" s="80" t="s">
        <v>180</v>
      </c>
    </row>
    <row r="20" spans="2:13" ht="22.35" customHeight="1" x14ac:dyDescent="0.2">
      <c r="B20" s="74" t="s">
        <v>118</v>
      </c>
      <c r="C20" s="75" t="s">
        <v>118</v>
      </c>
      <c r="D20" s="76" t="s">
        <v>181</v>
      </c>
      <c r="E20" s="77" t="s">
        <v>182</v>
      </c>
      <c r="F20" s="78"/>
      <c r="G20" s="79" t="s">
        <v>118</v>
      </c>
      <c r="H20" s="80" t="s">
        <v>118</v>
      </c>
    </row>
    <row r="21" spans="2:13" ht="22.35" customHeight="1" x14ac:dyDescent="0.2">
      <c r="B21" s="74" t="s">
        <v>118</v>
      </c>
      <c r="C21" s="75" t="s">
        <v>125</v>
      </c>
      <c r="D21" s="76" t="s">
        <v>183</v>
      </c>
      <c r="E21" s="77" t="s">
        <v>184</v>
      </c>
      <c r="F21" s="78"/>
      <c r="G21" s="79" t="s">
        <v>185</v>
      </c>
      <c r="H21" s="80" t="s">
        <v>186</v>
      </c>
    </row>
    <row r="22" spans="2:13" ht="22.35" customHeight="1" x14ac:dyDescent="0.2">
      <c r="B22" s="74" t="s">
        <v>118</v>
      </c>
      <c r="C22" s="75" t="s">
        <v>118</v>
      </c>
      <c r="D22" s="76" t="s">
        <v>187</v>
      </c>
      <c r="E22" s="77" t="s">
        <v>188</v>
      </c>
      <c r="F22" s="78"/>
      <c r="G22" s="79" t="s">
        <v>189</v>
      </c>
      <c r="H22" s="80" t="s">
        <v>190</v>
      </c>
    </row>
    <row r="23" spans="2:13" ht="22.35" customHeight="1" x14ac:dyDescent="0.2">
      <c r="B23" s="74" t="s">
        <v>118</v>
      </c>
      <c r="C23" s="75" t="s">
        <v>118</v>
      </c>
      <c r="D23" s="76" t="s">
        <v>191</v>
      </c>
      <c r="E23" s="77" t="s">
        <v>192</v>
      </c>
      <c r="F23" s="78"/>
      <c r="G23" s="79" t="s">
        <v>193</v>
      </c>
      <c r="H23" s="80" t="s">
        <v>194</v>
      </c>
    </row>
    <row r="24" spans="2:13" ht="22.35" customHeight="1" x14ac:dyDescent="0.2">
      <c r="B24" s="74" t="s">
        <v>118</v>
      </c>
      <c r="C24" s="75" t="s">
        <v>118</v>
      </c>
      <c r="D24" s="81" t="s">
        <v>195</v>
      </c>
      <c r="E24" s="82" t="s">
        <v>196</v>
      </c>
      <c r="F24" s="83"/>
      <c r="G24" s="84" t="s">
        <v>197</v>
      </c>
      <c r="H24" s="85" t="s">
        <v>198</v>
      </c>
    </row>
    <row r="25" spans="2:13" ht="22.35" customHeight="1" x14ac:dyDescent="0.2">
      <c r="B25" s="87" t="s">
        <v>118</v>
      </c>
      <c r="C25" s="86" t="s">
        <v>118</v>
      </c>
      <c r="D25" s="81" t="s">
        <v>128</v>
      </c>
      <c r="E25" s="82" t="s">
        <v>199</v>
      </c>
      <c r="F25" s="83"/>
      <c r="G25" s="84" t="s">
        <v>118</v>
      </c>
      <c r="H25" s="85" t="s">
        <v>200</v>
      </c>
    </row>
    <row r="26" spans="2:13" ht="22.35" customHeight="1" x14ac:dyDescent="0.2">
      <c r="B26" s="88" t="s">
        <v>118</v>
      </c>
      <c r="C26" s="81" t="s">
        <v>118</v>
      </c>
      <c r="D26" s="81" t="s">
        <v>201</v>
      </c>
      <c r="E26" s="82" t="s">
        <v>202</v>
      </c>
      <c r="F26" s="83"/>
      <c r="G26" s="84" t="s">
        <v>118</v>
      </c>
      <c r="H26" s="85" t="s">
        <v>203</v>
      </c>
    </row>
    <row r="27" spans="2:13" ht="22.35" customHeight="1" x14ac:dyDescent="0.2">
      <c r="B27" s="88" t="s">
        <v>118</v>
      </c>
      <c r="C27" s="81" t="s">
        <v>118</v>
      </c>
      <c r="D27" s="81" t="s">
        <v>204</v>
      </c>
      <c r="E27" s="82" t="s">
        <v>205</v>
      </c>
      <c r="F27" s="83"/>
      <c r="G27" s="84" t="s">
        <v>206</v>
      </c>
      <c r="H27" s="85" t="s">
        <v>207</v>
      </c>
    </row>
    <row r="28" spans="2:13" ht="22.35" customHeight="1" x14ac:dyDescent="0.2">
      <c r="B28" s="88" t="s">
        <v>118</v>
      </c>
      <c r="C28" s="81" t="s">
        <v>118</v>
      </c>
      <c r="D28" s="81" t="s">
        <v>208</v>
      </c>
      <c r="E28" s="82" t="s">
        <v>209</v>
      </c>
      <c r="F28" s="83"/>
      <c r="G28" s="84" t="s">
        <v>210</v>
      </c>
      <c r="H28" s="85" t="s">
        <v>211</v>
      </c>
    </row>
    <row r="29" spans="2:13" ht="22.35" customHeight="1" x14ac:dyDescent="0.2">
      <c r="B29" s="88" t="s">
        <v>118</v>
      </c>
      <c r="C29" s="81" t="s">
        <v>118</v>
      </c>
      <c r="D29" s="81" t="s">
        <v>212</v>
      </c>
      <c r="E29" s="82" t="s">
        <v>213</v>
      </c>
      <c r="F29" s="83"/>
      <c r="G29" s="84" t="s">
        <v>118</v>
      </c>
      <c r="H29" s="85" t="s">
        <v>214</v>
      </c>
    </row>
    <row r="30" spans="2:13" ht="22.35" customHeight="1" x14ac:dyDescent="0.2">
      <c r="B30" s="88" t="s">
        <v>118</v>
      </c>
      <c r="C30" s="81" t="s">
        <v>118</v>
      </c>
      <c r="D30" s="81" t="s">
        <v>215</v>
      </c>
      <c r="E30" s="82" t="s">
        <v>216</v>
      </c>
      <c r="F30" s="83"/>
      <c r="G30" s="84" t="s">
        <v>217</v>
      </c>
      <c r="H30" s="85" t="s">
        <v>218</v>
      </c>
    </row>
    <row r="31" spans="2:13" ht="22.35" customHeight="1" x14ac:dyDescent="0.2">
      <c r="B31" s="88" t="s">
        <v>118</v>
      </c>
      <c r="C31" s="81" t="s">
        <v>118</v>
      </c>
      <c r="D31" s="81" t="s">
        <v>219</v>
      </c>
      <c r="E31" s="82" t="s">
        <v>220</v>
      </c>
      <c r="F31" s="83"/>
      <c r="G31" s="84" t="s">
        <v>118</v>
      </c>
      <c r="H31" s="85" t="s">
        <v>221</v>
      </c>
    </row>
    <row r="32" spans="2:13" ht="22.35" customHeight="1" x14ac:dyDescent="0.2">
      <c r="B32" s="88" t="s">
        <v>118</v>
      </c>
      <c r="C32" s="81" t="s">
        <v>118</v>
      </c>
      <c r="D32" s="81" t="s">
        <v>222</v>
      </c>
      <c r="E32" s="82" t="s">
        <v>223</v>
      </c>
      <c r="F32" s="84"/>
      <c r="G32" s="84" t="s">
        <v>118</v>
      </c>
      <c r="H32" s="85" t="s">
        <v>118</v>
      </c>
      <c r="L32" s="70">
        <v>45023000</v>
      </c>
      <c r="M32" s="70">
        <v>242000</v>
      </c>
    </row>
    <row r="33" spans="2:8" ht="22.35" customHeight="1" x14ac:dyDescent="0.2">
      <c r="B33" s="88" t="s">
        <v>118</v>
      </c>
      <c r="C33" s="81" t="s">
        <v>118</v>
      </c>
      <c r="D33" s="81" t="s">
        <v>224</v>
      </c>
      <c r="E33" s="82" t="s">
        <v>225</v>
      </c>
      <c r="F33" s="83"/>
      <c r="G33" s="84" t="s">
        <v>118</v>
      </c>
      <c r="H33" s="85" t="s">
        <v>118</v>
      </c>
    </row>
    <row r="34" spans="2:8" ht="22.35" customHeight="1" x14ac:dyDescent="0.2">
      <c r="B34" s="89" t="s">
        <v>118</v>
      </c>
      <c r="C34" s="90" t="s">
        <v>118</v>
      </c>
      <c r="D34" s="90" t="s">
        <v>226</v>
      </c>
      <c r="E34" s="91" t="s">
        <v>227</v>
      </c>
      <c r="F34" s="92"/>
      <c r="G34" s="93" t="s">
        <v>118</v>
      </c>
      <c r="H34" s="94" t="s">
        <v>228</v>
      </c>
    </row>
    <row r="35" spans="2:8" x14ac:dyDescent="0.2">
      <c r="B35" s="95"/>
      <c r="C35" s="95"/>
      <c r="D35" s="95"/>
      <c r="E35" s="95"/>
      <c r="F35" s="95"/>
      <c r="G35" s="95"/>
      <c r="H35" s="95"/>
    </row>
    <row r="52" spans="12:12" x14ac:dyDescent="0.2">
      <c r="L52" s="70" t="s">
        <v>302</v>
      </c>
    </row>
  </sheetData>
  <mergeCells count="2">
    <mergeCell ref="B1:H2"/>
    <mergeCell ref="B3:D3"/>
  </mergeCells>
  <phoneticPr fontId="1" type="noConversion"/>
  <pageMargins left="0.78740157480314965" right="7.874015748031496E-2" top="0.94488188976377963" bottom="0.59055118110236215" header="0.5" footer="0.5"/>
  <pageSetup paperSize="9" scale="9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B60F30-2652-478D-A1DA-A87B1F4358D0}">
  <dimension ref="B1:K32"/>
  <sheetViews>
    <sheetView zoomScaleNormal="100" zoomScaleSheetLayoutView="100" workbookViewId="0">
      <pane ySplit="3" topLeftCell="A9" activePane="bottomLeft" state="frozen"/>
      <selection activeCell="I11" sqref="I11"/>
      <selection pane="bottomLeft" activeCell="G4" sqref="G4:K30"/>
    </sheetView>
  </sheetViews>
  <sheetFormatPr defaultRowHeight="12.75" x14ac:dyDescent="0.2"/>
  <cols>
    <col min="1" max="1" width="0.625" style="70" customWidth="1"/>
    <col min="2" max="2" width="6.75" style="70" customWidth="1"/>
    <col min="3" max="3" width="20.375" style="70" customWidth="1"/>
    <col min="4" max="4" width="18.75" style="70" customWidth="1"/>
    <col min="5" max="5" width="11.875" style="70" customWidth="1"/>
    <col min="6" max="6" width="6.75" style="70" customWidth="1"/>
    <col min="7" max="7" width="16.125" style="70" customWidth="1"/>
    <col min="8" max="8" width="14.125" style="70" customWidth="1"/>
    <col min="9" max="9" width="13.625" style="70" customWidth="1"/>
    <col min="10" max="10" width="14.25" style="70" customWidth="1"/>
    <col min="11" max="11" width="11.875" style="70" customWidth="1"/>
    <col min="12" max="256" width="9" style="70"/>
    <col min="257" max="257" width="0.625" style="70" customWidth="1"/>
    <col min="258" max="258" width="6.75" style="70" customWidth="1"/>
    <col min="259" max="259" width="20.375" style="70" customWidth="1"/>
    <col min="260" max="260" width="18.75" style="70" customWidth="1"/>
    <col min="261" max="261" width="11.875" style="70" customWidth="1"/>
    <col min="262" max="262" width="6.75" style="70" customWidth="1"/>
    <col min="263" max="263" width="16.125" style="70" customWidth="1"/>
    <col min="264" max="264" width="14.125" style="70" customWidth="1"/>
    <col min="265" max="265" width="13.625" style="70" customWidth="1"/>
    <col min="266" max="266" width="14.25" style="70" customWidth="1"/>
    <col min="267" max="267" width="11.875" style="70" customWidth="1"/>
    <col min="268" max="512" width="9" style="70"/>
    <col min="513" max="513" width="0.625" style="70" customWidth="1"/>
    <col min="514" max="514" width="6.75" style="70" customWidth="1"/>
    <col min="515" max="515" width="20.375" style="70" customWidth="1"/>
    <col min="516" max="516" width="18.75" style="70" customWidth="1"/>
    <col min="517" max="517" width="11.875" style="70" customWidth="1"/>
    <col min="518" max="518" width="6.75" style="70" customWidth="1"/>
    <col min="519" max="519" width="16.125" style="70" customWidth="1"/>
    <col min="520" max="520" width="14.125" style="70" customWidth="1"/>
    <col min="521" max="521" width="13.625" style="70" customWidth="1"/>
    <col min="522" max="522" width="14.25" style="70" customWidth="1"/>
    <col min="523" max="523" width="11.875" style="70" customWidth="1"/>
    <col min="524" max="768" width="9" style="70"/>
    <col min="769" max="769" width="0.625" style="70" customWidth="1"/>
    <col min="770" max="770" width="6.75" style="70" customWidth="1"/>
    <col min="771" max="771" width="20.375" style="70" customWidth="1"/>
    <col min="772" max="772" width="18.75" style="70" customWidth="1"/>
    <col min="773" max="773" width="11.875" style="70" customWidth="1"/>
    <col min="774" max="774" width="6.75" style="70" customWidth="1"/>
    <col min="775" max="775" width="16.125" style="70" customWidth="1"/>
    <col min="776" max="776" width="14.125" style="70" customWidth="1"/>
    <col min="777" max="777" width="13.625" style="70" customWidth="1"/>
    <col min="778" max="778" width="14.25" style="70" customWidth="1"/>
    <col min="779" max="779" width="11.875" style="70" customWidth="1"/>
    <col min="780" max="1024" width="9" style="70"/>
    <col min="1025" max="1025" width="0.625" style="70" customWidth="1"/>
    <col min="1026" max="1026" width="6.75" style="70" customWidth="1"/>
    <col min="1027" max="1027" width="20.375" style="70" customWidth="1"/>
    <col min="1028" max="1028" width="18.75" style="70" customWidth="1"/>
    <col min="1029" max="1029" width="11.875" style="70" customWidth="1"/>
    <col min="1030" max="1030" width="6.75" style="70" customWidth="1"/>
    <col min="1031" max="1031" width="16.125" style="70" customWidth="1"/>
    <col min="1032" max="1032" width="14.125" style="70" customWidth="1"/>
    <col min="1033" max="1033" width="13.625" style="70" customWidth="1"/>
    <col min="1034" max="1034" width="14.25" style="70" customWidth="1"/>
    <col min="1035" max="1035" width="11.875" style="70" customWidth="1"/>
    <col min="1036" max="1280" width="9" style="70"/>
    <col min="1281" max="1281" width="0.625" style="70" customWidth="1"/>
    <col min="1282" max="1282" width="6.75" style="70" customWidth="1"/>
    <col min="1283" max="1283" width="20.375" style="70" customWidth="1"/>
    <col min="1284" max="1284" width="18.75" style="70" customWidth="1"/>
    <col min="1285" max="1285" width="11.875" style="70" customWidth="1"/>
    <col min="1286" max="1286" width="6.75" style="70" customWidth="1"/>
    <col min="1287" max="1287" width="16.125" style="70" customWidth="1"/>
    <col min="1288" max="1288" width="14.125" style="70" customWidth="1"/>
    <col min="1289" max="1289" width="13.625" style="70" customWidth="1"/>
    <col min="1290" max="1290" width="14.25" style="70" customWidth="1"/>
    <col min="1291" max="1291" width="11.875" style="70" customWidth="1"/>
    <col min="1292" max="1536" width="9" style="70"/>
    <col min="1537" max="1537" width="0.625" style="70" customWidth="1"/>
    <col min="1538" max="1538" width="6.75" style="70" customWidth="1"/>
    <col min="1539" max="1539" width="20.375" style="70" customWidth="1"/>
    <col min="1540" max="1540" width="18.75" style="70" customWidth="1"/>
    <col min="1541" max="1541" width="11.875" style="70" customWidth="1"/>
    <col min="1542" max="1542" width="6.75" style="70" customWidth="1"/>
    <col min="1543" max="1543" width="16.125" style="70" customWidth="1"/>
    <col min="1544" max="1544" width="14.125" style="70" customWidth="1"/>
    <col min="1545" max="1545" width="13.625" style="70" customWidth="1"/>
    <col min="1546" max="1546" width="14.25" style="70" customWidth="1"/>
    <col min="1547" max="1547" width="11.875" style="70" customWidth="1"/>
    <col min="1548" max="1792" width="9" style="70"/>
    <col min="1793" max="1793" width="0.625" style="70" customWidth="1"/>
    <col min="1794" max="1794" width="6.75" style="70" customWidth="1"/>
    <col min="1795" max="1795" width="20.375" style="70" customWidth="1"/>
    <col min="1796" max="1796" width="18.75" style="70" customWidth="1"/>
    <col min="1797" max="1797" width="11.875" style="70" customWidth="1"/>
    <col min="1798" max="1798" width="6.75" style="70" customWidth="1"/>
    <col min="1799" max="1799" width="16.125" style="70" customWidth="1"/>
    <col min="1800" max="1800" width="14.125" style="70" customWidth="1"/>
    <col min="1801" max="1801" width="13.625" style="70" customWidth="1"/>
    <col min="1802" max="1802" width="14.25" style="70" customWidth="1"/>
    <col min="1803" max="1803" width="11.875" style="70" customWidth="1"/>
    <col min="1804" max="2048" width="9" style="70"/>
    <col min="2049" max="2049" width="0.625" style="70" customWidth="1"/>
    <col min="2050" max="2050" width="6.75" style="70" customWidth="1"/>
    <col min="2051" max="2051" width="20.375" style="70" customWidth="1"/>
    <col min="2052" max="2052" width="18.75" style="70" customWidth="1"/>
    <col min="2053" max="2053" width="11.875" style="70" customWidth="1"/>
    <col min="2054" max="2054" width="6.75" style="70" customWidth="1"/>
    <col min="2055" max="2055" width="16.125" style="70" customWidth="1"/>
    <col min="2056" max="2056" width="14.125" style="70" customWidth="1"/>
    <col min="2057" max="2057" width="13.625" style="70" customWidth="1"/>
    <col min="2058" max="2058" width="14.25" style="70" customWidth="1"/>
    <col min="2059" max="2059" width="11.875" style="70" customWidth="1"/>
    <col min="2060" max="2304" width="9" style="70"/>
    <col min="2305" max="2305" width="0.625" style="70" customWidth="1"/>
    <col min="2306" max="2306" width="6.75" style="70" customWidth="1"/>
    <col min="2307" max="2307" width="20.375" style="70" customWidth="1"/>
    <col min="2308" max="2308" width="18.75" style="70" customWidth="1"/>
    <col min="2309" max="2309" width="11.875" style="70" customWidth="1"/>
    <col min="2310" max="2310" width="6.75" style="70" customWidth="1"/>
    <col min="2311" max="2311" width="16.125" style="70" customWidth="1"/>
    <col min="2312" max="2312" width="14.125" style="70" customWidth="1"/>
    <col min="2313" max="2313" width="13.625" style="70" customWidth="1"/>
    <col min="2314" max="2314" width="14.25" style="70" customWidth="1"/>
    <col min="2315" max="2315" width="11.875" style="70" customWidth="1"/>
    <col min="2316" max="2560" width="9" style="70"/>
    <col min="2561" max="2561" width="0.625" style="70" customWidth="1"/>
    <col min="2562" max="2562" width="6.75" style="70" customWidth="1"/>
    <col min="2563" max="2563" width="20.375" style="70" customWidth="1"/>
    <col min="2564" max="2564" width="18.75" style="70" customWidth="1"/>
    <col min="2565" max="2565" width="11.875" style="70" customWidth="1"/>
    <col min="2566" max="2566" width="6.75" style="70" customWidth="1"/>
    <col min="2567" max="2567" width="16.125" style="70" customWidth="1"/>
    <col min="2568" max="2568" width="14.125" style="70" customWidth="1"/>
    <col min="2569" max="2569" width="13.625" style="70" customWidth="1"/>
    <col min="2570" max="2570" width="14.25" style="70" customWidth="1"/>
    <col min="2571" max="2571" width="11.875" style="70" customWidth="1"/>
    <col min="2572" max="2816" width="9" style="70"/>
    <col min="2817" max="2817" width="0.625" style="70" customWidth="1"/>
    <col min="2818" max="2818" width="6.75" style="70" customWidth="1"/>
    <col min="2819" max="2819" width="20.375" style="70" customWidth="1"/>
    <col min="2820" max="2820" width="18.75" style="70" customWidth="1"/>
    <col min="2821" max="2821" width="11.875" style="70" customWidth="1"/>
    <col min="2822" max="2822" width="6.75" style="70" customWidth="1"/>
    <col min="2823" max="2823" width="16.125" style="70" customWidth="1"/>
    <col min="2824" max="2824" width="14.125" style="70" customWidth="1"/>
    <col min="2825" max="2825" width="13.625" style="70" customWidth="1"/>
    <col min="2826" max="2826" width="14.25" style="70" customWidth="1"/>
    <col min="2827" max="2827" width="11.875" style="70" customWidth="1"/>
    <col min="2828" max="3072" width="9" style="70"/>
    <col min="3073" max="3073" width="0.625" style="70" customWidth="1"/>
    <col min="3074" max="3074" width="6.75" style="70" customWidth="1"/>
    <col min="3075" max="3075" width="20.375" style="70" customWidth="1"/>
    <col min="3076" max="3076" width="18.75" style="70" customWidth="1"/>
    <col min="3077" max="3077" width="11.875" style="70" customWidth="1"/>
    <col min="3078" max="3078" width="6.75" style="70" customWidth="1"/>
    <col min="3079" max="3079" width="16.125" style="70" customWidth="1"/>
    <col min="3080" max="3080" width="14.125" style="70" customWidth="1"/>
    <col min="3081" max="3081" width="13.625" style="70" customWidth="1"/>
    <col min="3082" max="3082" width="14.25" style="70" customWidth="1"/>
    <col min="3083" max="3083" width="11.875" style="70" customWidth="1"/>
    <col min="3084" max="3328" width="9" style="70"/>
    <col min="3329" max="3329" width="0.625" style="70" customWidth="1"/>
    <col min="3330" max="3330" width="6.75" style="70" customWidth="1"/>
    <col min="3331" max="3331" width="20.375" style="70" customWidth="1"/>
    <col min="3332" max="3332" width="18.75" style="70" customWidth="1"/>
    <col min="3333" max="3333" width="11.875" style="70" customWidth="1"/>
    <col min="3334" max="3334" width="6.75" style="70" customWidth="1"/>
    <col min="3335" max="3335" width="16.125" style="70" customWidth="1"/>
    <col min="3336" max="3336" width="14.125" style="70" customWidth="1"/>
    <col min="3337" max="3337" width="13.625" style="70" customWidth="1"/>
    <col min="3338" max="3338" width="14.25" style="70" customWidth="1"/>
    <col min="3339" max="3339" width="11.875" style="70" customWidth="1"/>
    <col min="3340" max="3584" width="9" style="70"/>
    <col min="3585" max="3585" width="0.625" style="70" customWidth="1"/>
    <col min="3586" max="3586" width="6.75" style="70" customWidth="1"/>
    <col min="3587" max="3587" width="20.375" style="70" customWidth="1"/>
    <col min="3588" max="3588" width="18.75" style="70" customWidth="1"/>
    <col min="3589" max="3589" width="11.875" style="70" customWidth="1"/>
    <col min="3590" max="3590" width="6.75" style="70" customWidth="1"/>
    <col min="3591" max="3591" width="16.125" style="70" customWidth="1"/>
    <col min="3592" max="3592" width="14.125" style="70" customWidth="1"/>
    <col min="3593" max="3593" width="13.625" style="70" customWidth="1"/>
    <col min="3594" max="3594" width="14.25" style="70" customWidth="1"/>
    <col min="3595" max="3595" width="11.875" style="70" customWidth="1"/>
    <col min="3596" max="3840" width="9" style="70"/>
    <col min="3841" max="3841" width="0.625" style="70" customWidth="1"/>
    <col min="3842" max="3842" width="6.75" style="70" customWidth="1"/>
    <col min="3843" max="3843" width="20.375" style="70" customWidth="1"/>
    <col min="3844" max="3844" width="18.75" style="70" customWidth="1"/>
    <col min="3845" max="3845" width="11.875" style="70" customWidth="1"/>
    <col min="3846" max="3846" width="6.75" style="70" customWidth="1"/>
    <col min="3847" max="3847" width="16.125" style="70" customWidth="1"/>
    <col min="3848" max="3848" width="14.125" style="70" customWidth="1"/>
    <col min="3849" max="3849" width="13.625" style="70" customWidth="1"/>
    <col min="3850" max="3850" width="14.25" style="70" customWidth="1"/>
    <col min="3851" max="3851" width="11.875" style="70" customWidth="1"/>
    <col min="3852" max="4096" width="9" style="70"/>
    <col min="4097" max="4097" width="0.625" style="70" customWidth="1"/>
    <col min="4098" max="4098" width="6.75" style="70" customWidth="1"/>
    <col min="4099" max="4099" width="20.375" style="70" customWidth="1"/>
    <col min="4100" max="4100" width="18.75" style="70" customWidth="1"/>
    <col min="4101" max="4101" width="11.875" style="70" customWidth="1"/>
    <col min="4102" max="4102" width="6.75" style="70" customWidth="1"/>
    <col min="4103" max="4103" width="16.125" style="70" customWidth="1"/>
    <col min="4104" max="4104" width="14.125" style="70" customWidth="1"/>
    <col min="4105" max="4105" width="13.625" style="70" customWidth="1"/>
    <col min="4106" max="4106" width="14.25" style="70" customWidth="1"/>
    <col min="4107" max="4107" width="11.875" style="70" customWidth="1"/>
    <col min="4108" max="4352" width="9" style="70"/>
    <col min="4353" max="4353" width="0.625" style="70" customWidth="1"/>
    <col min="4354" max="4354" width="6.75" style="70" customWidth="1"/>
    <col min="4355" max="4355" width="20.375" style="70" customWidth="1"/>
    <col min="4356" max="4356" width="18.75" style="70" customWidth="1"/>
    <col min="4357" max="4357" width="11.875" style="70" customWidth="1"/>
    <col min="4358" max="4358" width="6.75" style="70" customWidth="1"/>
    <col min="4359" max="4359" width="16.125" style="70" customWidth="1"/>
    <col min="4360" max="4360" width="14.125" style="70" customWidth="1"/>
    <col min="4361" max="4361" width="13.625" style="70" customWidth="1"/>
    <col min="4362" max="4362" width="14.25" style="70" customWidth="1"/>
    <col min="4363" max="4363" width="11.875" style="70" customWidth="1"/>
    <col min="4364" max="4608" width="9" style="70"/>
    <col min="4609" max="4609" width="0.625" style="70" customWidth="1"/>
    <col min="4610" max="4610" width="6.75" style="70" customWidth="1"/>
    <col min="4611" max="4611" width="20.375" style="70" customWidth="1"/>
    <col min="4612" max="4612" width="18.75" style="70" customWidth="1"/>
    <col min="4613" max="4613" width="11.875" style="70" customWidth="1"/>
    <col min="4614" max="4614" width="6.75" style="70" customWidth="1"/>
    <col min="4615" max="4615" width="16.125" style="70" customWidth="1"/>
    <col min="4616" max="4616" width="14.125" style="70" customWidth="1"/>
    <col min="4617" max="4617" width="13.625" style="70" customWidth="1"/>
    <col min="4618" max="4618" width="14.25" style="70" customWidth="1"/>
    <col min="4619" max="4619" width="11.875" style="70" customWidth="1"/>
    <col min="4620" max="4864" width="9" style="70"/>
    <col min="4865" max="4865" width="0.625" style="70" customWidth="1"/>
    <col min="4866" max="4866" width="6.75" style="70" customWidth="1"/>
    <col min="4867" max="4867" width="20.375" style="70" customWidth="1"/>
    <col min="4868" max="4868" width="18.75" style="70" customWidth="1"/>
    <col min="4869" max="4869" width="11.875" style="70" customWidth="1"/>
    <col min="4870" max="4870" width="6.75" style="70" customWidth="1"/>
    <col min="4871" max="4871" width="16.125" style="70" customWidth="1"/>
    <col min="4872" max="4872" width="14.125" style="70" customWidth="1"/>
    <col min="4873" max="4873" width="13.625" style="70" customWidth="1"/>
    <col min="4874" max="4874" width="14.25" style="70" customWidth="1"/>
    <col min="4875" max="4875" width="11.875" style="70" customWidth="1"/>
    <col min="4876" max="5120" width="9" style="70"/>
    <col min="5121" max="5121" width="0.625" style="70" customWidth="1"/>
    <col min="5122" max="5122" width="6.75" style="70" customWidth="1"/>
    <col min="5123" max="5123" width="20.375" style="70" customWidth="1"/>
    <col min="5124" max="5124" width="18.75" style="70" customWidth="1"/>
    <col min="5125" max="5125" width="11.875" style="70" customWidth="1"/>
    <col min="5126" max="5126" width="6.75" style="70" customWidth="1"/>
    <col min="5127" max="5127" width="16.125" style="70" customWidth="1"/>
    <col min="5128" max="5128" width="14.125" style="70" customWidth="1"/>
    <col min="5129" max="5129" width="13.625" style="70" customWidth="1"/>
    <col min="5130" max="5130" width="14.25" style="70" customWidth="1"/>
    <col min="5131" max="5131" width="11.875" style="70" customWidth="1"/>
    <col min="5132" max="5376" width="9" style="70"/>
    <col min="5377" max="5377" width="0.625" style="70" customWidth="1"/>
    <col min="5378" max="5378" width="6.75" style="70" customWidth="1"/>
    <col min="5379" max="5379" width="20.375" style="70" customWidth="1"/>
    <col min="5380" max="5380" width="18.75" style="70" customWidth="1"/>
    <col min="5381" max="5381" width="11.875" style="70" customWidth="1"/>
    <col min="5382" max="5382" width="6.75" style="70" customWidth="1"/>
    <col min="5383" max="5383" width="16.125" style="70" customWidth="1"/>
    <col min="5384" max="5384" width="14.125" style="70" customWidth="1"/>
    <col min="5385" max="5385" width="13.625" style="70" customWidth="1"/>
    <col min="5386" max="5386" width="14.25" style="70" customWidth="1"/>
    <col min="5387" max="5387" width="11.875" style="70" customWidth="1"/>
    <col min="5388" max="5632" width="9" style="70"/>
    <col min="5633" max="5633" width="0.625" style="70" customWidth="1"/>
    <col min="5634" max="5634" width="6.75" style="70" customWidth="1"/>
    <col min="5635" max="5635" width="20.375" style="70" customWidth="1"/>
    <col min="5636" max="5636" width="18.75" style="70" customWidth="1"/>
    <col min="5637" max="5637" width="11.875" style="70" customWidth="1"/>
    <col min="5638" max="5638" width="6.75" style="70" customWidth="1"/>
    <col min="5639" max="5639" width="16.125" style="70" customWidth="1"/>
    <col min="5640" max="5640" width="14.125" style="70" customWidth="1"/>
    <col min="5641" max="5641" width="13.625" style="70" customWidth="1"/>
    <col min="5642" max="5642" width="14.25" style="70" customWidth="1"/>
    <col min="5643" max="5643" width="11.875" style="70" customWidth="1"/>
    <col min="5644" max="5888" width="9" style="70"/>
    <col min="5889" max="5889" width="0.625" style="70" customWidth="1"/>
    <col min="5890" max="5890" width="6.75" style="70" customWidth="1"/>
    <col min="5891" max="5891" width="20.375" style="70" customWidth="1"/>
    <col min="5892" max="5892" width="18.75" style="70" customWidth="1"/>
    <col min="5893" max="5893" width="11.875" style="70" customWidth="1"/>
    <col min="5894" max="5894" width="6.75" style="70" customWidth="1"/>
    <col min="5895" max="5895" width="16.125" style="70" customWidth="1"/>
    <col min="5896" max="5896" width="14.125" style="70" customWidth="1"/>
    <col min="5897" max="5897" width="13.625" style="70" customWidth="1"/>
    <col min="5898" max="5898" width="14.25" style="70" customWidth="1"/>
    <col min="5899" max="5899" width="11.875" style="70" customWidth="1"/>
    <col min="5900" max="6144" width="9" style="70"/>
    <col min="6145" max="6145" width="0.625" style="70" customWidth="1"/>
    <col min="6146" max="6146" width="6.75" style="70" customWidth="1"/>
    <col min="6147" max="6147" width="20.375" style="70" customWidth="1"/>
    <col min="6148" max="6148" width="18.75" style="70" customWidth="1"/>
    <col min="6149" max="6149" width="11.875" style="70" customWidth="1"/>
    <col min="6150" max="6150" width="6.75" style="70" customWidth="1"/>
    <col min="6151" max="6151" width="16.125" style="70" customWidth="1"/>
    <col min="6152" max="6152" width="14.125" style="70" customWidth="1"/>
    <col min="6153" max="6153" width="13.625" style="70" customWidth="1"/>
    <col min="6154" max="6154" width="14.25" style="70" customWidth="1"/>
    <col min="6155" max="6155" width="11.875" style="70" customWidth="1"/>
    <col min="6156" max="6400" width="9" style="70"/>
    <col min="6401" max="6401" width="0.625" style="70" customWidth="1"/>
    <col min="6402" max="6402" width="6.75" style="70" customWidth="1"/>
    <col min="6403" max="6403" width="20.375" style="70" customWidth="1"/>
    <col min="6404" max="6404" width="18.75" style="70" customWidth="1"/>
    <col min="6405" max="6405" width="11.875" style="70" customWidth="1"/>
    <col min="6406" max="6406" width="6.75" style="70" customWidth="1"/>
    <col min="6407" max="6407" width="16.125" style="70" customWidth="1"/>
    <col min="6408" max="6408" width="14.125" style="70" customWidth="1"/>
    <col min="6409" max="6409" width="13.625" style="70" customWidth="1"/>
    <col min="6410" max="6410" width="14.25" style="70" customWidth="1"/>
    <col min="6411" max="6411" width="11.875" style="70" customWidth="1"/>
    <col min="6412" max="6656" width="9" style="70"/>
    <col min="6657" max="6657" width="0.625" style="70" customWidth="1"/>
    <col min="6658" max="6658" width="6.75" style="70" customWidth="1"/>
    <col min="6659" max="6659" width="20.375" style="70" customWidth="1"/>
    <col min="6660" max="6660" width="18.75" style="70" customWidth="1"/>
    <col min="6661" max="6661" width="11.875" style="70" customWidth="1"/>
    <col min="6662" max="6662" width="6.75" style="70" customWidth="1"/>
    <col min="6663" max="6663" width="16.125" style="70" customWidth="1"/>
    <col min="6664" max="6664" width="14.125" style="70" customWidth="1"/>
    <col min="6665" max="6665" width="13.625" style="70" customWidth="1"/>
    <col min="6666" max="6666" width="14.25" style="70" customWidth="1"/>
    <col min="6667" max="6667" width="11.875" style="70" customWidth="1"/>
    <col min="6668" max="6912" width="9" style="70"/>
    <col min="6913" max="6913" width="0.625" style="70" customWidth="1"/>
    <col min="6914" max="6914" width="6.75" style="70" customWidth="1"/>
    <col min="6915" max="6915" width="20.375" style="70" customWidth="1"/>
    <col min="6916" max="6916" width="18.75" style="70" customWidth="1"/>
    <col min="6917" max="6917" width="11.875" style="70" customWidth="1"/>
    <col min="6918" max="6918" width="6.75" style="70" customWidth="1"/>
    <col min="6919" max="6919" width="16.125" style="70" customWidth="1"/>
    <col min="6920" max="6920" width="14.125" style="70" customWidth="1"/>
    <col min="6921" max="6921" width="13.625" style="70" customWidth="1"/>
    <col min="6922" max="6922" width="14.25" style="70" customWidth="1"/>
    <col min="6923" max="6923" width="11.875" style="70" customWidth="1"/>
    <col min="6924" max="7168" width="9" style="70"/>
    <col min="7169" max="7169" width="0.625" style="70" customWidth="1"/>
    <col min="7170" max="7170" width="6.75" style="70" customWidth="1"/>
    <col min="7171" max="7171" width="20.375" style="70" customWidth="1"/>
    <col min="7172" max="7172" width="18.75" style="70" customWidth="1"/>
    <col min="7173" max="7173" width="11.875" style="70" customWidth="1"/>
    <col min="7174" max="7174" width="6.75" style="70" customWidth="1"/>
    <col min="7175" max="7175" width="16.125" style="70" customWidth="1"/>
    <col min="7176" max="7176" width="14.125" style="70" customWidth="1"/>
    <col min="7177" max="7177" width="13.625" style="70" customWidth="1"/>
    <col min="7178" max="7178" width="14.25" style="70" customWidth="1"/>
    <col min="7179" max="7179" width="11.875" style="70" customWidth="1"/>
    <col min="7180" max="7424" width="9" style="70"/>
    <col min="7425" max="7425" width="0.625" style="70" customWidth="1"/>
    <col min="7426" max="7426" width="6.75" style="70" customWidth="1"/>
    <col min="7427" max="7427" width="20.375" style="70" customWidth="1"/>
    <col min="7428" max="7428" width="18.75" style="70" customWidth="1"/>
    <col min="7429" max="7429" width="11.875" style="70" customWidth="1"/>
    <col min="7430" max="7430" width="6.75" style="70" customWidth="1"/>
    <col min="7431" max="7431" width="16.125" style="70" customWidth="1"/>
    <col min="7432" max="7432" width="14.125" style="70" customWidth="1"/>
    <col min="7433" max="7433" width="13.625" style="70" customWidth="1"/>
    <col min="7434" max="7434" width="14.25" style="70" customWidth="1"/>
    <col min="7435" max="7435" width="11.875" style="70" customWidth="1"/>
    <col min="7436" max="7680" width="9" style="70"/>
    <col min="7681" max="7681" width="0.625" style="70" customWidth="1"/>
    <col min="7682" max="7682" width="6.75" style="70" customWidth="1"/>
    <col min="7683" max="7683" width="20.375" style="70" customWidth="1"/>
    <col min="7684" max="7684" width="18.75" style="70" customWidth="1"/>
    <col min="7685" max="7685" width="11.875" style="70" customWidth="1"/>
    <col min="7686" max="7686" width="6.75" style="70" customWidth="1"/>
    <col min="7687" max="7687" width="16.125" style="70" customWidth="1"/>
    <col min="7688" max="7688" width="14.125" style="70" customWidth="1"/>
    <col min="7689" max="7689" width="13.625" style="70" customWidth="1"/>
    <col min="7690" max="7690" width="14.25" style="70" customWidth="1"/>
    <col min="7691" max="7691" width="11.875" style="70" customWidth="1"/>
    <col min="7692" max="7936" width="9" style="70"/>
    <col min="7937" max="7937" width="0.625" style="70" customWidth="1"/>
    <col min="7938" max="7938" width="6.75" style="70" customWidth="1"/>
    <col min="7939" max="7939" width="20.375" style="70" customWidth="1"/>
    <col min="7940" max="7940" width="18.75" style="70" customWidth="1"/>
    <col min="7941" max="7941" width="11.875" style="70" customWidth="1"/>
    <col min="7942" max="7942" width="6.75" style="70" customWidth="1"/>
    <col min="7943" max="7943" width="16.125" style="70" customWidth="1"/>
    <col min="7944" max="7944" width="14.125" style="70" customWidth="1"/>
    <col min="7945" max="7945" width="13.625" style="70" customWidth="1"/>
    <col min="7946" max="7946" width="14.25" style="70" customWidth="1"/>
    <col min="7947" max="7947" width="11.875" style="70" customWidth="1"/>
    <col min="7948" max="8192" width="9" style="70"/>
    <col min="8193" max="8193" width="0.625" style="70" customWidth="1"/>
    <col min="8194" max="8194" width="6.75" style="70" customWidth="1"/>
    <col min="8195" max="8195" width="20.375" style="70" customWidth="1"/>
    <col min="8196" max="8196" width="18.75" style="70" customWidth="1"/>
    <col min="8197" max="8197" width="11.875" style="70" customWidth="1"/>
    <col min="8198" max="8198" width="6.75" style="70" customWidth="1"/>
    <col min="8199" max="8199" width="16.125" style="70" customWidth="1"/>
    <col min="8200" max="8200" width="14.125" style="70" customWidth="1"/>
    <col min="8201" max="8201" width="13.625" style="70" customWidth="1"/>
    <col min="8202" max="8202" width="14.25" style="70" customWidth="1"/>
    <col min="8203" max="8203" width="11.875" style="70" customWidth="1"/>
    <col min="8204" max="8448" width="9" style="70"/>
    <col min="8449" max="8449" width="0.625" style="70" customWidth="1"/>
    <col min="8450" max="8450" width="6.75" style="70" customWidth="1"/>
    <col min="8451" max="8451" width="20.375" style="70" customWidth="1"/>
    <col min="8452" max="8452" width="18.75" style="70" customWidth="1"/>
    <col min="8453" max="8453" width="11.875" style="70" customWidth="1"/>
    <col min="8454" max="8454" width="6.75" style="70" customWidth="1"/>
    <col min="8455" max="8455" width="16.125" style="70" customWidth="1"/>
    <col min="8456" max="8456" width="14.125" style="70" customWidth="1"/>
    <col min="8457" max="8457" width="13.625" style="70" customWidth="1"/>
    <col min="8458" max="8458" width="14.25" style="70" customWidth="1"/>
    <col min="8459" max="8459" width="11.875" style="70" customWidth="1"/>
    <col min="8460" max="8704" width="9" style="70"/>
    <col min="8705" max="8705" width="0.625" style="70" customWidth="1"/>
    <col min="8706" max="8706" width="6.75" style="70" customWidth="1"/>
    <col min="8707" max="8707" width="20.375" style="70" customWidth="1"/>
    <col min="8708" max="8708" width="18.75" style="70" customWidth="1"/>
    <col min="8709" max="8709" width="11.875" style="70" customWidth="1"/>
    <col min="8710" max="8710" width="6.75" style="70" customWidth="1"/>
    <col min="8711" max="8711" width="16.125" style="70" customWidth="1"/>
    <col min="8712" max="8712" width="14.125" style="70" customWidth="1"/>
    <col min="8713" max="8713" width="13.625" style="70" customWidth="1"/>
    <col min="8714" max="8714" width="14.25" style="70" customWidth="1"/>
    <col min="8715" max="8715" width="11.875" style="70" customWidth="1"/>
    <col min="8716" max="8960" width="9" style="70"/>
    <col min="8961" max="8961" width="0.625" style="70" customWidth="1"/>
    <col min="8962" max="8962" width="6.75" style="70" customWidth="1"/>
    <col min="8963" max="8963" width="20.375" style="70" customWidth="1"/>
    <col min="8964" max="8964" width="18.75" style="70" customWidth="1"/>
    <col min="8965" max="8965" width="11.875" style="70" customWidth="1"/>
    <col min="8966" max="8966" width="6.75" style="70" customWidth="1"/>
    <col min="8967" max="8967" width="16.125" style="70" customWidth="1"/>
    <col min="8968" max="8968" width="14.125" style="70" customWidth="1"/>
    <col min="8969" max="8969" width="13.625" style="70" customWidth="1"/>
    <col min="8970" max="8970" width="14.25" style="70" customWidth="1"/>
    <col min="8971" max="8971" width="11.875" style="70" customWidth="1"/>
    <col min="8972" max="9216" width="9" style="70"/>
    <col min="9217" max="9217" width="0.625" style="70" customWidth="1"/>
    <col min="9218" max="9218" width="6.75" style="70" customWidth="1"/>
    <col min="9219" max="9219" width="20.375" style="70" customWidth="1"/>
    <col min="9220" max="9220" width="18.75" style="70" customWidth="1"/>
    <col min="9221" max="9221" width="11.875" style="70" customWidth="1"/>
    <col min="9222" max="9222" width="6.75" style="70" customWidth="1"/>
    <col min="9223" max="9223" width="16.125" style="70" customWidth="1"/>
    <col min="9224" max="9224" width="14.125" style="70" customWidth="1"/>
    <col min="9225" max="9225" width="13.625" style="70" customWidth="1"/>
    <col min="9226" max="9226" width="14.25" style="70" customWidth="1"/>
    <col min="9227" max="9227" width="11.875" style="70" customWidth="1"/>
    <col min="9228" max="9472" width="9" style="70"/>
    <col min="9473" max="9473" width="0.625" style="70" customWidth="1"/>
    <col min="9474" max="9474" width="6.75" style="70" customWidth="1"/>
    <col min="9475" max="9475" width="20.375" style="70" customWidth="1"/>
    <col min="9476" max="9476" width="18.75" style="70" customWidth="1"/>
    <col min="9477" max="9477" width="11.875" style="70" customWidth="1"/>
    <col min="9478" max="9478" width="6.75" style="70" customWidth="1"/>
    <col min="9479" max="9479" width="16.125" style="70" customWidth="1"/>
    <col min="9480" max="9480" width="14.125" style="70" customWidth="1"/>
    <col min="9481" max="9481" width="13.625" style="70" customWidth="1"/>
    <col min="9482" max="9482" width="14.25" style="70" customWidth="1"/>
    <col min="9483" max="9483" width="11.875" style="70" customWidth="1"/>
    <col min="9484" max="9728" width="9" style="70"/>
    <col min="9729" max="9729" width="0.625" style="70" customWidth="1"/>
    <col min="9730" max="9730" width="6.75" style="70" customWidth="1"/>
    <col min="9731" max="9731" width="20.375" style="70" customWidth="1"/>
    <col min="9732" max="9732" width="18.75" style="70" customWidth="1"/>
    <col min="9733" max="9733" width="11.875" style="70" customWidth="1"/>
    <col min="9734" max="9734" width="6.75" style="70" customWidth="1"/>
    <col min="9735" max="9735" width="16.125" style="70" customWidth="1"/>
    <col min="9736" max="9736" width="14.125" style="70" customWidth="1"/>
    <col min="9737" max="9737" width="13.625" style="70" customWidth="1"/>
    <col min="9738" max="9738" width="14.25" style="70" customWidth="1"/>
    <col min="9739" max="9739" width="11.875" style="70" customWidth="1"/>
    <col min="9740" max="9984" width="9" style="70"/>
    <col min="9985" max="9985" width="0.625" style="70" customWidth="1"/>
    <col min="9986" max="9986" width="6.75" style="70" customWidth="1"/>
    <col min="9987" max="9987" width="20.375" style="70" customWidth="1"/>
    <col min="9988" max="9988" width="18.75" style="70" customWidth="1"/>
    <col min="9989" max="9989" width="11.875" style="70" customWidth="1"/>
    <col min="9990" max="9990" width="6.75" style="70" customWidth="1"/>
    <col min="9991" max="9991" width="16.125" style="70" customWidth="1"/>
    <col min="9992" max="9992" width="14.125" style="70" customWidth="1"/>
    <col min="9993" max="9993" width="13.625" style="70" customWidth="1"/>
    <col min="9994" max="9994" width="14.25" style="70" customWidth="1"/>
    <col min="9995" max="9995" width="11.875" style="70" customWidth="1"/>
    <col min="9996" max="10240" width="9" style="70"/>
    <col min="10241" max="10241" width="0.625" style="70" customWidth="1"/>
    <col min="10242" max="10242" width="6.75" style="70" customWidth="1"/>
    <col min="10243" max="10243" width="20.375" style="70" customWidth="1"/>
    <col min="10244" max="10244" width="18.75" style="70" customWidth="1"/>
    <col min="10245" max="10245" width="11.875" style="70" customWidth="1"/>
    <col min="10246" max="10246" width="6.75" style="70" customWidth="1"/>
    <col min="10247" max="10247" width="16.125" style="70" customWidth="1"/>
    <col min="10248" max="10248" width="14.125" style="70" customWidth="1"/>
    <col min="10249" max="10249" width="13.625" style="70" customWidth="1"/>
    <col min="10250" max="10250" width="14.25" style="70" customWidth="1"/>
    <col min="10251" max="10251" width="11.875" style="70" customWidth="1"/>
    <col min="10252" max="10496" width="9" style="70"/>
    <col min="10497" max="10497" width="0.625" style="70" customWidth="1"/>
    <col min="10498" max="10498" width="6.75" style="70" customWidth="1"/>
    <col min="10499" max="10499" width="20.375" style="70" customWidth="1"/>
    <col min="10500" max="10500" width="18.75" style="70" customWidth="1"/>
    <col min="10501" max="10501" width="11.875" style="70" customWidth="1"/>
    <col min="10502" max="10502" width="6.75" style="70" customWidth="1"/>
    <col min="10503" max="10503" width="16.125" style="70" customWidth="1"/>
    <col min="10504" max="10504" width="14.125" style="70" customWidth="1"/>
    <col min="10505" max="10505" width="13.625" style="70" customWidth="1"/>
    <col min="10506" max="10506" width="14.25" style="70" customWidth="1"/>
    <col min="10507" max="10507" width="11.875" style="70" customWidth="1"/>
    <col min="10508" max="10752" width="9" style="70"/>
    <col min="10753" max="10753" width="0.625" style="70" customWidth="1"/>
    <col min="10754" max="10754" width="6.75" style="70" customWidth="1"/>
    <col min="10755" max="10755" width="20.375" style="70" customWidth="1"/>
    <col min="10756" max="10756" width="18.75" style="70" customWidth="1"/>
    <col min="10757" max="10757" width="11.875" style="70" customWidth="1"/>
    <col min="10758" max="10758" width="6.75" style="70" customWidth="1"/>
    <col min="10759" max="10759" width="16.125" style="70" customWidth="1"/>
    <col min="10760" max="10760" width="14.125" style="70" customWidth="1"/>
    <col min="10761" max="10761" width="13.625" style="70" customWidth="1"/>
    <col min="10762" max="10762" width="14.25" style="70" customWidth="1"/>
    <col min="10763" max="10763" width="11.875" style="70" customWidth="1"/>
    <col min="10764" max="11008" width="9" style="70"/>
    <col min="11009" max="11009" width="0.625" style="70" customWidth="1"/>
    <col min="11010" max="11010" width="6.75" style="70" customWidth="1"/>
    <col min="11011" max="11011" width="20.375" style="70" customWidth="1"/>
    <col min="11012" max="11012" width="18.75" style="70" customWidth="1"/>
    <col min="11013" max="11013" width="11.875" style="70" customWidth="1"/>
    <col min="11014" max="11014" width="6.75" style="70" customWidth="1"/>
    <col min="11015" max="11015" width="16.125" style="70" customWidth="1"/>
    <col min="11016" max="11016" width="14.125" style="70" customWidth="1"/>
    <col min="11017" max="11017" width="13.625" style="70" customWidth="1"/>
    <col min="11018" max="11018" width="14.25" style="70" customWidth="1"/>
    <col min="11019" max="11019" width="11.875" style="70" customWidth="1"/>
    <col min="11020" max="11264" width="9" style="70"/>
    <col min="11265" max="11265" width="0.625" style="70" customWidth="1"/>
    <col min="11266" max="11266" width="6.75" style="70" customWidth="1"/>
    <col min="11267" max="11267" width="20.375" style="70" customWidth="1"/>
    <col min="11268" max="11268" width="18.75" style="70" customWidth="1"/>
    <col min="11269" max="11269" width="11.875" style="70" customWidth="1"/>
    <col min="11270" max="11270" width="6.75" style="70" customWidth="1"/>
    <col min="11271" max="11271" width="16.125" style="70" customWidth="1"/>
    <col min="11272" max="11272" width="14.125" style="70" customWidth="1"/>
    <col min="11273" max="11273" width="13.625" style="70" customWidth="1"/>
    <col min="11274" max="11274" width="14.25" style="70" customWidth="1"/>
    <col min="11275" max="11275" width="11.875" style="70" customWidth="1"/>
    <col min="11276" max="11520" width="9" style="70"/>
    <col min="11521" max="11521" width="0.625" style="70" customWidth="1"/>
    <col min="11522" max="11522" width="6.75" style="70" customWidth="1"/>
    <col min="11523" max="11523" width="20.375" style="70" customWidth="1"/>
    <col min="11524" max="11524" width="18.75" style="70" customWidth="1"/>
    <col min="11525" max="11525" width="11.875" style="70" customWidth="1"/>
    <col min="11526" max="11526" width="6.75" style="70" customWidth="1"/>
    <col min="11527" max="11527" width="16.125" style="70" customWidth="1"/>
    <col min="11528" max="11528" width="14.125" style="70" customWidth="1"/>
    <col min="11529" max="11529" width="13.625" style="70" customWidth="1"/>
    <col min="11530" max="11530" width="14.25" style="70" customWidth="1"/>
    <col min="11531" max="11531" width="11.875" style="70" customWidth="1"/>
    <col min="11532" max="11776" width="9" style="70"/>
    <col min="11777" max="11777" width="0.625" style="70" customWidth="1"/>
    <col min="11778" max="11778" width="6.75" style="70" customWidth="1"/>
    <col min="11779" max="11779" width="20.375" style="70" customWidth="1"/>
    <col min="11780" max="11780" width="18.75" style="70" customWidth="1"/>
    <col min="11781" max="11781" width="11.875" style="70" customWidth="1"/>
    <col min="11782" max="11782" width="6.75" style="70" customWidth="1"/>
    <col min="11783" max="11783" width="16.125" style="70" customWidth="1"/>
    <col min="11784" max="11784" width="14.125" style="70" customWidth="1"/>
    <col min="11785" max="11785" width="13.625" style="70" customWidth="1"/>
    <col min="11786" max="11786" width="14.25" style="70" customWidth="1"/>
    <col min="11787" max="11787" width="11.875" style="70" customWidth="1"/>
    <col min="11788" max="12032" width="9" style="70"/>
    <col min="12033" max="12033" width="0.625" style="70" customWidth="1"/>
    <col min="12034" max="12034" width="6.75" style="70" customWidth="1"/>
    <col min="12035" max="12035" width="20.375" style="70" customWidth="1"/>
    <col min="12036" max="12036" width="18.75" style="70" customWidth="1"/>
    <col min="12037" max="12037" width="11.875" style="70" customWidth="1"/>
    <col min="12038" max="12038" width="6.75" style="70" customWidth="1"/>
    <col min="12039" max="12039" width="16.125" style="70" customWidth="1"/>
    <col min="12040" max="12040" width="14.125" style="70" customWidth="1"/>
    <col min="12041" max="12041" width="13.625" style="70" customWidth="1"/>
    <col min="12042" max="12042" width="14.25" style="70" customWidth="1"/>
    <col min="12043" max="12043" width="11.875" style="70" customWidth="1"/>
    <col min="12044" max="12288" width="9" style="70"/>
    <col min="12289" max="12289" width="0.625" style="70" customWidth="1"/>
    <col min="12290" max="12290" width="6.75" style="70" customWidth="1"/>
    <col min="12291" max="12291" width="20.375" style="70" customWidth="1"/>
    <col min="12292" max="12292" width="18.75" style="70" customWidth="1"/>
    <col min="12293" max="12293" width="11.875" style="70" customWidth="1"/>
    <col min="12294" max="12294" width="6.75" style="70" customWidth="1"/>
    <col min="12295" max="12295" width="16.125" style="70" customWidth="1"/>
    <col min="12296" max="12296" width="14.125" style="70" customWidth="1"/>
    <col min="12297" max="12297" width="13.625" style="70" customWidth="1"/>
    <col min="12298" max="12298" width="14.25" style="70" customWidth="1"/>
    <col min="12299" max="12299" width="11.875" style="70" customWidth="1"/>
    <col min="12300" max="12544" width="9" style="70"/>
    <col min="12545" max="12545" width="0.625" style="70" customWidth="1"/>
    <col min="12546" max="12546" width="6.75" style="70" customWidth="1"/>
    <col min="12547" max="12547" width="20.375" style="70" customWidth="1"/>
    <col min="12548" max="12548" width="18.75" style="70" customWidth="1"/>
    <col min="12549" max="12549" width="11.875" style="70" customWidth="1"/>
    <col min="12550" max="12550" width="6.75" style="70" customWidth="1"/>
    <col min="12551" max="12551" width="16.125" style="70" customWidth="1"/>
    <col min="12552" max="12552" width="14.125" style="70" customWidth="1"/>
    <col min="12553" max="12553" width="13.625" style="70" customWidth="1"/>
    <col min="12554" max="12554" width="14.25" style="70" customWidth="1"/>
    <col min="12555" max="12555" width="11.875" style="70" customWidth="1"/>
    <col min="12556" max="12800" width="9" style="70"/>
    <col min="12801" max="12801" width="0.625" style="70" customWidth="1"/>
    <col min="12802" max="12802" width="6.75" style="70" customWidth="1"/>
    <col min="12803" max="12803" width="20.375" style="70" customWidth="1"/>
    <col min="12804" max="12804" width="18.75" style="70" customWidth="1"/>
    <col min="12805" max="12805" width="11.875" style="70" customWidth="1"/>
    <col min="12806" max="12806" width="6.75" style="70" customWidth="1"/>
    <col min="12807" max="12807" width="16.125" style="70" customWidth="1"/>
    <col min="12808" max="12808" width="14.125" style="70" customWidth="1"/>
    <col min="12809" max="12809" width="13.625" style="70" customWidth="1"/>
    <col min="12810" max="12810" width="14.25" style="70" customWidth="1"/>
    <col min="12811" max="12811" width="11.875" style="70" customWidth="1"/>
    <col min="12812" max="13056" width="9" style="70"/>
    <col min="13057" max="13057" width="0.625" style="70" customWidth="1"/>
    <col min="13058" max="13058" width="6.75" style="70" customWidth="1"/>
    <col min="13059" max="13059" width="20.375" style="70" customWidth="1"/>
    <col min="13060" max="13060" width="18.75" style="70" customWidth="1"/>
    <col min="13061" max="13061" width="11.875" style="70" customWidth="1"/>
    <col min="13062" max="13062" width="6.75" style="70" customWidth="1"/>
    <col min="13063" max="13063" width="16.125" style="70" customWidth="1"/>
    <col min="13064" max="13064" width="14.125" style="70" customWidth="1"/>
    <col min="13065" max="13065" width="13.625" style="70" customWidth="1"/>
    <col min="13066" max="13066" width="14.25" style="70" customWidth="1"/>
    <col min="13067" max="13067" width="11.875" style="70" customWidth="1"/>
    <col min="13068" max="13312" width="9" style="70"/>
    <col min="13313" max="13313" width="0.625" style="70" customWidth="1"/>
    <col min="13314" max="13314" width="6.75" style="70" customWidth="1"/>
    <col min="13315" max="13315" width="20.375" style="70" customWidth="1"/>
    <col min="13316" max="13316" width="18.75" style="70" customWidth="1"/>
    <col min="13317" max="13317" width="11.875" style="70" customWidth="1"/>
    <col min="13318" max="13318" width="6.75" style="70" customWidth="1"/>
    <col min="13319" max="13319" width="16.125" style="70" customWidth="1"/>
    <col min="13320" max="13320" width="14.125" style="70" customWidth="1"/>
    <col min="13321" max="13321" width="13.625" style="70" customWidth="1"/>
    <col min="13322" max="13322" width="14.25" style="70" customWidth="1"/>
    <col min="13323" max="13323" width="11.875" style="70" customWidth="1"/>
    <col min="13324" max="13568" width="9" style="70"/>
    <col min="13569" max="13569" width="0.625" style="70" customWidth="1"/>
    <col min="13570" max="13570" width="6.75" style="70" customWidth="1"/>
    <col min="13571" max="13571" width="20.375" style="70" customWidth="1"/>
    <col min="13572" max="13572" width="18.75" style="70" customWidth="1"/>
    <col min="13573" max="13573" width="11.875" style="70" customWidth="1"/>
    <col min="13574" max="13574" width="6.75" style="70" customWidth="1"/>
    <col min="13575" max="13575" width="16.125" style="70" customWidth="1"/>
    <col min="13576" max="13576" width="14.125" style="70" customWidth="1"/>
    <col min="13577" max="13577" width="13.625" style="70" customWidth="1"/>
    <col min="13578" max="13578" width="14.25" style="70" customWidth="1"/>
    <col min="13579" max="13579" width="11.875" style="70" customWidth="1"/>
    <col min="13580" max="13824" width="9" style="70"/>
    <col min="13825" max="13825" width="0.625" style="70" customWidth="1"/>
    <col min="13826" max="13826" width="6.75" style="70" customWidth="1"/>
    <col min="13827" max="13827" width="20.375" style="70" customWidth="1"/>
    <col min="13828" max="13828" width="18.75" style="70" customWidth="1"/>
    <col min="13829" max="13829" width="11.875" style="70" customWidth="1"/>
    <col min="13830" max="13830" width="6.75" style="70" customWidth="1"/>
    <col min="13831" max="13831" width="16.125" style="70" customWidth="1"/>
    <col min="13832" max="13832" width="14.125" style="70" customWidth="1"/>
    <col min="13833" max="13833" width="13.625" style="70" customWidth="1"/>
    <col min="13834" max="13834" width="14.25" style="70" customWidth="1"/>
    <col min="13835" max="13835" width="11.875" style="70" customWidth="1"/>
    <col min="13836" max="14080" width="9" style="70"/>
    <col min="14081" max="14081" width="0.625" style="70" customWidth="1"/>
    <col min="14082" max="14082" width="6.75" style="70" customWidth="1"/>
    <col min="14083" max="14083" width="20.375" style="70" customWidth="1"/>
    <col min="14084" max="14084" width="18.75" style="70" customWidth="1"/>
    <col min="14085" max="14085" width="11.875" style="70" customWidth="1"/>
    <col min="14086" max="14086" width="6.75" style="70" customWidth="1"/>
    <col min="14087" max="14087" width="16.125" style="70" customWidth="1"/>
    <col min="14088" max="14088" width="14.125" style="70" customWidth="1"/>
    <col min="14089" max="14089" width="13.625" style="70" customWidth="1"/>
    <col min="14090" max="14090" width="14.25" style="70" customWidth="1"/>
    <col min="14091" max="14091" width="11.875" style="70" customWidth="1"/>
    <col min="14092" max="14336" width="9" style="70"/>
    <col min="14337" max="14337" width="0.625" style="70" customWidth="1"/>
    <col min="14338" max="14338" width="6.75" style="70" customWidth="1"/>
    <col min="14339" max="14339" width="20.375" style="70" customWidth="1"/>
    <col min="14340" max="14340" width="18.75" style="70" customWidth="1"/>
    <col min="14341" max="14341" width="11.875" style="70" customWidth="1"/>
    <col min="14342" max="14342" width="6.75" style="70" customWidth="1"/>
    <col min="14343" max="14343" width="16.125" style="70" customWidth="1"/>
    <col min="14344" max="14344" width="14.125" style="70" customWidth="1"/>
    <col min="14345" max="14345" width="13.625" style="70" customWidth="1"/>
    <col min="14346" max="14346" width="14.25" style="70" customWidth="1"/>
    <col min="14347" max="14347" width="11.875" style="70" customWidth="1"/>
    <col min="14348" max="14592" width="9" style="70"/>
    <col min="14593" max="14593" width="0.625" style="70" customWidth="1"/>
    <col min="14594" max="14594" width="6.75" style="70" customWidth="1"/>
    <col min="14595" max="14595" width="20.375" style="70" customWidth="1"/>
    <col min="14596" max="14596" width="18.75" style="70" customWidth="1"/>
    <col min="14597" max="14597" width="11.875" style="70" customWidth="1"/>
    <col min="14598" max="14598" width="6.75" style="70" customWidth="1"/>
    <col min="14599" max="14599" width="16.125" style="70" customWidth="1"/>
    <col min="14600" max="14600" width="14.125" style="70" customWidth="1"/>
    <col min="14601" max="14601" width="13.625" style="70" customWidth="1"/>
    <col min="14602" max="14602" width="14.25" style="70" customWidth="1"/>
    <col min="14603" max="14603" width="11.875" style="70" customWidth="1"/>
    <col min="14604" max="14848" width="9" style="70"/>
    <col min="14849" max="14849" width="0.625" style="70" customWidth="1"/>
    <col min="14850" max="14850" width="6.75" style="70" customWidth="1"/>
    <col min="14851" max="14851" width="20.375" style="70" customWidth="1"/>
    <col min="14852" max="14852" width="18.75" style="70" customWidth="1"/>
    <col min="14853" max="14853" width="11.875" style="70" customWidth="1"/>
    <col min="14854" max="14854" width="6.75" style="70" customWidth="1"/>
    <col min="14855" max="14855" width="16.125" style="70" customWidth="1"/>
    <col min="14856" max="14856" width="14.125" style="70" customWidth="1"/>
    <col min="14857" max="14857" width="13.625" style="70" customWidth="1"/>
    <col min="14858" max="14858" width="14.25" style="70" customWidth="1"/>
    <col min="14859" max="14859" width="11.875" style="70" customWidth="1"/>
    <col min="14860" max="15104" width="9" style="70"/>
    <col min="15105" max="15105" width="0.625" style="70" customWidth="1"/>
    <col min="15106" max="15106" width="6.75" style="70" customWidth="1"/>
    <col min="15107" max="15107" width="20.375" style="70" customWidth="1"/>
    <col min="15108" max="15108" width="18.75" style="70" customWidth="1"/>
    <col min="15109" max="15109" width="11.875" style="70" customWidth="1"/>
    <col min="15110" max="15110" width="6.75" style="70" customWidth="1"/>
    <col min="15111" max="15111" width="16.125" style="70" customWidth="1"/>
    <col min="15112" max="15112" width="14.125" style="70" customWidth="1"/>
    <col min="15113" max="15113" width="13.625" style="70" customWidth="1"/>
    <col min="15114" max="15114" width="14.25" style="70" customWidth="1"/>
    <col min="15115" max="15115" width="11.875" style="70" customWidth="1"/>
    <col min="15116" max="15360" width="9" style="70"/>
    <col min="15361" max="15361" width="0.625" style="70" customWidth="1"/>
    <col min="15362" max="15362" width="6.75" style="70" customWidth="1"/>
    <col min="15363" max="15363" width="20.375" style="70" customWidth="1"/>
    <col min="15364" max="15364" width="18.75" style="70" customWidth="1"/>
    <col min="15365" max="15365" width="11.875" style="70" customWidth="1"/>
    <col min="15366" max="15366" width="6.75" style="70" customWidth="1"/>
    <col min="15367" max="15367" width="16.125" style="70" customWidth="1"/>
    <col min="15368" max="15368" width="14.125" style="70" customWidth="1"/>
    <col min="15369" max="15369" width="13.625" style="70" customWidth="1"/>
    <col min="15370" max="15370" width="14.25" style="70" customWidth="1"/>
    <col min="15371" max="15371" width="11.875" style="70" customWidth="1"/>
    <col min="15372" max="15616" width="9" style="70"/>
    <col min="15617" max="15617" width="0.625" style="70" customWidth="1"/>
    <col min="15618" max="15618" width="6.75" style="70" customWidth="1"/>
    <col min="15619" max="15619" width="20.375" style="70" customWidth="1"/>
    <col min="15620" max="15620" width="18.75" style="70" customWidth="1"/>
    <col min="15621" max="15621" width="11.875" style="70" customWidth="1"/>
    <col min="15622" max="15622" width="6.75" style="70" customWidth="1"/>
    <col min="15623" max="15623" width="16.125" style="70" customWidth="1"/>
    <col min="15624" max="15624" width="14.125" style="70" customWidth="1"/>
    <col min="15625" max="15625" width="13.625" style="70" customWidth="1"/>
    <col min="15626" max="15626" width="14.25" style="70" customWidth="1"/>
    <col min="15627" max="15627" width="11.875" style="70" customWidth="1"/>
    <col min="15628" max="15872" width="9" style="70"/>
    <col min="15873" max="15873" width="0.625" style="70" customWidth="1"/>
    <col min="15874" max="15874" width="6.75" style="70" customWidth="1"/>
    <col min="15875" max="15875" width="20.375" style="70" customWidth="1"/>
    <col min="15876" max="15876" width="18.75" style="70" customWidth="1"/>
    <col min="15877" max="15877" width="11.875" style="70" customWidth="1"/>
    <col min="15878" max="15878" width="6.75" style="70" customWidth="1"/>
    <col min="15879" max="15879" width="16.125" style="70" customWidth="1"/>
    <col min="15880" max="15880" width="14.125" style="70" customWidth="1"/>
    <col min="15881" max="15881" width="13.625" style="70" customWidth="1"/>
    <col min="15882" max="15882" width="14.25" style="70" customWidth="1"/>
    <col min="15883" max="15883" width="11.875" style="70" customWidth="1"/>
    <col min="15884" max="16128" width="9" style="70"/>
    <col min="16129" max="16129" width="0.625" style="70" customWidth="1"/>
    <col min="16130" max="16130" width="6.75" style="70" customWidth="1"/>
    <col min="16131" max="16131" width="20.375" style="70" customWidth="1"/>
    <col min="16132" max="16132" width="18.75" style="70" customWidth="1"/>
    <col min="16133" max="16133" width="11.875" style="70" customWidth="1"/>
    <col min="16134" max="16134" width="6.75" style="70" customWidth="1"/>
    <col min="16135" max="16135" width="16.125" style="70" customWidth="1"/>
    <col min="16136" max="16136" width="14.125" style="70" customWidth="1"/>
    <col min="16137" max="16137" width="13.625" style="70" customWidth="1"/>
    <col min="16138" max="16138" width="14.25" style="70" customWidth="1"/>
    <col min="16139" max="16139" width="11.875" style="70" customWidth="1"/>
    <col min="16140" max="16384" width="9" style="70"/>
  </cols>
  <sheetData>
    <row r="1" spans="2:11" ht="24.95" customHeight="1" x14ac:dyDescent="0.2">
      <c r="B1" s="142" t="s">
        <v>229</v>
      </c>
      <c r="C1" s="142"/>
      <c r="D1" s="142"/>
      <c r="E1" s="142"/>
      <c r="F1" s="142"/>
      <c r="G1" s="142"/>
      <c r="H1" s="142"/>
      <c r="I1" s="142"/>
      <c r="J1" s="142"/>
      <c r="K1" s="142"/>
    </row>
    <row r="2" spans="2:11" ht="9.9499999999999993" customHeight="1" x14ac:dyDescent="0.2">
      <c r="B2" s="143"/>
      <c r="C2" s="143"/>
      <c r="D2" s="143"/>
      <c r="E2" s="143"/>
      <c r="F2" s="143"/>
      <c r="G2" s="143"/>
      <c r="H2" s="143"/>
      <c r="I2" s="143"/>
      <c r="J2" s="143"/>
      <c r="K2" s="143"/>
    </row>
    <row r="3" spans="2:11" ht="30.75" customHeight="1" x14ac:dyDescent="0.2">
      <c r="B3" s="96" t="s">
        <v>230</v>
      </c>
      <c r="C3" s="72" t="s">
        <v>231</v>
      </c>
      <c r="D3" s="72" t="s">
        <v>232</v>
      </c>
      <c r="E3" s="72" t="s">
        <v>233</v>
      </c>
      <c r="F3" s="72" t="s">
        <v>234</v>
      </c>
      <c r="G3" s="72" t="s">
        <v>235</v>
      </c>
      <c r="H3" s="72" t="s">
        <v>236</v>
      </c>
      <c r="I3" s="72" t="s">
        <v>237</v>
      </c>
      <c r="J3" s="72" t="s">
        <v>238</v>
      </c>
      <c r="K3" s="73" t="s">
        <v>239</v>
      </c>
    </row>
    <row r="4" spans="2:11" ht="19.7" customHeight="1" x14ac:dyDescent="0.2">
      <c r="B4" s="87" t="s">
        <v>118</v>
      </c>
      <c r="C4" s="86" t="s">
        <v>240</v>
      </c>
      <c r="D4" s="86" t="s">
        <v>118</v>
      </c>
      <c r="E4" s="83"/>
      <c r="F4" s="97" t="s">
        <v>118</v>
      </c>
      <c r="G4" s="84"/>
      <c r="H4" s="84"/>
      <c r="I4" s="84"/>
      <c r="J4" s="84"/>
      <c r="K4" s="85"/>
    </row>
    <row r="5" spans="2:11" ht="19.7" customHeight="1" x14ac:dyDescent="0.2">
      <c r="B5" s="87" t="s">
        <v>241</v>
      </c>
      <c r="C5" s="86" t="s">
        <v>242</v>
      </c>
      <c r="D5" s="86" t="s">
        <v>118</v>
      </c>
      <c r="E5" s="83"/>
      <c r="F5" s="97" t="s">
        <v>118</v>
      </c>
      <c r="G5" s="84"/>
      <c r="H5" s="84"/>
      <c r="I5" s="84"/>
      <c r="J5" s="84"/>
      <c r="K5" s="85"/>
    </row>
    <row r="6" spans="2:11" ht="19.7" customHeight="1" x14ac:dyDescent="0.2">
      <c r="B6" s="87" t="s">
        <v>243</v>
      </c>
      <c r="C6" s="86" t="s">
        <v>244</v>
      </c>
      <c r="D6" s="86" t="s">
        <v>118</v>
      </c>
      <c r="E6" s="83"/>
      <c r="F6" s="97" t="s">
        <v>118</v>
      </c>
      <c r="G6" s="84"/>
      <c r="H6" s="84"/>
      <c r="I6" s="84"/>
      <c r="J6" s="84"/>
      <c r="K6" s="85"/>
    </row>
    <row r="7" spans="2:11" ht="19.7" customHeight="1" x14ac:dyDescent="0.2">
      <c r="B7" s="87" t="s">
        <v>245</v>
      </c>
      <c r="C7" s="86" t="s">
        <v>246</v>
      </c>
      <c r="D7" s="86" t="s">
        <v>118</v>
      </c>
      <c r="E7" s="83"/>
      <c r="F7" s="97" t="s">
        <v>118</v>
      </c>
      <c r="G7" s="84"/>
      <c r="H7" s="84"/>
      <c r="I7" s="84"/>
      <c r="J7" s="84"/>
      <c r="K7" s="85"/>
    </row>
    <row r="8" spans="2:11" ht="19.7" customHeight="1" x14ac:dyDescent="0.2">
      <c r="B8" s="87" t="s">
        <v>247</v>
      </c>
      <c r="C8" s="86" t="s">
        <v>248</v>
      </c>
      <c r="D8" s="86" t="s">
        <v>118</v>
      </c>
      <c r="E8" s="83"/>
      <c r="F8" s="97" t="s">
        <v>118</v>
      </c>
      <c r="G8" s="84"/>
      <c r="H8" s="84"/>
      <c r="I8" s="84"/>
      <c r="J8" s="84"/>
      <c r="K8" s="85"/>
    </row>
    <row r="9" spans="2:11" ht="19.7" customHeight="1" x14ac:dyDescent="0.2">
      <c r="B9" s="87" t="s">
        <v>249</v>
      </c>
      <c r="C9" s="86" t="s">
        <v>244</v>
      </c>
      <c r="D9" s="86" t="s">
        <v>118</v>
      </c>
      <c r="E9" s="83"/>
      <c r="F9" s="97" t="s">
        <v>118</v>
      </c>
      <c r="G9" s="84"/>
      <c r="H9" s="84"/>
      <c r="I9" s="84"/>
      <c r="J9" s="84"/>
      <c r="K9" s="85"/>
    </row>
    <row r="10" spans="2:11" ht="19.7" customHeight="1" x14ac:dyDescent="0.2">
      <c r="B10" s="87" t="s">
        <v>250</v>
      </c>
      <c r="C10" s="86" t="s">
        <v>246</v>
      </c>
      <c r="D10" s="86" t="s">
        <v>118</v>
      </c>
      <c r="E10" s="83"/>
      <c r="F10" s="97" t="s">
        <v>118</v>
      </c>
      <c r="G10" s="84"/>
      <c r="H10" s="84"/>
      <c r="I10" s="84"/>
      <c r="J10" s="84"/>
      <c r="K10" s="85"/>
    </row>
    <row r="11" spans="2:11" ht="19.7" customHeight="1" x14ac:dyDescent="0.2">
      <c r="B11" s="87" t="s">
        <v>118</v>
      </c>
      <c r="C11" s="86" t="s">
        <v>251</v>
      </c>
      <c r="D11" s="86" t="s">
        <v>118</v>
      </c>
      <c r="E11" s="98">
        <v>18.399999999999999</v>
      </c>
      <c r="F11" s="97" t="s">
        <v>252</v>
      </c>
      <c r="G11" s="84"/>
      <c r="H11" s="83"/>
      <c r="I11" s="83"/>
      <c r="J11" s="83"/>
      <c r="K11" s="85"/>
    </row>
    <row r="12" spans="2:11" ht="19.7" customHeight="1" x14ac:dyDescent="0.2">
      <c r="B12" s="87" t="s">
        <v>118</v>
      </c>
      <c r="C12" s="86" t="s">
        <v>253</v>
      </c>
      <c r="D12" s="86" t="s">
        <v>118</v>
      </c>
      <c r="E12" s="98">
        <v>3.56</v>
      </c>
      <c r="F12" s="97" t="s">
        <v>252</v>
      </c>
      <c r="G12" s="84"/>
      <c r="H12" s="83"/>
      <c r="I12" s="83"/>
      <c r="J12" s="83"/>
      <c r="K12" s="85"/>
    </row>
    <row r="13" spans="2:11" ht="19.7" customHeight="1" x14ac:dyDescent="0.2">
      <c r="B13" s="87" t="s">
        <v>118</v>
      </c>
      <c r="C13" s="86" t="s">
        <v>254</v>
      </c>
      <c r="D13" s="86" t="s">
        <v>118</v>
      </c>
      <c r="E13" s="98">
        <v>1.01</v>
      </c>
      <c r="F13" s="97" t="s">
        <v>252</v>
      </c>
      <c r="G13" s="84"/>
      <c r="H13" s="83"/>
      <c r="I13" s="83"/>
      <c r="J13" s="83"/>
      <c r="K13" s="85"/>
    </row>
    <row r="14" spans="2:11" ht="19.7" customHeight="1" x14ac:dyDescent="0.2">
      <c r="B14" s="87" t="s">
        <v>118</v>
      </c>
      <c r="C14" s="86" t="s">
        <v>255</v>
      </c>
      <c r="D14" s="86" t="s">
        <v>118</v>
      </c>
      <c r="E14" s="98">
        <v>3.5950000000000002</v>
      </c>
      <c r="F14" s="97" t="s">
        <v>252</v>
      </c>
      <c r="G14" s="84"/>
      <c r="H14" s="83"/>
      <c r="I14" s="83"/>
      <c r="J14" s="83"/>
      <c r="K14" s="85"/>
    </row>
    <row r="15" spans="2:11" ht="19.7" customHeight="1" x14ac:dyDescent="0.2">
      <c r="B15" s="87" t="s">
        <v>118</v>
      </c>
      <c r="C15" s="86" t="s">
        <v>256</v>
      </c>
      <c r="D15" s="86" t="s">
        <v>118</v>
      </c>
      <c r="E15" s="98">
        <v>4.75</v>
      </c>
      <c r="F15" s="97" t="s">
        <v>252</v>
      </c>
      <c r="G15" s="84"/>
      <c r="H15" s="83"/>
      <c r="I15" s="83"/>
      <c r="J15" s="83"/>
      <c r="K15" s="85"/>
    </row>
    <row r="16" spans="2:11" ht="19.7" customHeight="1" x14ac:dyDescent="0.2">
      <c r="B16" s="87" t="s">
        <v>118</v>
      </c>
      <c r="C16" s="86" t="s">
        <v>257</v>
      </c>
      <c r="D16" s="86" t="s">
        <v>118</v>
      </c>
      <c r="E16" s="98">
        <v>13.14</v>
      </c>
      <c r="F16" s="97" t="s">
        <v>252</v>
      </c>
      <c r="G16" s="84"/>
      <c r="H16" s="83"/>
      <c r="I16" s="83"/>
      <c r="J16" s="83"/>
      <c r="K16" s="85"/>
    </row>
    <row r="17" spans="2:11" ht="19.7" customHeight="1" x14ac:dyDescent="0.2">
      <c r="B17" s="87" t="s">
        <v>118</v>
      </c>
      <c r="C17" s="86" t="s">
        <v>169</v>
      </c>
      <c r="D17" s="86" t="s">
        <v>118</v>
      </c>
      <c r="E17" s="98">
        <v>0.18</v>
      </c>
      <c r="F17" s="97" t="s">
        <v>252</v>
      </c>
      <c r="G17" s="84"/>
      <c r="H17" s="83"/>
      <c r="I17" s="83"/>
      <c r="J17" s="83"/>
      <c r="K17" s="85"/>
    </row>
    <row r="18" spans="2:11" ht="19.7" customHeight="1" x14ac:dyDescent="0.2">
      <c r="B18" s="87" t="s">
        <v>118</v>
      </c>
      <c r="C18" s="86" t="s">
        <v>258</v>
      </c>
      <c r="D18" s="86" t="s">
        <v>118</v>
      </c>
      <c r="E18" s="98">
        <v>2.0699999999999998</v>
      </c>
      <c r="F18" s="97" t="s">
        <v>252</v>
      </c>
      <c r="G18" s="84"/>
      <c r="H18" s="83"/>
      <c r="I18" s="83"/>
      <c r="J18" s="83"/>
      <c r="K18" s="85"/>
    </row>
    <row r="19" spans="2:11" ht="19.7" customHeight="1" x14ac:dyDescent="0.2">
      <c r="B19" s="87" t="s">
        <v>118</v>
      </c>
      <c r="C19" s="86" t="s">
        <v>259</v>
      </c>
      <c r="D19" s="86" t="s">
        <v>118</v>
      </c>
      <c r="E19" s="98">
        <v>0.3</v>
      </c>
      <c r="F19" s="97" t="s">
        <v>252</v>
      </c>
      <c r="G19" s="84"/>
      <c r="H19" s="83"/>
      <c r="I19" s="83"/>
      <c r="J19" s="83"/>
      <c r="K19" s="85"/>
    </row>
    <row r="20" spans="2:11" ht="19.7" customHeight="1" x14ac:dyDescent="0.2">
      <c r="B20" s="87" t="s">
        <v>118</v>
      </c>
      <c r="C20" s="86" t="s">
        <v>183</v>
      </c>
      <c r="D20" s="86" t="s">
        <v>118</v>
      </c>
      <c r="E20" s="83"/>
      <c r="F20" s="97" t="s">
        <v>252</v>
      </c>
      <c r="G20" s="84"/>
      <c r="H20" s="83"/>
      <c r="I20" s="83"/>
      <c r="J20" s="83"/>
      <c r="K20" s="85"/>
    </row>
    <row r="21" spans="2:11" ht="19.7" customHeight="1" x14ac:dyDescent="0.2">
      <c r="B21" s="87" t="s">
        <v>118</v>
      </c>
      <c r="C21" s="86" t="s">
        <v>260</v>
      </c>
      <c r="D21" s="86" t="s">
        <v>118</v>
      </c>
      <c r="E21" s="98">
        <v>6.0000000000000001E-3</v>
      </c>
      <c r="F21" s="97" t="s">
        <v>252</v>
      </c>
      <c r="G21" s="84"/>
      <c r="H21" s="83"/>
      <c r="I21" s="83"/>
      <c r="J21" s="83"/>
      <c r="K21" s="85"/>
    </row>
    <row r="22" spans="2:11" ht="19.7" customHeight="1" x14ac:dyDescent="0.2">
      <c r="B22" s="87" t="s">
        <v>118</v>
      </c>
      <c r="C22" s="86" t="s">
        <v>261</v>
      </c>
      <c r="D22" s="86" t="s">
        <v>118</v>
      </c>
      <c r="E22" s="98">
        <v>0.09</v>
      </c>
      <c r="F22" s="97" t="s">
        <v>252</v>
      </c>
      <c r="G22" s="84"/>
      <c r="H22" s="83"/>
      <c r="I22" s="83"/>
      <c r="J22" s="83"/>
      <c r="K22" s="85"/>
    </row>
    <row r="23" spans="2:11" ht="19.7" customHeight="1" x14ac:dyDescent="0.2">
      <c r="B23" s="87" t="s">
        <v>118</v>
      </c>
      <c r="C23" s="86" t="s">
        <v>262</v>
      </c>
      <c r="D23" s="86" t="s">
        <v>118</v>
      </c>
      <c r="E23" s="98">
        <v>4.9000000000000004</v>
      </c>
      <c r="F23" s="97" t="s">
        <v>252</v>
      </c>
      <c r="G23" s="84"/>
      <c r="H23" s="83"/>
      <c r="I23" s="83"/>
      <c r="J23" s="83"/>
      <c r="K23" s="85"/>
    </row>
    <row r="24" spans="2:11" ht="19.7" customHeight="1" x14ac:dyDescent="0.2">
      <c r="B24" s="87" t="s">
        <v>118</v>
      </c>
      <c r="C24" s="86" t="s">
        <v>263</v>
      </c>
      <c r="D24" s="86" t="s">
        <v>118</v>
      </c>
      <c r="E24" s="83"/>
      <c r="F24" s="97" t="s">
        <v>118</v>
      </c>
      <c r="G24" s="84"/>
      <c r="H24" s="83"/>
      <c r="I24" s="83"/>
      <c r="J24" s="83"/>
      <c r="K24" s="85"/>
    </row>
    <row r="25" spans="2:11" ht="19.7" customHeight="1" x14ac:dyDescent="0.2">
      <c r="B25" s="87" t="s">
        <v>118</v>
      </c>
      <c r="C25" s="86" t="s">
        <v>264</v>
      </c>
      <c r="D25" s="86" t="s">
        <v>118</v>
      </c>
      <c r="E25" s="83">
        <v>8</v>
      </c>
      <c r="F25" s="97" t="s">
        <v>252</v>
      </c>
      <c r="G25" s="84"/>
      <c r="H25" s="83"/>
      <c r="I25" s="83"/>
      <c r="J25" s="83"/>
      <c r="K25" s="85"/>
    </row>
    <row r="26" spans="2:11" ht="19.7" customHeight="1" x14ac:dyDescent="0.2">
      <c r="B26" s="87" t="s">
        <v>118</v>
      </c>
      <c r="C26" s="86" t="s">
        <v>265</v>
      </c>
      <c r="D26" s="86" t="s">
        <v>118</v>
      </c>
      <c r="E26" s="83">
        <v>15</v>
      </c>
      <c r="F26" s="97" t="s">
        <v>252</v>
      </c>
      <c r="G26" s="84"/>
      <c r="H26" s="83"/>
      <c r="I26" s="83"/>
      <c r="J26" s="83"/>
      <c r="K26" s="85"/>
    </row>
    <row r="27" spans="2:11" ht="19.7" customHeight="1" x14ac:dyDescent="0.2">
      <c r="B27" s="87" t="s">
        <v>118</v>
      </c>
      <c r="C27" s="86" t="s">
        <v>266</v>
      </c>
      <c r="D27" s="86" t="s">
        <v>118</v>
      </c>
      <c r="E27" s="83"/>
      <c r="F27" s="97" t="s">
        <v>118</v>
      </c>
      <c r="G27" s="84"/>
      <c r="H27" s="83"/>
      <c r="I27" s="83"/>
      <c r="J27" s="83"/>
      <c r="K27" s="85"/>
    </row>
    <row r="28" spans="2:11" ht="19.7" customHeight="1" x14ac:dyDescent="0.2">
      <c r="B28" s="87" t="s">
        <v>118</v>
      </c>
      <c r="C28" s="86" t="s">
        <v>267</v>
      </c>
      <c r="D28" s="86" t="s">
        <v>118</v>
      </c>
      <c r="E28" s="83">
        <v>10</v>
      </c>
      <c r="F28" s="97" t="s">
        <v>252</v>
      </c>
      <c r="G28" s="84"/>
      <c r="H28" s="83"/>
      <c r="I28" s="83"/>
      <c r="J28" s="83"/>
      <c r="K28" s="85"/>
    </row>
    <row r="29" spans="2:11" ht="19.7" customHeight="1" x14ac:dyDescent="0.2">
      <c r="B29" s="87" t="s">
        <v>118</v>
      </c>
      <c r="C29" s="86" t="s">
        <v>268</v>
      </c>
      <c r="D29" s="86" t="s">
        <v>118</v>
      </c>
      <c r="E29" s="83"/>
      <c r="F29" s="97" t="s">
        <v>118</v>
      </c>
      <c r="G29" s="84"/>
      <c r="H29" s="83"/>
      <c r="I29" s="83"/>
      <c r="J29" s="83"/>
      <c r="K29" s="85"/>
    </row>
    <row r="30" spans="2:11" ht="19.7" customHeight="1" x14ac:dyDescent="0.2">
      <c r="B30" s="99" t="s">
        <v>118</v>
      </c>
      <c r="C30" s="100" t="s">
        <v>269</v>
      </c>
      <c r="D30" s="100" t="s">
        <v>118</v>
      </c>
      <c r="E30" s="101"/>
      <c r="F30" s="102" t="s">
        <v>118</v>
      </c>
      <c r="G30" s="103"/>
      <c r="H30" s="101"/>
      <c r="I30" s="101"/>
      <c r="J30" s="101"/>
      <c r="K30" s="104"/>
    </row>
    <row r="31" spans="2:11" ht="19.7" customHeight="1" x14ac:dyDescent="0.2">
      <c r="B31" s="105"/>
      <c r="C31" s="92"/>
      <c r="D31" s="92"/>
      <c r="E31" s="92"/>
      <c r="F31" s="92"/>
      <c r="G31" s="92"/>
      <c r="H31" s="92"/>
      <c r="I31" s="92"/>
      <c r="J31" s="92"/>
      <c r="K31" s="106"/>
    </row>
    <row r="32" spans="2:11" x14ac:dyDescent="0.2">
      <c r="B32" s="95"/>
      <c r="C32" s="95"/>
      <c r="D32" s="95"/>
      <c r="E32" s="95"/>
      <c r="F32" s="95"/>
      <c r="G32" s="95"/>
      <c r="H32" s="95"/>
      <c r="I32" s="95"/>
      <c r="J32" s="95"/>
      <c r="K32" s="95"/>
    </row>
  </sheetData>
  <mergeCells count="1">
    <mergeCell ref="B1:K2"/>
  </mergeCells>
  <phoneticPr fontId="1" type="noConversion"/>
  <pageMargins left="0.98425196850393704" right="7.874015748031496E-2" top="0.6692913385826772" bottom="0.59055118110236215" header="0.5" footer="0.5"/>
  <pageSetup paperSize="9" scale="85" orientation="landscape" r:id="rId1"/>
  <headerFooter alignWithMargins="0"/>
  <rowBreaks count="1" manualBreakCount="1">
    <brk id="30" min="2" max="11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BC4856-F2D6-407E-9A61-A58295E17352}">
  <dimension ref="B1:O42"/>
  <sheetViews>
    <sheetView view="pageBreakPreview" zoomScale="115" zoomScaleNormal="100" zoomScaleSheetLayoutView="115" workbookViewId="0">
      <pane ySplit="4" topLeftCell="A5" activePane="bottomLeft" state="frozen"/>
      <selection activeCell="I11" sqref="I11"/>
      <selection pane="bottomLeft" activeCell="G4" sqref="G4"/>
    </sheetView>
  </sheetViews>
  <sheetFormatPr defaultRowHeight="12.75" x14ac:dyDescent="0.2"/>
  <cols>
    <col min="1" max="1" width="0.625" style="70" customWidth="1"/>
    <col min="2" max="2" width="3.75" style="70" customWidth="1"/>
    <col min="3" max="3" width="20" style="70" customWidth="1"/>
    <col min="4" max="4" width="25.875" style="70" bestFit="1" customWidth="1"/>
    <col min="5" max="5" width="5.875" style="70" customWidth="1"/>
    <col min="6" max="6" width="3.25" style="70" customWidth="1"/>
    <col min="7" max="7" width="9.375" style="70" customWidth="1"/>
    <col min="8" max="8" width="10.125" style="70" customWidth="1"/>
    <col min="9" max="9" width="9" style="70" customWidth="1"/>
    <col min="10" max="10" width="10" style="70" customWidth="1"/>
    <col min="11" max="11" width="8.875" style="70" customWidth="1"/>
    <col min="12" max="12" width="9.875" style="70" customWidth="1"/>
    <col min="13" max="13" width="9" style="70" customWidth="1"/>
    <col min="14" max="14" width="9.875" style="70" customWidth="1"/>
    <col min="15" max="15" width="6.5" style="70" customWidth="1"/>
    <col min="16" max="256" width="9" style="70"/>
    <col min="257" max="257" width="0.625" style="70" customWidth="1"/>
    <col min="258" max="258" width="3.75" style="70" customWidth="1"/>
    <col min="259" max="259" width="20" style="70" customWidth="1"/>
    <col min="260" max="260" width="25.875" style="70" bestFit="1" customWidth="1"/>
    <col min="261" max="261" width="5.875" style="70" customWidth="1"/>
    <col min="262" max="262" width="3.25" style="70" customWidth="1"/>
    <col min="263" max="263" width="9.375" style="70" customWidth="1"/>
    <col min="264" max="264" width="10.125" style="70" customWidth="1"/>
    <col min="265" max="265" width="9" style="70"/>
    <col min="266" max="266" width="10" style="70" customWidth="1"/>
    <col min="267" max="267" width="8.875" style="70" customWidth="1"/>
    <col min="268" max="268" width="9.875" style="70" customWidth="1"/>
    <col min="269" max="269" width="9" style="70"/>
    <col min="270" max="270" width="9.875" style="70" customWidth="1"/>
    <col min="271" max="271" width="6.5" style="70" customWidth="1"/>
    <col min="272" max="512" width="9" style="70"/>
    <col min="513" max="513" width="0.625" style="70" customWidth="1"/>
    <col min="514" max="514" width="3.75" style="70" customWidth="1"/>
    <col min="515" max="515" width="20" style="70" customWidth="1"/>
    <col min="516" max="516" width="25.875" style="70" bestFit="1" customWidth="1"/>
    <col min="517" max="517" width="5.875" style="70" customWidth="1"/>
    <col min="518" max="518" width="3.25" style="70" customWidth="1"/>
    <col min="519" max="519" width="9.375" style="70" customWidth="1"/>
    <col min="520" max="520" width="10.125" style="70" customWidth="1"/>
    <col min="521" max="521" width="9" style="70"/>
    <col min="522" max="522" width="10" style="70" customWidth="1"/>
    <col min="523" max="523" width="8.875" style="70" customWidth="1"/>
    <col min="524" max="524" width="9.875" style="70" customWidth="1"/>
    <col min="525" max="525" width="9" style="70"/>
    <col min="526" max="526" width="9.875" style="70" customWidth="1"/>
    <col min="527" max="527" width="6.5" style="70" customWidth="1"/>
    <col min="528" max="768" width="9" style="70"/>
    <col min="769" max="769" width="0.625" style="70" customWidth="1"/>
    <col min="770" max="770" width="3.75" style="70" customWidth="1"/>
    <col min="771" max="771" width="20" style="70" customWidth="1"/>
    <col min="772" max="772" width="25.875" style="70" bestFit="1" customWidth="1"/>
    <col min="773" max="773" width="5.875" style="70" customWidth="1"/>
    <col min="774" max="774" width="3.25" style="70" customWidth="1"/>
    <col min="775" max="775" width="9.375" style="70" customWidth="1"/>
    <col min="776" max="776" width="10.125" style="70" customWidth="1"/>
    <col min="777" max="777" width="9" style="70"/>
    <col min="778" max="778" width="10" style="70" customWidth="1"/>
    <col min="779" max="779" width="8.875" style="70" customWidth="1"/>
    <col min="780" max="780" width="9.875" style="70" customWidth="1"/>
    <col min="781" max="781" width="9" style="70"/>
    <col min="782" max="782" width="9.875" style="70" customWidth="1"/>
    <col min="783" max="783" width="6.5" style="70" customWidth="1"/>
    <col min="784" max="1024" width="9" style="70"/>
    <col min="1025" max="1025" width="0.625" style="70" customWidth="1"/>
    <col min="1026" max="1026" width="3.75" style="70" customWidth="1"/>
    <col min="1027" max="1027" width="20" style="70" customWidth="1"/>
    <col min="1028" max="1028" width="25.875" style="70" bestFit="1" customWidth="1"/>
    <col min="1029" max="1029" width="5.875" style="70" customWidth="1"/>
    <col min="1030" max="1030" width="3.25" style="70" customWidth="1"/>
    <col min="1031" max="1031" width="9.375" style="70" customWidth="1"/>
    <col min="1032" max="1032" width="10.125" style="70" customWidth="1"/>
    <col min="1033" max="1033" width="9" style="70"/>
    <col min="1034" max="1034" width="10" style="70" customWidth="1"/>
    <col min="1035" max="1035" width="8.875" style="70" customWidth="1"/>
    <col min="1036" max="1036" width="9.875" style="70" customWidth="1"/>
    <col min="1037" max="1037" width="9" style="70"/>
    <col min="1038" max="1038" width="9.875" style="70" customWidth="1"/>
    <col min="1039" max="1039" width="6.5" style="70" customWidth="1"/>
    <col min="1040" max="1280" width="9" style="70"/>
    <col min="1281" max="1281" width="0.625" style="70" customWidth="1"/>
    <col min="1282" max="1282" width="3.75" style="70" customWidth="1"/>
    <col min="1283" max="1283" width="20" style="70" customWidth="1"/>
    <col min="1284" max="1284" width="25.875" style="70" bestFit="1" customWidth="1"/>
    <col min="1285" max="1285" width="5.875" style="70" customWidth="1"/>
    <col min="1286" max="1286" width="3.25" style="70" customWidth="1"/>
    <col min="1287" max="1287" width="9.375" style="70" customWidth="1"/>
    <col min="1288" max="1288" width="10.125" style="70" customWidth="1"/>
    <col min="1289" max="1289" width="9" style="70"/>
    <col min="1290" max="1290" width="10" style="70" customWidth="1"/>
    <col min="1291" max="1291" width="8.875" style="70" customWidth="1"/>
    <col min="1292" max="1292" width="9.875" style="70" customWidth="1"/>
    <col min="1293" max="1293" width="9" style="70"/>
    <col min="1294" max="1294" width="9.875" style="70" customWidth="1"/>
    <col min="1295" max="1295" width="6.5" style="70" customWidth="1"/>
    <col min="1296" max="1536" width="9" style="70"/>
    <col min="1537" max="1537" width="0.625" style="70" customWidth="1"/>
    <col min="1538" max="1538" width="3.75" style="70" customWidth="1"/>
    <col min="1539" max="1539" width="20" style="70" customWidth="1"/>
    <col min="1540" max="1540" width="25.875" style="70" bestFit="1" customWidth="1"/>
    <col min="1541" max="1541" width="5.875" style="70" customWidth="1"/>
    <col min="1542" max="1542" width="3.25" style="70" customWidth="1"/>
    <col min="1543" max="1543" width="9.375" style="70" customWidth="1"/>
    <col min="1544" max="1544" width="10.125" style="70" customWidth="1"/>
    <col min="1545" max="1545" width="9" style="70"/>
    <col min="1546" max="1546" width="10" style="70" customWidth="1"/>
    <col min="1547" max="1547" width="8.875" style="70" customWidth="1"/>
    <col min="1548" max="1548" width="9.875" style="70" customWidth="1"/>
    <col min="1549" max="1549" width="9" style="70"/>
    <col min="1550" max="1550" width="9.875" style="70" customWidth="1"/>
    <col min="1551" max="1551" width="6.5" style="70" customWidth="1"/>
    <col min="1552" max="1792" width="9" style="70"/>
    <col min="1793" max="1793" width="0.625" style="70" customWidth="1"/>
    <col min="1794" max="1794" width="3.75" style="70" customWidth="1"/>
    <col min="1795" max="1795" width="20" style="70" customWidth="1"/>
    <col min="1796" max="1796" width="25.875" style="70" bestFit="1" customWidth="1"/>
    <col min="1797" max="1797" width="5.875" style="70" customWidth="1"/>
    <col min="1798" max="1798" width="3.25" style="70" customWidth="1"/>
    <col min="1799" max="1799" width="9.375" style="70" customWidth="1"/>
    <col min="1800" max="1800" width="10.125" style="70" customWidth="1"/>
    <col min="1801" max="1801" width="9" style="70"/>
    <col min="1802" max="1802" width="10" style="70" customWidth="1"/>
    <col min="1803" max="1803" width="8.875" style="70" customWidth="1"/>
    <col min="1804" max="1804" width="9.875" style="70" customWidth="1"/>
    <col min="1805" max="1805" width="9" style="70"/>
    <col min="1806" max="1806" width="9.875" style="70" customWidth="1"/>
    <col min="1807" max="1807" width="6.5" style="70" customWidth="1"/>
    <col min="1808" max="2048" width="9" style="70"/>
    <col min="2049" max="2049" width="0.625" style="70" customWidth="1"/>
    <col min="2050" max="2050" width="3.75" style="70" customWidth="1"/>
    <col min="2051" max="2051" width="20" style="70" customWidth="1"/>
    <col min="2052" max="2052" width="25.875" style="70" bestFit="1" customWidth="1"/>
    <col min="2053" max="2053" width="5.875" style="70" customWidth="1"/>
    <col min="2054" max="2054" width="3.25" style="70" customWidth="1"/>
    <col min="2055" max="2055" width="9.375" style="70" customWidth="1"/>
    <col min="2056" max="2056" width="10.125" style="70" customWidth="1"/>
    <col min="2057" max="2057" width="9" style="70"/>
    <col min="2058" max="2058" width="10" style="70" customWidth="1"/>
    <col min="2059" max="2059" width="8.875" style="70" customWidth="1"/>
    <col min="2060" max="2060" width="9.875" style="70" customWidth="1"/>
    <col min="2061" max="2061" width="9" style="70"/>
    <col min="2062" max="2062" width="9.875" style="70" customWidth="1"/>
    <col min="2063" max="2063" width="6.5" style="70" customWidth="1"/>
    <col min="2064" max="2304" width="9" style="70"/>
    <col min="2305" max="2305" width="0.625" style="70" customWidth="1"/>
    <col min="2306" max="2306" width="3.75" style="70" customWidth="1"/>
    <col min="2307" max="2307" width="20" style="70" customWidth="1"/>
    <col min="2308" max="2308" width="25.875" style="70" bestFit="1" customWidth="1"/>
    <col min="2309" max="2309" width="5.875" style="70" customWidth="1"/>
    <col min="2310" max="2310" width="3.25" style="70" customWidth="1"/>
    <col min="2311" max="2311" width="9.375" style="70" customWidth="1"/>
    <col min="2312" max="2312" width="10.125" style="70" customWidth="1"/>
    <col min="2313" max="2313" width="9" style="70"/>
    <col min="2314" max="2314" width="10" style="70" customWidth="1"/>
    <col min="2315" max="2315" width="8.875" style="70" customWidth="1"/>
    <col min="2316" max="2316" width="9.875" style="70" customWidth="1"/>
    <col min="2317" max="2317" width="9" style="70"/>
    <col min="2318" max="2318" width="9.875" style="70" customWidth="1"/>
    <col min="2319" max="2319" width="6.5" style="70" customWidth="1"/>
    <col min="2320" max="2560" width="9" style="70"/>
    <col min="2561" max="2561" width="0.625" style="70" customWidth="1"/>
    <col min="2562" max="2562" width="3.75" style="70" customWidth="1"/>
    <col min="2563" max="2563" width="20" style="70" customWidth="1"/>
    <col min="2564" max="2564" width="25.875" style="70" bestFit="1" customWidth="1"/>
    <col min="2565" max="2565" width="5.875" style="70" customWidth="1"/>
    <col min="2566" max="2566" width="3.25" style="70" customWidth="1"/>
    <col min="2567" max="2567" width="9.375" style="70" customWidth="1"/>
    <col min="2568" max="2568" width="10.125" style="70" customWidth="1"/>
    <col min="2569" max="2569" width="9" style="70"/>
    <col min="2570" max="2570" width="10" style="70" customWidth="1"/>
    <col min="2571" max="2571" width="8.875" style="70" customWidth="1"/>
    <col min="2572" max="2572" width="9.875" style="70" customWidth="1"/>
    <col min="2573" max="2573" width="9" style="70"/>
    <col min="2574" max="2574" width="9.875" style="70" customWidth="1"/>
    <col min="2575" max="2575" width="6.5" style="70" customWidth="1"/>
    <col min="2576" max="2816" width="9" style="70"/>
    <col min="2817" max="2817" width="0.625" style="70" customWidth="1"/>
    <col min="2818" max="2818" width="3.75" style="70" customWidth="1"/>
    <col min="2819" max="2819" width="20" style="70" customWidth="1"/>
    <col min="2820" max="2820" width="25.875" style="70" bestFit="1" customWidth="1"/>
    <col min="2821" max="2821" width="5.875" style="70" customWidth="1"/>
    <col min="2822" max="2822" width="3.25" style="70" customWidth="1"/>
    <col min="2823" max="2823" width="9.375" style="70" customWidth="1"/>
    <col min="2824" max="2824" width="10.125" style="70" customWidth="1"/>
    <col min="2825" max="2825" width="9" style="70"/>
    <col min="2826" max="2826" width="10" style="70" customWidth="1"/>
    <col min="2827" max="2827" width="8.875" style="70" customWidth="1"/>
    <col min="2828" max="2828" width="9.875" style="70" customWidth="1"/>
    <col min="2829" max="2829" width="9" style="70"/>
    <col min="2830" max="2830" width="9.875" style="70" customWidth="1"/>
    <col min="2831" max="2831" width="6.5" style="70" customWidth="1"/>
    <col min="2832" max="3072" width="9" style="70"/>
    <col min="3073" max="3073" width="0.625" style="70" customWidth="1"/>
    <col min="3074" max="3074" width="3.75" style="70" customWidth="1"/>
    <col min="3075" max="3075" width="20" style="70" customWidth="1"/>
    <col min="3076" max="3076" width="25.875" style="70" bestFit="1" customWidth="1"/>
    <col min="3077" max="3077" width="5.875" style="70" customWidth="1"/>
    <col min="3078" max="3078" width="3.25" style="70" customWidth="1"/>
    <col min="3079" max="3079" width="9.375" style="70" customWidth="1"/>
    <col min="3080" max="3080" width="10.125" style="70" customWidth="1"/>
    <col min="3081" max="3081" width="9" style="70"/>
    <col min="3082" max="3082" width="10" style="70" customWidth="1"/>
    <col min="3083" max="3083" width="8.875" style="70" customWidth="1"/>
    <col min="3084" max="3084" width="9.875" style="70" customWidth="1"/>
    <col min="3085" max="3085" width="9" style="70"/>
    <col min="3086" max="3086" width="9.875" style="70" customWidth="1"/>
    <col min="3087" max="3087" width="6.5" style="70" customWidth="1"/>
    <col min="3088" max="3328" width="9" style="70"/>
    <col min="3329" max="3329" width="0.625" style="70" customWidth="1"/>
    <col min="3330" max="3330" width="3.75" style="70" customWidth="1"/>
    <col min="3331" max="3331" width="20" style="70" customWidth="1"/>
    <col min="3332" max="3332" width="25.875" style="70" bestFit="1" customWidth="1"/>
    <col min="3333" max="3333" width="5.875" style="70" customWidth="1"/>
    <col min="3334" max="3334" width="3.25" style="70" customWidth="1"/>
    <col min="3335" max="3335" width="9.375" style="70" customWidth="1"/>
    <col min="3336" max="3336" width="10.125" style="70" customWidth="1"/>
    <col min="3337" max="3337" width="9" style="70"/>
    <col min="3338" max="3338" width="10" style="70" customWidth="1"/>
    <col min="3339" max="3339" width="8.875" style="70" customWidth="1"/>
    <col min="3340" max="3340" width="9.875" style="70" customWidth="1"/>
    <col min="3341" max="3341" width="9" style="70"/>
    <col min="3342" max="3342" width="9.875" style="70" customWidth="1"/>
    <col min="3343" max="3343" width="6.5" style="70" customWidth="1"/>
    <col min="3344" max="3584" width="9" style="70"/>
    <col min="3585" max="3585" width="0.625" style="70" customWidth="1"/>
    <col min="3586" max="3586" width="3.75" style="70" customWidth="1"/>
    <col min="3587" max="3587" width="20" style="70" customWidth="1"/>
    <col min="3588" max="3588" width="25.875" style="70" bestFit="1" customWidth="1"/>
    <col min="3589" max="3589" width="5.875" style="70" customWidth="1"/>
    <col min="3590" max="3590" width="3.25" style="70" customWidth="1"/>
    <col min="3591" max="3591" width="9.375" style="70" customWidth="1"/>
    <col min="3592" max="3592" width="10.125" style="70" customWidth="1"/>
    <col min="3593" max="3593" width="9" style="70"/>
    <col min="3594" max="3594" width="10" style="70" customWidth="1"/>
    <col min="3595" max="3595" width="8.875" style="70" customWidth="1"/>
    <col min="3596" max="3596" width="9.875" style="70" customWidth="1"/>
    <col min="3597" max="3597" width="9" style="70"/>
    <col min="3598" max="3598" width="9.875" style="70" customWidth="1"/>
    <col min="3599" max="3599" width="6.5" style="70" customWidth="1"/>
    <col min="3600" max="3840" width="9" style="70"/>
    <col min="3841" max="3841" width="0.625" style="70" customWidth="1"/>
    <col min="3842" max="3842" width="3.75" style="70" customWidth="1"/>
    <col min="3843" max="3843" width="20" style="70" customWidth="1"/>
    <col min="3844" max="3844" width="25.875" style="70" bestFit="1" customWidth="1"/>
    <col min="3845" max="3845" width="5.875" style="70" customWidth="1"/>
    <col min="3846" max="3846" width="3.25" style="70" customWidth="1"/>
    <col min="3847" max="3847" width="9.375" style="70" customWidth="1"/>
    <col min="3848" max="3848" width="10.125" style="70" customWidth="1"/>
    <col min="3849" max="3849" width="9" style="70"/>
    <col min="3850" max="3850" width="10" style="70" customWidth="1"/>
    <col min="3851" max="3851" width="8.875" style="70" customWidth="1"/>
    <col min="3852" max="3852" width="9.875" style="70" customWidth="1"/>
    <col min="3853" max="3853" width="9" style="70"/>
    <col min="3854" max="3854" width="9.875" style="70" customWidth="1"/>
    <col min="3855" max="3855" width="6.5" style="70" customWidth="1"/>
    <col min="3856" max="4096" width="9" style="70"/>
    <col min="4097" max="4097" width="0.625" style="70" customWidth="1"/>
    <col min="4098" max="4098" width="3.75" style="70" customWidth="1"/>
    <col min="4099" max="4099" width="20" style="70" customWidth="1"/>
    <col min="4100" max="4100" width="25.875" style="70" bestFit="1" customWidth="1"/>
    <col min="4101" max="4101" width="5.875" style="70" customWidth="1"/>
    <col min="4102" max="4102" width="3.25" style="70" customWidth="1"/>
    <col min="4103" max="4103" width="9.375" style="70" customWidth="1"/>
    <col min="4104" max="4104" width="10.125" style="70" customWidth="1"/>
    <col min="4105" max="4105" width="9" style="70"/>
    <col min="4106" max="4106" width="10" style="70" customWidth="1"/>
    <col min="4107" max="4107" width="8.875" style="70" customWidth="1"/>
    <col min="4108" max="4108" width="9.875" style="70" customWidth="1"/>
    <col min="4109" max="4109" width="9" style="70"/>
    <col min="4110" max="4110" width="9.875" style="70" customWidth="1"/>
    <col min="4111" max="4111" width="6.5" style="70" customWidth="1"/>
    <col min="4112" max="4352" width="9" style="70"/>
    <col min="4353" max="4353" width="0.625" style="70" customWidth="1"/>
    <col min="4354" max="4354" width="3.75" style="70" customWidth="1"/>
    <col min="4355" max="4355" width="20" style="70" customWidth="1"/>
    <col min="4356" max="4356" width="25.875" style="70" bestFit="1" customWidth="1"/>
    <col min="4357" max="4357" width="5.875" style="70" customWidth="1"/>
    <col min="4358" max="4358" width="3.25" style="70" customWidth="1"/>
    <col min="4359" max="4359" width="9.375" style="70" customWidth="1"/>
    <col min="4360" max="4360" width="10.125" style="70" customWidth="1"/>
    <col min="4361" max="4361" width="9" style="70"/>
    <col min="4362" max="4362" width="10" style="70" customWidth="1"/>
    <col min="4363" max="4363" width="8.875" style="70" customWidth="1"/>
    <col min="4364" max="4364" width="9.875" style="70" customWidth="1"/>
    <col min="4365" max="4365" width="9" style="70"/>
    <col min="4366" max="4366" width="9.875" style="70" customWidth="1"/>
    <col min="4367" max="4367" width="6.5" style="70" customWidth="1"/>
    <col min="4368" max="4608" width="9" style="70"/>
    <col min="4609" max="4609" width="0.625" style="70" customWidth="1"/>
    <col min="4610" max="4610" width="3.75" style="70" customWidth="1"/>
    <col min="4611" max="4611" width="20" style="70" customWidth="1"/>
    <col min="4612" max="4612" width="25.875" style="70" bestFit="1" customWidth="1"/>
    <col min="4613" max="4613" width="5.875" style="70" customWidth="1"/>
    <col min="4614" max="4614" width="3.25" style="70" customWidth="1"/>
    <col min="4615" max="4615" width="9.375" style="70" customWidth="1"/>
    <col min="4616" max="4616" width="10.125" style="70" customWidth="1"/>
    <col min="4617" max="4617" width="9" style="70"/>
    <col min="4618" max="4618" width="10" style="70" customWidth="1"/>
    <col min="4619" max="4619" width="8.875" style="70" customWidth="1"/>
    <col min="4620" max="4620" width="9.875" style="70" customWidth="1"/>
    <col min="4621" max="4621" width="9" style="70"/>
    <col min="4622" max="4622" width="9.875" style="70" customWidth="1"/>
    <col min="4623" max="4623" width="6.5" style="70" customWidth="1"/>
    <col min="4624" max="4864" width="9" style="70"/>
    <col min="4865" max="4865" width="0.625" style="70" customWidth="1"/>
    <col min="4866" max="4866" width="3.75" style="70" customWidth="1"/>
    <col min="4867" max="4867" width="20" style="70" customWidth="1"/>
    <col min="4868" max="4868" width="25.875" style="70" bestFit="1" customWidth="1"/>
    <col min="4869" max="4869" width="5.875" style="70" customWidth="1"/>
    <col min="4870" max="4870" width="3.25" style="70" customWidth="1"/>
    <col min="4871" max="4871" width="9.375" style="70" customWidth="1"/>
    <col min="4872" max="4872" width="10.125" style="70" customWidth="1"/>
    <col min="4873" max="4873" width="9" style="70"/>
    <col min="4874" max="4874" width="10" style="70" customWidth="1"/>
    <col min="4875" max="4875" width="8.875" style="70" customWidth="1"/>
    <col min="4876" max="4876" width="9.875" style="70" customWidth="1"/>
    <col min="4877" max="4877" width="9" style="70"/>
    <col min="4878" max="4878" width="9.875" style="70" customWidth="1"/>
    <col min="4879" max="4879" width="6.5" style="70" customWidth="1"/>
    <col min="4880" max="5120" width="9" style="70"/>
    <col min="5121" max="5121" width="0.625" style="70" customWidth="1"/>
    <col min="5122" max="5122" width="3.75" style="70" customWidth="1"/>
    <col min="5123" max="5123" width="20" style="70" customWidth="1"/>
    <col min="5124" max="5124" width="25.875" style="70" bestFit="1" customWidth="1"/>
    <col min="5125" max="5125" width="5.875" style="70" customWidth="1"/>
    <col min="5126" max="5126" width="3.25" style="70" customWidth="1"/>
    <col min="5127" max="5127" width="9.375" style="70" customWidth="1"/>
    <col min="5128" max="5128" width="10.125" style="70" customWidth="1"/>
    <col min="5129" max="5129" width="9" style="70"/>
    <col min="5130" max="5130" width="10" style="70" customWidth="1"/>
    <col min="5131" max="5131" width="8.875" style="70" customWidth="1"/>
    <col min="5132" max="5132" width="9.875" style="70" customWidth="1"/>
    <col min="5133" max="5133" width="9" style="70"/>
    <col min="5134" max="5134" width="9.875" style="70" customWidth="1"/>
    <col min="5135" max="5135" width="6.5" style="70" customWidth="1"/>
    <col min="5136" max="5376" width="9" style="70"/>
    <col min="5377" max="5377" width="0.625" style="70" customWidth="1"/>
    <col min="5378" max="5378" width="3.75" style="70" customWidth="1"/>
    <col min="5379" max="5379" width="20" style="70" customWidth="1"/>
    <col min="5380" max="5380" width="25.875" style="70" bestFit="1" customWidth="1"/>
    <col min="5381" max="5381" width="5.875" style="70" customWidth="1"/>
    <col min="5382" max="5382" width="3.25" style="70" customWidth="1"/>
    <col min="5383" max="5383" width="9.375" style="70" customWidth="1"/>
    <col min="5384" max="5384" width="10.125" style="70" customWidth="1"/>
    <col min="5385" max="5385" width="9" style="70"/>
    <col min="5386" max="5386" width="10" style="70" customWidth="1"/>
    <col min="5387" max="5387" width="8.875" style="70" customWidth="1"/>
    <col min="5388" max="5388" width="9.875" style="70" customWidth="1"/>
    <col min="5389" max="5389" width="9" style="70"/>
    <col min="5390" max="5390" width="9.875" style="70" customWidth="1"/>
    <col min="5391" max="5391" width="6.5" style="70" customWidth="1"/>
    <col min="5392" max="5632" width="9" style="70"/>
    <col min="5633" max="5633" width="0.625" style="70" customWidth="1"/>
    <col min="5634" max="5634" width="3.75" style="70" customWidth="1"/>
    <col min="5635" max="5635" width="20" style="70" customWidth="1"/>
    <col min="5636" max="5636" width="25.875" style="70" bestFit="1" customWidth="1"/>
    <col min="5637" max="5637" width="5.875" style="70" customWidth="1"/>
    <col min="5638" max="5638" width="3.25" style="70" customWidth="1"/>
    <col min="5639" max="5639" width="9.375" style="70" customWidth="1"/>
    <col min="5640" max="5640" width="10.125" style="70" customWidth="1"/>
    <col min="5641" max="5641" width="9" style="70"/>
    <col min="5642" max="5642" width="10" style="70" customWidth="1"/>
    <col min="5643" max="5643" width="8.875" style="70" customWidth="1"/>
    <col min="5644" max="5644" width="9.875" style="70" customWidth="1"/>
    <col min="5645" max="5645" width="9" style="70"/>
    <col min="5646" max="5646" width="9.875" style="70" customWidth="1"/>
    <col min="5647" max="5647" width="6.5" style="70" customWidth="1"/>
    <col min="5648" max="5888" width="9" style="70"/>
    <col min="5889" max="5889" width="0.625" style="70" customWidth="1"/>
    <col min="5890" max="5890" width="3.75" style="70" customWidth="1"/>
    <col min="5891" max="5891" width="20" style="70" customWidth="1"/>
    <col min="5892" max="5892" width="25.875" style="70" bestFit="1" customWidth="1"/>
    <col min="5893" max="5893" width="5.875" style="70" customWidth="1"/>
    <col min="5894" max="5894" width="3.25" style="70" customWidth="1"/>
    <col min="5895" max="5895" width="9.375" style="70" customWidth="1"/>
    <col min="5896" max="5896" width="10.125" style="70" customWidth="1"/>
    <col min="5897" max="5897" width="9" style="70"/>
    <col min="5898" max="5898" width="10" style="70" customWidth="1"/>
    <col min="5899" max="5899" width="8.875" style="70" customWidth="1"/>
    <col min="5900" max="5900" width="9.875" style="70" customWidth="1"/>
    <col min="5901" max="5901" width="9" style="70"/>
    <col min="5902" max="5902" width="9.875" style="70" customWidth="1"/>
    <col min="5903" max="5903" width="6.5" style="70" customWidth="1"/>
    <col min="5904" max="6144" width="9" style="70"/>
    <col min="6145" max="6145" width="0.625" style="70" customWidth="1"/>
    <col min="6146" max="6146" width="3.75" style="70" customWidth="1"/>
    <col min="6147" max="6147" width="20" style="70" customWidth="1"/>
    <col min="6148" max="6148" width="25.875" style="70" bestFit="1" customWidth="1"/>
    <col min="6149" max="6149" width="5.875" style="70" customWidth="1"/>
    <col min="6150" max="6150" width="3.25" style="70" customWidth="1"/>
    <col min="6151" max="6151" width="9.375" style="70" customWidth="1"/>
    <col min="6152" max="6152" width="10.125" style="70" customWidth="1"/>
    <col min="6153" max="6153" width="9" style="70"/>
    <col min="6154" max="6154" width="10" style="70" customWidth="1"/>
    <col min="6155" max="6155" width="8.875" style="70" customWidth="1"/>
    <col min="6156" max="6156" width="9.875" style="70" customWidth="1"/>
    <col min="6157" max="6157" width="9" style="70"/>
    <col min="6158" max="6158" width="9.875" style="70" customWidth="1"/>
    <col min="6159" max="6159" width="6.5" style="70" customWidth="1"/>
    <col min="6160" max="6400" width="9" style="70"/>
    <col min="6401" max="6401" width="0.625" style="70" customWidth="1"/>
    <col min="6402" max="6402" width="3.75" style="70" customWidth="1"/>
    <col min="6403" max="6403" width="20" style="70" customWidth="1"/>
    <col min="6404" max="6404" width="25.875" style="70" bestFit="1" customWidth="1"/>
    <col min="6405" max="6405" width="5.875" style="70" customWidth="1"/>
    <col min="6406" max="6406" width="3.25" style="70" customWidth="1"/>
    <col min="6407" max="6407" width="9.375" style="70" customWidth="1"/>
    <col min="6408" max="6408" width="10.125" style="70" customWidth="1"/>
    <col min="6409" max="6409" width="9" style="70"/>
    <col min="6410" max="6410" width="10" style="70" customWidth="1"/>
    <col min="6411" max="6411" width="8.875" style="70" customWidth="1"/>
    <col min="6412" max="6412" width="9.875" style="70" customWidth="1"/>
    <col min="6413" max="6413" width="9" style="70"/>
    <col min="6414" max="6414" width="9.875" style="70" customWidth="1"/>
    <col min="6415" max="6415" width="6.5" style="70" customWidth="1"/>
    <col min="6416" max="6656" width="9" style="70"/>
    <col min="6657" max="6657" width="0.625" style="70" customWidth="1"/>
    <col min="6658" max="6658" width="3.75" style="70" customWidth="1"/>
    <col min="6659" max="6659" width="20" style="70" customWidth="1"/>
    <col min="6660" max="6660" width="25.875" style="70" bestFit="1" customWidth="1"/>
    <col min="6661" max="6661" width="5.875" style="70" customWidth="1"/>
    <col min="6662" max="6662" width="3.25" style="70" customWidth="1"/>
    <col min="6663" max="6663" width="9.375" style="70" customWidth="1"/>
    <col min="6664" max="6664" width="10.125" style="70" customWidth="1"/>
    <col min="6665" max="6665" width="9" style="70"/>
    <col min="6666" max="6666" width="10" style="70" customWidth="1"/>
    <col min="6667" max="6667" width="8.875" style="70" customWidth="1"/>
    <col min="6668" max="6668" width="9.875" style="70" customWidth="1"/>
    <col min="6669" max="6669" width="9" style="70"/>
    <col min="6670" max="6670" width="9.875" style="70" customWidth="1"/>
    <col min="6671" max="6671" width="6.5" style="70" customWidth="1"/>
    <col min="6672" max="6912" width="9" style="70"/>
    <col min="6913" max="6913" width="0.625" style="70" customWidth="1"/>
    <col min="6914" max="6914" width="3.75" style="70" customWidth="1"/>
    <col min="6915" max="6915" width="20" style="70" customWidth="1"/>
    <col min="6916" max="6916" width="25.875" style="70" bestFit="1" customWidth="1"/>
    <col min="6917" max="6917" width="5.875" style="70" customWidth="1"/>
    <col min="6918" max="6918" width="3.25" style="70" customWidth="1"/>
    <col min="6919" max="6919" width="9.375" style="70" customWidth="1"/>
    <col min="6920" max="6920" width="10.125" style="70" customWidth="1"/>
    <col min="6921" max="6921" width="9" style="70"/>
    <col min="6922" max="6922" width="10" style="70" customWidth="1"/>
    <col min="6923" max="6923" width="8.875" style="70" customWidth="1"/>
    <col min="6924" max="6924" width="9.875" style="70" customWidth="1"/>
    <col min="6925" max="6925" width="9" style="70"/>
    <col min="6926" max="6926" width="9.875" style="70" customWidth="1"/>
    <col min="6927" max="6927" width="6.5" style="70" customWidth="1"/>
    <col min="6928" max="7168" width="9" style="70"/>
    <col min="7169" max="7169" width="0.625" style="70" customWidth="1"/>
    <col min="7170" max="7170" width="3.75" style="70" customWidth="1"/>
    <col min="7171" max="7171" width="20" style="70" customWidth="1"/>
    <col min="7172" max="7172" width="25.875" style="70" bestFit="1" customWidth="1"/>
    <col min="7173" max="7173" width="5.875" style="70" customWidth="1"/>
    <col min="7174" max="7174" width="3.25" style="70" customWidth="1"/>
    <col min="7175" max="7175" width="9.375" style="70" customWidth="1"/>
    <col min="7176" max="7176" width="10.125" style="70" customWidth="1"/>
    <col min="7177" max="7177" width="9" style="70"/>
    <col min="7178" max="7178" width="10" style="70" customWidth="1"/>
    <col min="7179" max="7179" width="8.875" style="70" customWidth="1"/>
    <col min="7180" max="7180" width="9.875" style="70" customWidth="1"/>
    <col min="7181" max="7181" width="9" style="70"/>
    <col min="7182" max="7182" width="9.875" style="70" customWidth="1"/>
    <col min="7183" max="7183" width="6.5" style="70" customWidth="1"/>
    <col min="7184" max="7424" width="9" style="70"/>
    <col min="7425" max="7425" width="0.625" style="70" customWidth="1"/>
    <col min="7426" max="7426" width="3.75" style="70" customWidth="1"/>
    <col min="7427" max="7427" width="20" style="70" customWidth="1"/>
    <col min="7428" max="7428" width="25.875" style="70" bestFit="1" customWidth="1"/>
    <col min="7429" max="7429" width="5.875" style="70" customWidth="1"/>
    <col min="7430" max="7430" width="3.25" style="70" customWidth="1"/>
    <col min="7431" max="7431" width="9.375" style="70" customWidth="1"/>
    <col min="7432" max="7432" width="10.125" style="70" customWidth="1"/>
    <col min="7433" max="7433" width="9" style="70"/>
    <col min="7434" max="7434" width="10" style="70" customWidth="1"/>
    <col min="7435" max="7435" width="8.875" style="70" customWidth="1"/>
    <col min="7436" max="7436" width="9.875" style="70" customWidth="1"/>
    <col min="7437" max="7437" width="9" style="70"/>
    <col min="7438" max="7438" width="9.875" style="70" customWidth="1"/>
    <col min="7439" max="7439" width="6.5" style="70" customWidth="1"/>
    <col min="7440" max="7680" width="9" style="70"/>
    <col min="7681" max="7681" width="0.625" style="70" customWidth="1"/>
    <col min="7682" max="7682" width="3.75" style="70" customWidth="1"/>
    <col min="7683" max="7683" width="20" style="70" customWidth="1"/>
    <col min="7684" max="7684" width="25.875" style="70" bestFit="1" customWidth="1"/>
    <col min="7685" max="7685" width="5.875" style="70" customWidth="1"/>
    <col min="7686" max="7686" width="3.25" style="70" customWidth="1"/>
    <col min="7687" max="7687" width="9.375" style="70" customWidth="1"/>
    <col min="7688" max="7688" width="10.125" style="70" customWidth="1"/>
    <col min="7689" max="7689" width="9" style="70"/>
    <col min="7690" max="7690" width="10" style="70" customWidth="1"/>
    <col min="7691" max="7691" width="8.875" style="70" customWidth="1"/>
    <col min="7692" max="7692" width="9.875" style="70" customWidth="1"/>
    <col min="7693" max="7693" width="9" style="70"/>
    <col min="7694" max="7694" width="9.875" style="70" customWidth="1"/>
    <col min="7695" max="7695" width="6.5" style="70" customWidth="1"/>
    <col min="7696" max="7936" width="9" style="70"/>
    <col min="7937" max="7937" width="0.625" style="70" customWidth="1"/>
    <col min="7938" max="7938" width="3.75" style="70" customWidth="1"/>
    <col min="7939" max="7939" width="20" style="70" customWidth="1"/>
    <col min="7940" max="7940" width="25.875" style="70" bestFit="1" customWidth="1"/>
    <col min="7941" max="7941" width="5.875" style="70" customWidth="1"/>
    <col min="7942" max="7942" width="3.25" style="70" customWidth="1"/>
    <col min="7943" max="7943" width="9.375" style="70" customWidth="1"/>
    <col min="7944" max="7944" width="10.125" style="70" customWidth="1"/>
    <col min="7945" max="7945" width="9" style="70"/>
    <col min="7946" max="7946" width="10" style="70" customWidth="1"/>
    <col min="7947" max="7947" width="8.875" style="70" customWidth="1"/>
    <col min="7948" max="7948" width="9.875" style="70" customWidth="1"/>
    <col min="7949" max="7949" width="9" style="70"/>
    <col min="7950" max="7950" width="9.875" style="70" customWidth="1"/>
    <col min="7951" max="7951" width="6.5" style="70" customWidth="1"/>
    <col min="7952" max="8192" width="9" style="70"/>
    <col min="8193" max="8193" width="0.625" style="70" customWidth="1"/>
    <col min="8194" max="8194" width="3.75" style="70" customWidth="1"/>
    <col min="8195" max="8195" width="20" style="70" customWidth="1"/>
    <col min="8196" max="8196" width="25.875" style="70" bestFit="1" customWidth="1"/>
    <col min="8197" max="8197" width="5.875" style="70" customWidth="1"/>
    <col min="8198" max="8198" width="3.25" style="70" customWidth="1"/>
    <col min="8199" max="8199" width="9.375" style="70" customWidth="1"/>
    <col min="8200" max="8200" width="10.125" style="70" customWidth="1"/>
    <col min="8201" max="8201" width="9" style="70"/>
    <col min="8202" max="8202" width="10" style="70" customWidth="1"/>
    <col min="8203" max="8203" width="8.875" style="70" customWidth="1"/>
    <col min="8204" max="8204" width="9.875" style="70" customWidth="1"/>
    <col min="8205" max="8205" width="9" style="70"/>
    <col min="8206" max="8206" width="9.875" style="70" customWidth="1"/>
    <col min="8207" max="8207" width="6.5" style="70" customWidth="1"/>
    <col min="8208" max="8448" width="9" style="70"/>
    <col min="8449" max="8449" width="0.625" style="70" customWidth="1"/>
    <col min="8450" max="8450" width="3.75" style="70" customWidth="1"/>
    <col min="8451" max="8451" width="20" style="70" customWidth="1"/>
    <col min="8452" max="8452" width="25.875" style="70" bestFit="1" customWidth="1"/>
    <col min="8453" max="8453" width="5.875" style="70" customWidth="1"/>
    <col min="8454" max="8454" width="3.25" style="70" customWidth="1"/>
    <col min="8455" max="8455" width="9.375" style="70" customWidth="1"/>
    <col min="8456" max="8456" width="10.125" style="70" customWidth="1"/>
    <col min="8457" max="8457" width="9" style="70"/>
    <col min="8458" max="8458" width="10" style="70" customWidth="1"/>
    <col min="8459" max="8459" width="8.875" style="70" customWidth="1"/>
    <col min="8460" max="8460" width="9.875" style="70" customWidth="1"/>
    <col min="8461" max="8461" width="9" style="70"/>
    <col min="8462" max="8462" width="9.875" style="70" customWidth="1"/>
    <col min="8463" max="8463" width="6.5" style="70" customWidth="1"/>
    <col min="8464" max="8704" width="9" style="70"/>
    <col min="8705" max="8705" width="0.625" style="70" customWidth="1"/>
    <col min="8706" max="8706" width="3.75" style="70" customWidth="1"/>
    <col min="8707" max="8707" width="20" style="70" customWidth="1"/>
    <col min="8708" max="8708" width="25.875" style="70" bestFit="1" customWidth="1"/>
    <col min="8709" max="8709" width="5.875" style="70" customWidth="1"/>
    <col min="8710" max="8710" width="3.25" style="70" customWidth="1"/>
    <col min="8711" max="8711" width="9.375" style="70" customWidth="1"/>
    <col min="8712" max="8712" width="10.125" style="70" customWidth="1"/>
    <col min="8713" max="8713" width="9" style="70"/>
    <col min="8714" max="8714" width="10" style="70" customWidth="1"/>
    <col min="8715" max="8715" width="8.875" style="70" customWidth="1"/>
    <col min="8716" max="8716" width="9.875" style="70" customWidth="1"/>
    <col min="8717" max="8717" width="9" style="70"/>
    <col min="8718" max="8718" width="9.875" style="70" customWidth="1"/>
    <col min="8719" max="8719" width="6.5" style="70" customWidth="1"/>
    <col min="8720" max="8960" width="9" style="70"/>
    <col min="8961" max="8961" width="0.625" style="70" customWidth="1"/>
    <col min="8962" max="8962" width="3.75" style="70" customWidth="1"/>
    <col min="8963" max="8963" width="20" style="70" customWidth="1"/>
    <col min="8964" max="8964" width="25.875" style="70" bestFit="1" customWidth="1"/>
    <col min="8965" max="8965" width="5.875" style="70" customWidth="1"/>
    <col min="8966" max="8966" width="3.25" style="70" customWidth="1"/>
    <col min="8967" max="8967" width="9.375" style="70" customWidth="1"/>
    <col min="8968" max="8968" width="10.125" style="70" customWidth="1"/>
    <col min="8969" max="8969" width="9" style="70"/>
    <col min="8970" max="8970" width="10" style="70" customWidth="1"/>
    <col min="8971" max="8971" width="8.875" style="70" customWidth="1"/>
    <col min="8972" max="8972" width="9.875" style="70" customWidth="1"/>
    <col min="8973" max="8973" width="9" style="70"/>
    <col min="8974" max="8974" width="9.875" style="70" customWidth="1"/>
    <col min="8975" max="8975" width="6.5" style="70" customWidth="1"/>
    <col min="8976" max="9216" width="9" style="70"/>
    <col min="9217" max="9217" width="0.625" style="70" customWidth="1"/>
    <col min="9218" max="9218" width="3.75" style="70" customWidth="1"/>
    <col min="9219" max="9219" width="20" style="70" customWidth="1"/>
    <col min="9220" max="9220" width="25.875" style="70" bestFit="1" customWidth="1"/>
    <col min="9221" max="9221" width="5.875" style="70" customWidth="1"/>
    <col min="9222" max="9222" width="3.25" style="70" customWidth="1"/>
    <col min="9223" max="9223" width="9.375" style="70" customWidth="1"/>
    <col min="9224" max="9224" width="10.125" style="70" customWidth="1"/>
    <col min="9225" max="9225" width="9" style="70"/>
    <col min="9226" max="9226" width="10" style="70" customWidth="1"/>
    <col min="9227" max="9227" width="8.875" style="70" customWidth="1"/>
    <col min="9228" max="9228" width="9.875" style="70" customWidth="1"/>
    <col min="9229" max="9229" width="9" style="70"/>
    <col min="9230" max="9230" width="9.875" style="70" customWidth="1"/>
    <col min="9231" max="9231" width="6.5" style="70" customWidth="1"/>
    <col min="9232" max="9472" width="9" style="70"/>
    <col min="9473" max="9473" width="0.625" style="70" customWidth="1"/>
    <col min="9474" max="9474" width="3.75" style="70" customWidth="1"/>
    <col min="9475" max="9475" width="20" style="70" customWidth="1"/>
    <col min="9476" max="9476" width="25.875" style="70" bestFit="1" customWidth="1"/>
    <col min="9477" max="9477" width="5.875" style="70" customWidth="1"/>
    <col min="9478" max="9478" width="3.25" style="70" customWidth="1"/>
    <col min="9479" max="9479" width="9.375" style="70" customWidth="1"/>
    <col min="9480" max="9480" width="10.125" style="70" customWidth="1"/>
    <col min="9481" max="9481" width="9" style="70"/>
    <col min="9482" max="9482" width="10" style="70" customWidth="1"/>
    <col min="9483" max="9483" width="8.875" style="70" customWidth="1"/>
    <col min="9484" max="9484" width="9.875" style="70" customWidth="1"/>
    <col min="9485" max="9485" width="9" style="70"/>
    <col min="9486" max="9486" width="9.875" style="70" customWidth="1"/>
    <col min="9487" max="9487" width="6.5" style="70" customWidth="1"/>
    <col min="9488" max="9728" width="9" style="70"/>
    <col min="9729" max="9729" width="0.625" style="70" customWidth="1"/>
    <col min="9730" max="9730" width="3.75" style="70" customWidth="1"/>
    <col min="9731" max="9731" width="20" style="70" customWidth="1"/>
    <col min="9732" max="9732" width="25.875" style="70" bestFit="1" customWidth="1"/>
    <col min="9733" max="9733" width="5.875" style="70" customWidth="1"/>
    <col min="9734" max="9734" width="3.25" style="70" customWidth="1"/>
    <col min="9735" max="9735" width="9.375" style="70" customWidth="1"/>
    <col min="9736" max="9736" width="10.125" style="70" customWidth="1"/>
    <col min="9737" max="9737" width="9" style="70"/>
    <col min="9738" max="9738" width="10" style="70" customWidth="1"/>
    <col min="9739" max="9739" width="8.875" style="70" customWidth="1"/>
    <col min="9740" max="9740" width="9.875" style="70" customWidth="1"/>
    <col min="9741" max="9741" width="9" style="70"/>
    <col min="9742" max="9742" width="9.875" style="70" customWidth="1"/>
    <col min="9743" max="9743" width="6.5" style="70" customWidth="1"/>
    <col min="9744" max="9984" width="9" style="70"/>
    <col min="9985" max="9985" width="0.625" style="70" customWidth="1"/>
    <col min="9986" max="9986" width="3.75" style="70" customWidth="1"/>
    <col min="9987" max="9987" width="20" style="70" customWidth="1"/>
    <col min="9988" max="9988" width="25.875" style="70" bestFit="1" customWidth="1"/>
    <col min="9989" max="9989" width="5.875" style="70" customWidth="1"/>
    <col min="9990" max="9990" width="3.25" style="70" customWidth="1"/>
    <col min="9991" max="9991" width="9.375" style="70" customWidth="1"/>
    <col min="9992" max="9992" width="10.125" style="70" customWidth="1"/>
    <col min="9993" max="9993" width="9" style="70"/>
    <col min="9994" max="9994" width="10" style="70" customWidth="1"/>
    <col min="9995" max="9995" width="8.875" style="70" customWidth="1"/>
    <col min="9996" max="9996" width="9.875" style="70" customWidth="1"/>
    <col min="9997" max="9997" width="9" style="70"/>
    <col min="9998" max="9998" width="9.875" style="70" customWidth="1"/>
    <col min="9999" max="9999" width="6.5" style="70" customWidth="1"/>
    <col min="10000" max="10240" width="9" style="70"/>
    <col min="10241" max="10241" width="0.625" style="70" customWidth="1"/>
    <col min="10242" max="10242" width="3.75" style="70" customWidth="1"/>
    <col min="10243" max="10243" width="20" style="70" customWidth="1"/>
    <col min="10244" max="10244" width="25.875" style="70" bestFit="1" customWidth="1"/>
    <col min="10245" max="10245" width="5.875" style="70" customWidth="1"/>
    <col min="10246" max="10246" width="3.25" style="70" customWidth="1"/>
    <col min="10247" max="10247" width="9.375" style="70" customWidth="1"/>
    <col min="10248" max="10248" width="10.125" style="70" customWidth="1"/>
    <col min="10249" max="10249" width="9" style="70"/>
    <col min="10250" max="10250" width="10" style="70" customWidth="1"/>
    <col min="10251" max="10251" width="8.875" style="70" customWidth="1"/>
    <col min="10252" max="10252" width="9.875" style="70" customWidth="1"/>
    <col min="10253" max="10253" width="9" style="70"/>
    <col min="10254" max="10254" width="9.875" style="70" customWidth="1"/>
    <col min="10255" max="10255" width="6.5" style="70" customWidth="1"/>
    <col min="10256" max="10496" width="9" style="70"/>
    <col min="10497" max="10497" width="0.625" style="70" customWidth="1"/>
    <col min="10498" max="10498" width="3.75" style="70" customWidth="1"/>
    <col min="10499" max="10499" width="20" style="70" customWidth="1"/>
    <col min="10500" max="10500" width="25.875" style="70" bestFit="1" customWidth="1"/>
    <col min="10501" max="10501" width="5.875" style="70" customWidth="1"/>
    <col min="10502" max="10502" width="3.25" style="70" customWidth="1"/>
    <col min="10503" max="10503" width="9.375" style="70" customWidth="1"/>
    <col min="10504" max="10504" width="10.125" style="70" customWidth="1"/>
    <col min="10505" max="10505" width="9" style="70"/>
    <col min="10506" max="10506" width="10" style="70" customWidth="1"/>
    <col min="10507" max="10507" width="8.875" style="70" customWidth="1"/>
    <col min="10508" max="10508" width="9.875" style="70" customWidth="1"/>
    <col min="10509" max="10509" width="9" style="70"/>
    <col min="10510" max="10510" width="9.875" style="70" customWidth="1"/>
    <col min="10511" max="10511" width="6.5" style="70" customWidth="1"/>
    <col min="10512" max="10752" width="9" style="70"/>
    <col min="10753" max="10753" width="0.625" style="70" customWidth="1"/>
    <col min="10754" max="10754" width="3.75" style="70" customWidth="1"/>
    <col min="10755" max="10755" width="20" style="70" customWidth="1"/>
    <col min="10756" max="10756" width="25.875" style="70" bestFit="1" customWidth="1"/>
    <col min="10757" max="10757" width="5.875" style="70" customWidth="1"/>
    <col min="10758" max="10758" width="3.25" style="70" customWidth="1"/>
    <col min="10759" max="10759" width="9.375" style="70" customWidth="1"/>
    <col min="10760" max="10760" width="10.125" style="70" customWidth="1"/>
    <col min="10761" max="10761" width="9" style="70"/>
    <col min="10762" max="10762" width="10" style="70" customWidth="1"/>
    <col min="10763" max="10763" width="8.875" style="70" customWidth="1"/>
    <col min="10764" max="10764" width="9.875" style="70" customWidth="1"/>
    <col min="10765" max="10765" width="9" style="70"/>
    <col min="10766" max="10766" width="9.875" style="70" customWidth="1"/>
    <col min="10767" max="10767" width="6.5" style="70" customWidth="1"/>
    <col min="10768" max="11008" width="9" style="70"/>
    <col min="11009" max="11009" width="0.625" style="70" customWidth="1"/>
    <col min="11010" max="11010" width="3.75" style="70" customWidth="1"/>
    <col min="11011" max="11011" width="20" style="70" customWidth="1"/>
    <col min="11012" max="11012" width="25.875" style="70" bestFit="1" customWidth="1"/>
    <col min="11013" max="11013" width="5.875" style="70" customWidth="1"/>
    <col min="11014" max="11014" width="3.25" style="70" customWidth="1"/>
    <col min="11015" max="11015" width="9.375" style="70" customWidth="1"/>
    <col min="11016" max="11016" width="10.125" style="70" customWidth="1"/>
    <col min="11017" max="11017" width="9" style="70"/>
    <col min="11018" max="11018" width="10" style="70" customWidth="1"/>
    <col min="11019" max="11019" width="8.875" style="70" customWidth="1"/>
    <col min="11020" max="11020" width="9.875" style="70" customWidth="1"/>
    <col min="11021" max="11021" width="9" style="70"/>
    <col min="11022" max="11022" width="9.875" style="70" customWidth="1"/>
    <col min="11023" max="11023" width="6.5" style="70" customWidth="1"/>
    <col min="11024" max="11264" width="9" style="70"/>
    <col min="11265" max="11265" width="0.625" style="70" customWidth="1"/>
    <col min="11266" max="11266" width="3.75" style="70" customWidth="1"/>
    <col min="11267" max="11267" width="20" style="70" customWidth="1"/>
    <col min="11268" max="11268" width="25.875" style="70" bestFit="1" customWidth="1"/>
    <col min="11269" max="11269" width="5.875" style="70" customWidth="1"/>
    <col min="11270" max="11270" width="3.25" style="70" customWidth="1"/>
    <col min="11271" max="11271" width="9.375" style="70" customWidth="1"/>
    <col min="11272" max="11272" width="10.125" style="70" customWidth="1"/>
    <col min="11273" max="11273" width="9" style="70"/>
    <col min="11274" max="11274" width="10" style="70" customWidth="1"/>
    <col min="11275" max="11275" width="8.875" style="70" customWidth="1"/>
    <col min="11276" max="11276" width="9.875" style="70" customWidth="1"/>
    <col min="11277" max="11277" width="9" style="70"/>
    <col min="11278" max="11278" width="9.875" style="70" customWidth="1"/>
    <col min="11279" max="11279" width="6.5" style="70" customWidth="1"/>
    <col min="11280" max="11520" width="9" style="70"/>
    <col min="11521" max="11521" width="0.625" style="70" customWidth="1"/>
    <col min="11522" max="11522" width="3.75" style="70" customWidth="1"/>
    <col min="11523" max="11523" width="20" style="70" customWidth="1"/>
    <col min="11524" max="11524" width="25.875" style="70" bestFit="1" customWidth="1"/>
    <col min="11525" max="11525" width="5.875" style="70" customWidth="1"/>
    <col min="11526" max="11526" width="3.25" style="70" customWidth="1"/>
    <col min="11527" max="11527" width="9.375" style="70" customWidth="1"/>
    <col min="11528" max="11528" width="10.125" style="70" customWidth="1"/>
    <col min="11529" max="11529" width="9" style="70"/>
    <col min="11530" max="11530" width="10" style="70" customWidth="1"/>
    <col min="11531" max="11531" width="8.875" style="70" customWidth="1"/>
    <col min="11532" max="11532" width="9.875" style="70" customWidth="1"/>
    <col min="11533" max="11533" width="9" style="70"/>
    <col min="11534" max="11534" width="9.875" style="70" customWidth="1"/>
    <col min="11535" max="11535" width="6.5" style="70" customWidth="1"/>
    <col min="11536" max="11776" width="9" style="70"/>
    <col min="11777" max="11777" width="0.625" style="70" customWidth="1"/>
    <col min="11778" max="11778" width="3.75" style="70" customWidth="1"/>
    <col min="11779" max="11779" width="20" style="70" customWidth="1"/>
    <col min="11780" max="11780" width="25.875" style="70" bestFit="1" customWidth="1"/>
    <col min="11781" max="11781" width="5.875" style="70" customWidth="1"/>
    <col min="11782" max="11782" width="3.25" style="70" customWidth="1"/>
    <col min="11783" max="11783" width="9.375" style="70" customWidth="1"/>
    <col min="11784" max="11784" width="10.125" style="70" customWidth="1"/>
    <col min="11785" max="11785" width="9" style="70"/>
    <col min="11786" max="11786" width="10" style="70" customWidth="1"/>
    <col min="11787" max="11787" width="8.875" style="70" customWidth="1"/>
    <col min="11788" max="11788" width="9.875" style="70" customWidth="1"/>
    <col min="11789" max="11789" width="9" style="70"/>
    <col min="11790" max="11790" width="9.875" style="70" customWidth="1"/>
    <col min="11791" max="11791" width="6.5" style="70" customWidth="1"/>
    <col min="11792" max="12032" width="9" style="70"/>
    <col min="12033" max="12033" width="0.625" style="70" customWidth="1"/>
    <col min="12034" max="12034" width="3.75" style="70" customWidth="1"/>
    <col min="12035" max="12035" width="20" style="70" customWidth="1"/>
    <col min="12036" max="12036" width="25.875" style="70" bestFit="1" customWidth="1"/>
    <col min="12037" max="12037" width="5.875" style="70" customWidth="1"/>
    <col min="12038" max="12038" width="3.25" style="70" customWidth="1"/>
    <col min="12039" max="12039" width="9.375" style="70" customWidth="1"/>
    <col min="12040" max="12040" width="10.125" style="70" customWidth="1"/>
    <col min="12041" max="12041" width="9" style="70"/>
    <col min="12042" max="12042" width="10" style="70" customWidth="1"/>
    <col min="12043" max="12043" width="8.875" style="70" customWidth="1"/>
    <col min="12044" max="12044" width="9.875" style="70" customWidth="1"/>
    <col min="12045" max="12045" width="9" style="70"/>
    <col min="12046" max="12046" width="9.875" style="70" customWidth="1"/>
    <col min="12047" max="12047" width="6.5" style="70" customWidth="1"/>
    <col min="12048" max="12288" width="9" style="70"/>
    <col min="12289" max="12289" width="0.625" style="70" customWidth="1"/>
    <col min="12290" max="12290" width="3.75" style="70" customWidth="1"/>
    <col min="12291" max="12291" width="20" style="70" customWidth="1"/>
    <col min="12292" max="12292" width="25.875" style="70" bestFit="1" customWidth="1"/>
    <col min="12293" max="12293" width="5.875" style="70" customWidth="1"/>
    <col min="12294" max="12294" width="3.25" style="70" customWidth="1"/>
    <col min="12295" max="12295" width="9.375" style="70" customWidth="1"/>
    <col min="12296" max="12296" width="10.125" style="70" customWidth="1"/>
    <col min="12297" max="12297" width="9" style="70"/>
    <col min="12298" max="12298" width="10" style="70" customWidth="1"/>
    <col min="12299" max="12299" width="8.875" style="70" customWidth="1"/>
    <col min="12300" max="12300" width="9.875" style="70" customWidth="1"/>
    <col min="12301" max="12301" width="9" style="70"/>
    <col min="12302" max="12302" width="9.875" style="70" customWidth="1"/>
    <col min="12303" max="12303" width="6.5" style="70" customWidth="1"/>
    <col min="12304" max="12544" width="9" style="70"/>
    <col min="12545" max="12545" width="0.625" style="70" customWidth="1"/>
    <col min="12546" max="12546" width="3.75" style="70" customWidth="1"/>
    <col min="12547" max="12547" width="20" style="70" customWidth="1"/>
    <col min="12548" max="12548" width="25.875" style="70" bestFit="1" customWidth="1"/>
    <col min="12549" max="12549" width="5.875" style="70" customWidth="1"/>
    <col min="12550" max="12550" width="3.25" style="70" customWidth="1"/>
    <col min="12551" max="12551" width="9.375" style="70" customWidth="1"/>
    <col min="12552" max="12552" width="10.125" style="70" customWidth="1"/>
    <col min="12553" max="12553" width="9" style="70"/>
    <col min="12554" max="12554" width="10" style="70" customWidth="1"/>
    <col min="12555" max="12555" width="8.875" style="70" customWidth="1"/>
    <col min="12556" max="12556" width="9.875" style="70" customWidth="1"/>
    <col min="12557" max="12557" width="9" style="70"/>
    <col min="12558" max="12558" width="9.875" style="70" customWidth="1"/>
    <col min="12559" max="12559" width="6.5" style="70" customWidth="1"/>
    <col min="12560" max="12800" width="9" style="70"/>
    <col min="12801" max="12801" width="0.625" style="70" customWidth="1"/>
    <col min="12802" max="12802" width="3.75" style="70" customWidth="1"/>
    <col min="12803" max="12803" width="20" style="70" customWidth="1"/>
    <col min="12804" max="12804" width="25.875" style="70" bestFit="1" customWidth="1"/>
    <col min="12805" max="12805" width="5.875" style="70" customWidth="1"/>
    <col min="12806" max="12806" width="3.25" style="70" customWidth="1"/>
    <col min="12807" max="12807" width="9.375" style="70" customWidth="1"/>
    <col min="12808" max="12808" width="10.125" style="70" customWidth="1"/>
    <col min="12809" max="12809" width="9" style="70"/>
    <col min="12810" max="12810" width="10" style="70" customWidth="1"/>
    <col min="12811" max="12811" width="8.875" style="70" customWidth="1"/>
    <col min="12812" max="12812" width="9.875" style="70" customWidth="1"/>
    <col min="12813" max="12813" width="9" style="70"/>
    <col min="12814" max="12814" width="9.875" style="70" customWidth="1"/>
    <col min="12815" max="12815" width="6.5" style="70" customWidth="1"/>
    <col min="12816" max="13056" width="9" style="70"/>
    <col min="13057" max="13057" width="0.625" style="70" customWidth="1"/>
    <col min="13058" max="13058" width="3.75" style="70" customWidth="1"/>
    <col min="13059" max="13059" width="20" style="70" customWidth="1"/>
    <col min="13060" max="13060" width="25.875" style="70" bestFit="1" customWidth="1"/>
    <col min="13061" max="13061" width="5.875" style="70" customWidth="1"/>
    <col min="13062" max="13062" width="3.25" style="70" customWidth="1"/>
    <col min="13063" max="13063" width="9.375" style="70" customWidth="1"/>
    <col min="13064" max="13064" width="10.125" style="70" customWidth="1"/>
    <col min="13065" max="13065" width="9" style="70"/>
    <col min="13066" max="13066" width="10" style="70" customWidth="1"/>
    <col min="13067" max="13067" width="8.875" style="70" customWidth="1"/>
    <col min="13068" max="13068" width="9.875" style="70" customWidth="1"/>
    <col min="13069" max="13069" width="9" style="70"/>
    <col min="13070" max="13070" width="9.875" style="70" customWidth="1"/>
    <col min="13071" max="13071" width="6.5" style="70" customWidth="1"/>
    <col min="13072" max="13312" width="9" style="70"/>
    <col min="13313" max="13313" width="0.625" style="70" customWidth="1"/>
    <col min="13314" max="13314" width="3.75" style="70" customWidth="1"/>
    <col min="13315" max="13315" width="20" style="70" customWidth="1"/>
    <col min="13316" max="13316" width="25.875" style="70" bestFit="1" customWidth="1"/>
    <col min="13317" max="13317" width="5.875" style="70" customWidth="1"/>
    <col min="13318" max="13318" width="3.25" style="70" customWidth="1"/>
    <col min="13319" max="13319" width="9.375" style="70" customWidth="1"/>
    <col min="13320" max="13320" width="10.125" style="70" customWidth="1"/>
    <col min="13321" max="13321" width="9" style="70"/>
    <col min="13322" max="13322" width="10" style="70" customWidth="1"/>
    <col min="13323" max="13323" width="8.875" style="70" customWidth="1"/>
    <col min="13324" max="13324" width="9.875" style="70" customWidth="1"/>
    <col min="13325" max="13325" width="9" style="70"/>
    <col min="13326" max="13326" width="9.875" style="70" customWidth="1"/>
    <col min="13327" max="13327" width="6.5" style="70" customWidth="1"/>
    <col min="13328" max="13568" width="9" style="70"/>
    <col min="13569" max="13569" width="0.625" style="70" customWidth="1"/>
    <col min="13570" max="13570" width="3.75" style="70" customWidth="1"/>
    <col min="13571" max="13571" width="20" style="70" customWidth="1"/>
    <col min="13572" max="13572" width="25.875" style="70" bestFit="1" customWidth="1"/>
    <col min="13573" max="13573" width="5.875" style="70" customWidth="1"/>
    <col min="13574" max="13574" width="3.25" style="70" customWidth="1"/>
    <col min="13575" max="13575" width="9.375" style="70" customWidth="1"/>
    <col min="13576" max="13576" width="10.125" style="70" customWidth="1"/>
    <col min="13577" max="13577" width="9" style="70"/>
    <col min="13578" max="13578" width="10" style="70" customWidth="1"/>
    <col min="13579" max="13579" width="8.875" style="70" customWidth="1"/>
    <col min="13580" max="13580" width="9.875" style="70" customWidth="1"/>
    <col min="13581" max="13581" width="9" style="70"/>
    <col min="13582" max="13582" width="9.875" style="70" customWidth="1"/>
    <col min="13583" max="13583" width="6.5" style="70" customWidth="1"/>
    <col min="13584" max="13824" width="9" style="70"/>
    <col min="13825" max="13825" width="0.625" style="70" customWidth="1"/>
    <col min="13826" max="13826" width="3.75" style="70" customWidth="1"/>
    <col min="13827" max="13827" width="20" style="70" customWidth="1"/>
    <col min="13828" max="13828" width="25.875" style="70" bestFit="1" customWidth="1"/>
    <col min="13829" max="13829" width="5.875" style="70" customWidth="1"/>
    <col min="13830" max="13830" width="3.25" style="70" customWidth="1"/>
    <col min="13831" max="13831" width="9.375" style="70" customWidth="1"/>
    <col min="13832" max="13832" width="10.125" style="70" customWidth="1"/>
    <col min="13833" max="13833" width="9" style="70"/>
    <col min="13834" max="13834" width="10" style="70" customWidth="1"/>
    <col min="13835" max="13835" width="8.875" style="70" customWidth="1"/>
    <col min="13836" max="13836" width="9.875" style="70" customWidth="1"/>
    <col min="13837" max="13837" width="9" style="70"/>
    <col min="13838" max="13838" width="9.875" style="70" customWidth="1"/>
    <col min="13839" max="13839" width="6.5" style="70" customWidth="1"/>
    <col min="13840" max="14080" width="9" style="70"/>
    <col min="14081" max="14081" width="0.625" style="70" customWidth="1"/>
    <col min="14082" max="14082" width="3.75" style="70" customWidth="1"/>
    <col min="14083" max="14083" width="20" style="70" customWidth="1"/>
    <col min="14084" max="14084" width="25.875" style="70" bestFit="1" customWidth="1"/>
    <col min="14085" max="14085" width="5.875" style="70" customWidth="1"/>
    <col min="14086" max="14086" width="3.25" style="70" customWidth="1"/>
    <col min="14087" max="14087" width="9.375" style="70" customWidth="1"/>
    <col min="14088" max="14088" width="10.125" style="70" customWidth="1"/>
    <col min="14089" max="14089" width="9" style="70"/>
    <col min="14090" max="14090" width="10" style="70" customWidth="1"/>
    <col min="14091" max="14091" width="8.875" style="70" customWidth="1"/>
    <col min="14092" max="14092" width="9.875" style="70" customWidth="1"/>
    <col min="14093" max="14093" width="9" style="70"/>
    <col min="14094" max="14094" width="9.875" style="70" customWidth="1"/>
    <col min="14095" max="14095" width="6.5" style="70" customWidth="1"/>
    <col min="14096" max="14336" width="9" style="70"/>
    <col min="14337" max="14337" width="0.625" style="70" customWidth="1"/>
    <col min="14338" max="14338" width="3.75" style="70" customWidth="1"/>
    <col min="14339" max="14339" width="20" style="70" customWidth="1"/>
    <col min="14340" max="14340" width="25.875" style="70" bestFit="1" customWidth="1"/>
    <col min="14341" max="14341" width="5.875" style="70" customWidth="1"/>
    <col min="14342" max="14342" width="3.25" style="70" customWidth="1"/>
    <col min="14343" max="14343" width="9.375" style="70" customWidth="1"/>
    <col min="14344" max="14344" width="10.125" style="70" customWidth="1"/>
    <col min="14345" max="14345" width="9" style="70"/>
    <col min="14346" max="14346" width="10" style="70" customWidth="1"/>
    <col min="14347" max="14347" width="8.875" style="70" customWidth="1"/>
    <col min="14348" max="14348" width="9.875" style="70" customWidth="1"/>
    <col min="14349" max="14349" width="9" style="70"/>
    <col min="14350" max="14350" width="9.875" style="70" customWidth="1"/>
    <col min="14351" max="14351" width="6.5" style="70" customWidth="1"/>
    <col min="14352" max="14592" width="9" style="70"/>
    <col min="14593" max="14593" width="0.625" style="70" customWidth="1"/>
    <col min="14594" max="14594" width="3.75" style="70" customWidth="1"/>
    <col min="14595" max="14595" width="20" style="70" customWidth="1"/>
    <col min="14596" max="14596" width="25.875" style="70" bestFit="1" customWidth="1"/>
    <col min="14597" max="14597" width="5.875" style="70" customWidth="1"/>
    <col min="14598" max="14598" width="3.25" style="70" customWidth="1"/>
    <col min="14599" max="14599" width="9.375" style="70" customWidth="1"/>
    <col min="14600" max="14600" width="10.125" style="70" customWidth="1"/>
    <col min="14601" max="14601" width="9" style="70"/>
    <col min="14602" max="14602" width="10" style="70" customWidth="1"/>
    <col min="14603" max="14603" width="8.875" style="70" customWidth="1"/>
    <col min="14604" max="14604" width="9.875" style="70" customWidth="1"/>
    <col min="14605" max="14605" width="9" style="70"/>
    <col min="14606" max="14606" width="9.875" style="70" customWidth="1"/>
    <col min="14607" max="14607" width="6.5" style="70" customWidth="1"/>
    <col min="14608" max="14848" width="9" style="70"/>
    <col min="14849" max="14849" width="0.625" style="70" customWidth="1"/>
    <col min="14850" max="14850" width="3.75" style="70" customWidth="1"/>
    <col min="14851" max="14851" width="20" style="70" customWidth="1"/>
    <col min="14852" max="14852" width="25.875" style="70" bestFit="1" customWidth="1"/>
    <col min="14853" max="14853" width="5.875" style="70" customWidth="1"/>
    <col min="14854" max="14854" width="3.25" style="70" customWidth="1"/>
    <col min="14855" max="14855" width="9.375" style="70" customWidth="1"/>
    <col min="14856" max="14856" width="10.125" style="70" customWidth="1"/>
    <col min="14857" max="14857" width="9" style="70"/>
    <col min="14858" max="14858" width="10" style="70" customWidth="1"/>
    <col min="14859" max="14859" width="8.875" style="70" customWidth="1"/>
    <col min="14860" max="14860" width="9.875" style="70" customWidth="1"/>
    <col min="14861" max="14861" width="9" style="70"/>
    <col min="14862" max="14862" width="9.875" style="70" customWidth="1"/>
    <col min="14863" max="14863" width="6.5" style="70" customWidth="1"/>
    <col min="14864" max="15104" width="9" style="70"/>
    <col min="15105" max="15105" width="0.625" style="70" customWidth="1"/>
    <col min="15106" max="15106" width="3.75" style="70" customWidth="1"/>
    <col min="15107" max="15107" width="20" style="70" customWidth="1"/>
    <col min="15108" max="15108" width="25.875" style="70" bestFit="1" customWidth="1"/>
    <col min="15109" max="15109" width="5.875" style="70" customWidth="1"/>
    <col min="15110" max="15110" width="3.25" style="70" customWidth="1"/>
    <col min="15111" max="15111" width="9.375" style="70" customWidth="1"/>
    <col min="15112" max="15112" width="10.125" style="70" customWidth="1"/>
    <col min="15113" max="15113" width="9" style="70"/>
    <col min="15114" max="15114" width="10" style="70" customWidth="1"/>
    <col min="15115" max="15115" width="8.875" style="70" customWidth="1"/>
    <col min="15116" max="15116" width="9.875" style="70" customWidth="1"/>
    <col min="15117" max="15117" width="9" style="70"/>
    <col min="15118" max="15118" width="9.875" style="70" customWidth="1"/>
    <col min="15119" max="15119" width="6.5" style="70" customWidth="1"/>
    <col min="15120" max="15360" width="9" style="70"/>
    <col min="15361" max="15361" width="0.625" style="70" customWidth="1"/>
    <col min="15362" max="15362" width="3.75" style="70" customWidth="1"/>
    <col min="15363" max="15363" width="20" style="70" customWidth="1"/>
    <col min="15364" max="15364" width="25.875" style="70" bestFit="1" customWidth="1"/>
    <col min="15365" max="15365" width="5.875" style="70" customWidth="1"/>
    <col min="15366" max="15366" width="3.25" style="70" customWidth="1"/>
    <col min="15367" max="15367" width="9.375" style="70" customWidth="1"/>
    <col min="15368" max="15368" width="10.125" style="70" customWidth="1"/>
    <col min="15369" max="15369" width="9" style="70"/>
    <col min="15370" max="15370" width="10" style="70" customWidth="1"/>
    <col min="15371" max="15371" width="8.875" style="70" customWidth="1"/>
    <col min="15372" max="15372" width="9.875" style="70" customWidth="1"/>
    <col min="15373" max="15373" width="9" style="70"/>
    <col min="15374" max="15374" width="9.875" style="70" customWidth="1"/>
    <col min="15375" max="15375" width="6.5" style="70" customWidth="1"/>
    <col min="15376" max="15616" width="9" style="70"/>
    <col min="15617" max="15617" width="0.625" style="70" customWidth="1"/>
    <col min="15618" max="15618" width="3.75" style="70" customWidth="1"/>
    <col min="15619" max="15619" width="20" style="70" customWidth="1"/>
    <col min="15620" max="15620" width="25.875" style="70" bestFit="1" customWidth="1"/>
    <col min="15621" max="15621" width="5.875" style="70" customWidth="1"/>
    <col min="15622" max="15622" width="3.25" style="70" customWidth="1"/>
    <col min="15623" max="15623" width="9.375" style="70" customWidth="1"/>
    <col min="15624" max="15624" width="10.125" style="70" customWidth="1"/>
    <col min="15625" max="15625" width="9" style="70"/>
    <col min="15626" max="15626" width="10" style="70" customWidth="1"/>
    <col min="15627" max="15627" width="8.875" style="70" customWidth="1"/>
    <col min="15628" max="15628" width="9.875" style="70" customWidth="1"/>
    <col min="15629" max="15629" width="9" style="70"/>
    <col min="15630" max="15630" width="9.875" style="70" customWidth="1"/>
    <col min="15631" max="15631" width="6.5" style="70" customWidth="1"/>
    <col min="15632" max="15872" width="9" style="70"/>
    <col min="15873" max="15873" width="0.625" style="70" customWidth="1"/>
    <col min="15874" max="15874" width="3.75" style="70" customWidth="1"/>
    <col min="15875" max="15875" width="20" style="70" customWidth="1"/>
    <col min="15876" max="15876" width="25.875" style="70" bestFit="1" customWidth="1"/>
    <col min="15877" max="15877" width="5.875" style="70" customWidth="1"/>
    <col min="15878" max="15878" width="3.25" style="70" customWidth="1"/>
    <col min="15879" max="15879" width="9.375" style="70" customWidth="1"/>
    <col min="15880" max="15880" width="10.125" style="70" customWidth="1"/>
    <col min="15881" max="15881" width="9" style="70"/>
    <col min="15882" max="15882" width="10" style="70" customWidth="1"/>
    <col min="15883" max="15883" width="8.875" style="70" customWidth="1"/>
    <col min="15884" max="15884" width="9.875" style="70" customWidth="1"/>
    <col min="15885" max="15885" width="9" style="70"/>
    <col min="15886" max="15886" width="9.875" style="70" customWidth="1"/>
    <col min="15887" max="15887" width="6.5" style="70" customWidth="1"/>
    <col min="15888" max="16128" width="9" style="70"/>
    <col min="16129" max="16129" width="0.625" style="70" customWidth="1"/>
    <col min="16130" max="16130" width="3.75" style="70" customWidth="1"/>
    <col min="16131" max="16131" width="20" style="70" customWidth="1"/>
    <col min="16132" max="16132" width="25.875" style="70" bestFit="1" customWidth="1"/>
    <col min="16133" max="16133" width="5.875" style="70" customWidth="1"/>
    <col min="16134" max="16134" width="3.25" style="70" customWidth="1"/>
    <col min="16135" max="16135" width="9.375" style="70" customWidth="1"/>
    <col min="16136" max="16136" width="10.125" style="70" customWidth="1"/>
    <col min="16137" max="16137" width="9" style="70"/>
    <col min="16138" max="16138" width="10" style="70" customWidth="1"/>
    <col min="16139" max="16139" width="8.875" style="70" customWidth="1"/>
    <col min="16140" max="16140" width="9.875" style="70" customWidth="1"/>
    <col min="16141" max="16141" width="9" style="70"/>
    <col min="16142" max="16142" width="9.875" style="70" customWidth="1"/>
    <col min="16143" max="16143" width="6.5" style="70" customWidth="1"/>
    <col min="16144" max="16384" width="9" style="70"/>
  </cols>
  <sheetData>
    <row r="1" spans="2:15" ht="24.95" customHeight="1" x14ac:dyDescent="0.2">
      <c r="B1" s="142" t="s">
        <v>270</v>
      </c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</row>
    <row r="2" spans="2:15" ht="9.9499999999999993" customHeight="1" x14ac:dyDescent="0.2"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</row>
    <row r="3" spans="2:15" ht="15.4" customHeight="1" x14ac:dyDescent="0.2">
      <c r="B3" s="148" t="s">
        <v>230</v>
      </c>
      <c r="C3" s="150" t="s">
        <v>231</v>
      </c>
      <c r="D3" s="150" t="s">
        <v>232</v>
      </c>
      <c r="E3" s="150" t="s">
        <v>233</v>
      </c>
      <c r="F3" s="150" t="s">
        <v>234</v>
      </c>
      <c r="G3" s="152" t="s">
        <v>235</v>
      </c>
      <c r="H3" s="153"/>
      <c r="I3" s="152" t="s">
        <v>236</v>
      </c>
      <c r="J3" s="153"/>
      <c r="K3" s="152" t="s">
        <v>237</v>
      </c>
      <c r="L3" s="153"/>
      <c r="M3" s="152" t="s">
        <v>238</v>
      </c>
      <c r="N3" s="153"/>
      <c r="O3" s="146" t="s">
        <v>239</v>
      </c>
    </row>
    <row r="4" spans="2:15" ht="19.7" customHeight="1" x14ac:dyDescent="0.2">
      <c r="B4" s="149"/>
      <c r="C4" s="151"/>
      <c r="D4" s="151"/>
      <c r="E4" s="151"/>
      <c r="F4" s="151"/>
      <c r="G4" s="107" t="s">
        <v>271</v>
      </c>
      <c r="H4" s="108" t="s">
        <v>272</v>
      </c>
      <c r="I4" s="107" t="s">
        <v>271</v>
      </c>
      <c r="J4" s="108" t="s">
        <v>272</v>
      </c>
      <c r="K4" s="107" t="s">
        <v>271</v>
      </c>
      <c r="L4" s="108" t="s">
        <v>272</v>
      </c>
      <c r="M4" s="107" t="s">
        <v>271</v>
      </c>
      <c r="N4" s="108" t="s">
        <v>272</v>
      </c>
      <c r="O4" s="147"/>
    </row>
    <row r="5" spans="2:15" ht="19.7" customHeight="1" x14ac:dyDescent="0.2">
      <c r="B5" s="109" t="s">
        <v>118</v>
      </c>
      <c r="C5" s="110" t="s">
        <v>240</v>
      </c>
      <c r="D5" s="110" t="s">
        <v>118</v>
      </c>
      <c r="E5" s="83"/>
      <c r="F5" s="111" t="s">
        <v>118</v>
      </c>
      <c r="G5" s="112"/>
      <c r="H5" s="113"/>
      <c r="I5" s="112"/>
      <c r="J5" s="113"/>
      <c r="K5" s="112"/>
      <c r="L5" s="113"/>
      <c r="M5" s="112"/>
      <c r="N5" s="113"/>
      <c r="O5" s="114"/>
    </row>
    <row r="6" spans="2:15" ht="19.7" customHeight="1" x14ac:dyDescent="0.2">
      <c r="B6" s="87" t="s">
        <v>118</v>
      </c>
      <c r="C6" s="86" t="s">
        <v>118</v>
      </c>
      <c r="D6" s="86" t="s">
        <v>118</v>
      </c>
      <c r="E6" s="83"/>
      <c r="F6" s="97" t="s">
        <v>118</v>
      </c>
      <c r="G6" s="112"/>
      <c r="H6" s="84"/>
      <c r="I6" s="112"/>
      <c r="J6" s="83"/>
      <c r="K6" s="112"/>
      <c r="L6" s="83"/>
      <c r="M6" s="112"/>
      <c r="N6" s="83"/>
      <c r="O6" s="85"/>
    </row>
    <row r="7" spans="2:15" ht="19.7" customHeight="1" x14ac:dyDescent="0.2">
      <c r="B7" s="109" t="s">
        <v>241</v>
      </c>
      <c r="C7" s="110" t="s">
        <v>242</v>
      </c>
      <c r="D7" s="110" t="s">
        <v>118</v>
      </c>
      <c r="E7" s="83"/>
      <c r="F7" s="111" t="s">
        <v>118</v>
      </c>
      <c r="G7" s="112"/>
      <c r="H7" s="113"/>
      <c r="I7" s="112"/>
      <c r="J7" s="113"/>
      <c r="K7" s="112"/>
      <c r="L7" s="113"/>
      <c r="M7" s="112"/>
      <c r="N7" s="113"/>
      <c r="O7" s="114"/>
    </row>
    <row r="8" spans="2:15" ht="19.7" customHeight="1" x14ac:dyDescent="0.2">
      <c r="B8" s="109" t="s">
        <v>243</v>
      </c>
      <c r="C8" s="110" t="s">
        <v>244</v>
      </c>
      <c r="D8" s="110" t="s">
        <v>118</v>
      </c>
      <c r="E8" s="83"/>
      <c r="F8" s="111" t="s">
        <v>118</v>
      </c>
      <c r="G8" s="112"/>
      <c r="H8" s="113"/>
      <c r="I8" s="112"/>
      <c r="J8" s="113"/>
      <c r="K8" s="112"/>
      <c r="L8" s="113"/>
      <c r="M8" s="112"/>
      <c r="N8" s="113"/>
      <c r="O8" s="114"/>
    </row>
    <row r="9" spans="2:15" ht="19.7" customHeight="1" x14ac:dyDescent="0.2">
      <c r="B9" s="87" t="s">
        <v>118</v>
      </c>
      <c r="C9" s="86" t="s">
        <v>273</v>
      </c>
      <c r="D9" s="86" t="s">
        <v>274</v>
      </c>
      <c r="E9" s="98">
        <v>188.92</v>
      </c>
      <c r="F9" s="97" t="s">
        <v>275</v>
      </c>
      <c r="G9" s="112"/>
      <c r="H9" s="84"/>
      <c r="I9" s="115"/>
      <c r="J9" s="84"/>
      <c r="K9" s="115"/>
      <c r="L9" s="84"/>
      <c r="M9" s="115"/>
      <c r="N9" s="84"/>
      <c r="O9" s="85"/>
    </row>
    <row r="10" spans="2:15" ht="19.7" customHeight="1" x14ac:dyDescent="0.2">
      <c r="B10" s="87" t="s">
        <v>118</v>
      </c>
      <c r="C10" s="86" t="s">
        <v>276</v>
      </c>
      <c r="D10" s="86" t="s">
        <v>277</v>
      </c>
      <c r="E10" s="83">
        <v>23</v>
      </c>
      <c r="F10" s="97" t="s">
        <v>278</v>
      </c>
      <c r="G10" s="112"/>
      <c r="H10" s="84"/>
      <c r="I10" s="115"/>
      <c r="J10" s="84"/>
      <c r="K10" s="115"/>
      <c r="L10" s="84"/>
      <c r="M10" s="115"/>
      <c r="N10" s="84"/>
      <c r="O10" s="85"/>
    </row>
    <row r="11" spans="2:15" ht="19.7" customHeight="1" x14ac:dyDescent="0.2">
      <c r="B11" s="87" t="s">
        <v>118</v>
      </c>
      <c r="C11" s="86" t="s">
        <v>279</v>
      </c>
      <c r="D11" s="86" t="s">
        <v>280</v>
      </c>
      <c r="E11" s="98">
        <v>6.66</v>
      </c>
      <c r="F11" s="97" t="s">
        <v>281</v>
      </c>
      <c r="G11" s="112"/>
      <c r="H11" s="84"/>
      <c r="I11" s="115"/>
      <c r="J11" s="84"/>
      <c r="K11" s="115"/>
      <c r="L11" s="84"/>
      <c r="M11" s="115"/>
      <c r="N11" s="84"/>
      <c r="O11" s="85"/>
    </row>
    <row r="12" spans="2:15" ht="19.7" customHeight="1" x14ac:dyDescent="0.2">
      <c r="B12" s="87" t="s">
        <v>118</v>
      </c>
      <c r="C12" s="86" t="s">
        <v>282</v>
      </c>
      <c r="D12" s="86" t="s">
        <v>283</v>
      </c>
      <c r="E12" s="98">
        <v>6.66</v>
      </c>
      <c r="F12" s="97" t="s">
        <v>281</v>
      </c>
      <c r="G12" s="112"/>
      <c r="H12" s="84"/>
      <c r="I12" s="115"/>
      <c r="J12" s="84"/>
      <c r="K12" s="115"/>
      <c r="L12" s="84"/>
      <c r="M12" s="115"/>
      <c r="N12" s="84"/>
      <c r="O12" s="85"/>
    </row>
    <row r="13" spans="2:15" ht="19.7" customHeight="1" x14ac:dyDescent="0.2">
      <c r="B13" s="109" t="s">
        <v>245</v>
      </c>
      <c r="C13" s="110" t="s">
        <v>246</v>
      </c>
      <c r="D13" s="110" t="s">
        <v>118</v>
      </c>
      <c r="E13" s="83"/>
      <c r="F13" s="111" t="s">
        <v>118</v>
      </c>
      <c r="G13" s="112"/>
      <c r="H13" s="113"/>
      <c r="I13" s="112"/>
      <c r="J13" s="113"/>
      <c r="K13" s="112"/>
      <c r="L13" s="113"/>
      <c r="M13" s="112"/>
      <c r="N13" s="84"/>
      <c r="O13" s="114"/>
    </row>
    <row r="14" spans="2:15" ht="19.7" customHeight="1" x14ac:dyDescent="0.2">
      <c r="B14" s="87" t="s">
        <v>118</v>
      </c>
      <c r="C14" s="86" t="s">
        <v>284</v>
      </c>
      <c r="D14" s="86" t="s">
        <v>118</v>
      </c>
      <c r="E14" s="98">
        <v>188.92</v>
      </c>
      <c r="F14" s="97" t="s">
        <v>275</v>
      </c>
      <c r="G14" s="112"/>
      <c r="H14" s="84"/>
      <c r="I14" s="115"/>
      <c r="J14" s="84"/>
      <c r="K14" s="115"/>
      <c r="L14" s="84"/>
      <c r="M14" s="115"/>
      <c r="N14" s="84"/>
      <c r="O14" s="85"/>
    </row>
    <row r="15" spans="2:15" ht="19.7" customHeight="1" x14ac:dyDescent="0.2">
      <c r="B15" s="87" t="s">
        <v>118</v>
      </c>
      <c r="C15" s="86" t="s">
        <v>285</v>
      </c>
      <c r="D15" s="86" t="s">
        <v>286</v>
      </c>
      <c r="E15" s="98">
        <v>29.93</v>
      </c>
      <c r="F15" s="97" t="s">
        <v>275</v>
      </c>
      <c r="G15" s="112"/>
      <c r="H15" s="84"/>
      <c r="I15" s="115"/>
      <c r="J15" s="84"/>
      <c r="K15" s="115"/>
      <c r="L15" s="84"/>
      <c r="M15" s="115"/>
      <c r="N15" s="84"/>
      <c r="O15" s="85"/>
    </row>
    <row r="16" spans="2:15" ht="19.7" customHeight="1" x14ac:dyDescent="0.2">
      <c r="B16" s="87" t="s">
        <v>118</v>
      </c>
      <c r="C16" s="86" t="s">
        <v>287</v>
      </c>
      <c r="D16" s="86" t="s">
        <v>288</v>
      </c>
      <c r="E16" s="98">
        <v>29.93</v>
      </c>
      <c r="F16" s="97" t="s">
        <v>275</v>
      </c>
      <c r="G16" s="112"/>
      <c r="H16" s="84"/>
      <c r="I16" s="115"/>
      <c r="J16" s="84"/>
      <c r="K16" s="115"/>
      <c r="L16" s="84"/>
      <c r="M16" s="115"/>
      <c r="N16" s="84"/>
      <c r="O16" s="85"/>
    </row>
    <row r="17" spans="2:15" ht="19.7" customHeight="1" x14ac:dyDescent="0.2">
      <c r="B17" s="87" t="s">
        <v>118</v>
      </c>
      <c r="C17" s="86" t="s">
        <v>118</v>
      </c>
      <c r="D17" s="86" t="s">
        <v>118</v>
      </c>
      <c r="E17" s="83"/>
      <c r="F17" s="97" t="s">
        <v>118</v>
      </c>
      <c r="G17" s="112"/>
      <c r="H17" s="84"/>
      <c r="I17" s="112"/>
      <c r="J17" s="83"/>
      <c r="K17" s="112"/>
      <c r="L17" s="83"/>
      <c r="M17" s="112"/>
      <c r="N17" s="83"/>
      <c r="O17" s="85"/>
    </row>
    <row r="18" spans="2:15" ht="19.7" customHeight="1" x14ac:dyDescent="0.2">
      <c r="B18" s="109" t="s">
        <v>247</v>
      </c>
      <c r="C18" s="110" t="s">
        <v>248</v>
      </c>
      <c r="D18" s="110" t="s">
        <v>118</v>
      </c>
      <c r="E18" s="83"/>
      <c r="F18" s="111" t="s">
        <v>118</v>
      </c>
      <c r="G18" s="112"/>
      <c r="H18" s="113"/>
      <c r="I18" s="112"/>
      <c r="J18" s="113"/>
      <c r="K18" s="112"/>
      <c r="L18" s="113"/>
      <c r="M18" s="112"/>
      <c r="N18" s="113"/>
      <c r="O18" s="114"/>
    </row>
    <row r="19" spans="2:15" ht="19.7" customHeight="1" x14ac:dyDescent="0.2">
      <c r="B19" s="109" t="s">
        <v>249</v>
      </c>
      <c r="C19" s="110" t="s">
        <v>244</v>
      </c>
      <c r="D19" s="110" t="s">
        <v>118</v>
      </c>
      <c r="E19" s="83"/>
      <c r="F19" s="111" t="s">
        <v>118</v>
      </c>
      <c r="G19" s="112"/>
      <c r="H19" s="113"/>
      <c r="I19" s="112"/>
      <c r="J19" s="113"/>
      <c r="K19" s="112"/>
      <c r="L19" s="113"/>
      <c r="M19" s="112"/>
      <c r="N19" s="113"/>
      <c r="O19" s="114"/>
    </row>
    <row r="20" spans="2:15" ht="19.7" customHeight="1" x14ac:dyDescent="0.2">
      <c r="B20" s="87" t="s">
        <v>118</v>
      </c>
      <c r="C20" s="86" t="s">
        <v>273</v>
      </c>
      <c r="D20" s="86" t="s">
        <v>274</v>
      </c>
      <c r="E20" s="98">
        <v>64.5</v>
      </c>
      <c r="F20" s="97" t="s">
        <v>275</v>
      </c>
      <c r="G20" s="112"/>
      <c r="H20" s="84"/>
      <c r="I20" s="115"/>
      <c r="J20" s="84"/>
      <c r="K20" s="115"/>
      <c r="L20" s="84"/>
      <c r="M20" s="115"/>
      <c r="N20" s="84"/>
      <c r="O20" s="85"/>
    </row>
    <row r="21" spans="2:15" ht="19.7" customHeight="1" x14ac:dyDescent="0.2">
      <c r="B21" s="87" t="s">
        <v>118</v>
      </c>
      <c r="C21" s="86" t="s">
        <v>276</v>
      </c>
      <c r="D21" s="86" t="s">
        <v>277</v>
      </c>
      <c r="E21" s="83">
        <v>26</v>
      </c>
      <c r="F21" s="97" t="s">
        <v>278</v>
      </c>
      <c r="G21" s="112"/>
      <c r="H21" s="84"/>
      <c r="I21" s="115"/>
      <c r="J21" s="84"/>
      <c r="K21" s="115"/>
      <c r="L21" s="84"/>
      <c r="M21" s="115"/>
      <c r="N21" s="84"/>
      <c r="O21" s="85"/>
    </row>
    <row r="22" spans="2:15" ht="19.7" customHeight="1" x14ac:dyDescent="0.2">
      <c r="B22" s="87" t="s">
        <v>118</v>
      </c>
      <c r="C22" s="86" t="s">
        <v>279</v>
      </c>
      <c r="D22" s="86" t="s">
        <v>280</v>
      </c>
      <c r="E22" s="98">
        <v>2.5</v>
      </c>
      <c r="F22" s="97" t="s">
        <v>281</v>
      </c>
      <c r="G22" s="112"/>
      <c r="H22" s="84"/>
      <c r="I22" s="115"/>
      <c r="J22" s="84"/>
      <c r="K22" s="115"/>
      <c r="L22" s="84"/>
      <c r="M22" s="115"/>
      <c r="N22" s="84"/>
      <c r="O22" s="85"/>
    </row>
    <row r="23" spans="2:15" ht="19.7" customHeight="1" x14ac:dyDescent="0.2">
      <c r="B23" s="87" t="s">
        <v>118</v>
      </c>
      <c r="C23" s="86" t="s">
        <v>282</v>
      </c>
      <c r="D23" s="86" t="s">
        <v>283</v>
      </c>
      <c r="E23" s="98">
        <v>2.5</v>
      </c>
      <c r="F23" s="97" t="s">
        <v>281</v>
      </c>
      <c r="G23" s="112"/>
      <c r="H23" s="84"/>
      <c r="I23" s="115"/>
      <c r="J23" s="84"/>
      <c r="K23" s="115"/>
      <c r="L23" s="84"/>
      <c r="M23" s="115"/>
      <c r="N23" s="84"/>
      <c r="O23" s="85"/>
    </row>
    <row r="24" spans="2:15" ht="19.7" customHeight="1" x14ac:dyDescent="0.2">
      <c r="B24" s="109" t="s">
        <v>250</v>
      </c>
      <c r="C24" s="110" t="s">
        <v>246</v>
      </c>
      <c r="D24" s="110" t="s">
        <v>118</v>
      </c>
      <c r="E24" s="83"/>
      <c r="F24" s="111" t="s">
        <v>118</v>
      </c>
      <c r="G24" s="112"/>
      <c r="H24" s="113"/>
      <c r="I24" s="112"/>
      <c r="J24" s="113"/>
      <c r="K24" s="112"/>
      <c r="L24" s="113"/>
      <c r="M24" s="112"/>
      <c r="N24" s="84"/>
      <c r="O24" s="114"/>
    </row>
    <row r="25" spans="2:15" ht="19.7" customHeight="1" x14ac:dyDescent="0.2">
      <c r="B25" s="87" t="s">
        <v>118</v>
      </c>
      <c r="C25" s="86" t="s">
        <v>284</v>
      </c>
      <c r="D25" s="86" t="s">
        <v>118</v>
      </c>
      <c r="E25" s="98">
        <v>64.5</v>
      </c>
      <c r="F25" s="97" t="s">
        <v>275</v>
      </c>
      <c r="G25" s="112"/>
      <c r="H25" s="84"/>
      <c r="I25" s="115"/>
      <c r="J25" s="84"/>
      <c r="K25" s="115"/>
      <c r="L25" s="84"/>
      <c r="M25" s="115"/>
      <c r="N25" s="84"/>
      <c r="O25" s="85"/>
    </row>
    <row r="26" spans="2:15" ht="19.7" customHeight="1" x14ac:dyDescent="0.2">
      <c r="B26" s="87" t="s">
        <v>118</v>
      </c>
      <c r="C26" s="86" t="s">
        <v>285</v>
      </c>
      <c r="D26" s="86" t="s">
        <v>289</v>
      </c>
      <c r="E26" s="83">
        <v>36</v>
      </c>
      <c r="F26" s="97" t="s">
        <v>275</v>
      </c>
      <c r="G26" s="112"/>
      <c r="H26" s="84"/>
      <c r="I26" s="115"/>
      <c r="J26" s="84"/>
      <c r="K26" s="115"/>
      <c r="L26" s="84"/>
      <c r="M26" s="115"/>
      <c r="N26" s="84"/>
      <c r="O26" s="85"/>
    </row>
    <row r="27" spans="2:15" ht="19.7" customHeight="1" x14ac:dyDescent="0.2">
      <c r="B27" s="87" t="s">
        <v>118</v>
      </c>
      <c r="C27" s="86" t="s">
        <v>290</v>
      </c>
      <c r="D27" s="86" t="s">
        <v>291</v>
      </c>
      <c r="E27" s="83">
        <v>36</v>
      </c>
      <c r="F27" s="97" t="s">
        <v>275</v>
      </c>
      <c r="G27" s="112"/>
      <c r="H27" s="84"/>
      <c r="I27" s="115"/>
      <c r="J27" s="84"/>
      <c r="K27" s="115"/>
      <c r="L27" s="84"/>
      <c r="M27" s="115"/>
      <c r="N27" s="84"/>
      <c r="O27" s="85"/>
    </row>
    <row r="28" spans="2:15" ht="19.7" customHeight="1" x14ac:dyDescent="0.2">
      <c r="B28" s="87" t="s">
        <v>118</v>
      </c>
      <c r="C28" s="86" t="s">
        <v>292</v>
      </c>
      <c r="D28" s="86" t="s">
        <v>293</v>
      </c>
      <c r="E28" s="83">
        <v>13</v>
      </c>
      <c r="F28" s="97" t="s">
        <v>294</v>
      </c>
      <c r="G28" s="112"/>
      <c r="H28" s="84"/>
      <c r="I28" s="115"/>
      <c r="J28" s="84"/>
      <c r="K28" s="115"/>
      <c r="L28" s="84"/>
      <c r="M28" s="115"/>
      <c r="N28" s="84"/>
      <c r="O28" s="85"/>
    </row>
    <row r="29" spans="2:15" ht="19.7" customHeight="1" x14ac:dyDescent="0.2">
      <c r="B29" s="87" t="s">
        <v>118</v>
      </c>
      <c r="C29" s="86" t="s">
        <v>118</v>
      </c>
      <c r="D29" s="86" t="s">
        <v>118</v>
      </c>
      <c r="E29" s="83"/>
      <c r="F29" s="97" t="s">
        <v>118</v>
      </c>
      <c r="G29" s="112"/>
      <c r="H29" s="84"/>
      <c r="I29" s="112"/>
      <c r="J29" s="83"/>
      <c r="K29" s="112"/>
      <c r="L29" s="83"/>
      <c r="M29" s="112"/>
      <c r="N29" s="83"/>
      <c r="O29" s="85"/>
    </row>
    <row r="30" spans="2:15" ht="19.7" customHeight="1" x14ac:dyDescent="0.2">
      <c r="B30" s="116" t="s">
        <v>295</v>
      </c>
      <c r="C30" s="117" t="s">
        <v>296</v>
      </c>
      <c r="D30" s="117" t="s">
        <v>118</v>
      </c>
      <c r="E30" s="92"/>
      <c r="F30" s="118" t="s">
        <v>118</v>
      </c>
      <c r="G30" s="119"/>
      <c r="H30" s="120"/>
      <c r="I30" s="119"/>
      <c r="J30" s="93"/>
      <c r="K30" s="119"/>
      <c r="L30" s="120"/>
      <c r="M30" s="119"/>
      <c r="N30" s="93"/>
      <c r="O30" s="121"/>
    </row>
    <row r="31" spans="2:15" ht="19.7" customHeight="1" x14ac:dyDescent="0.2">
      <c r="B31" s="87" t="s">
        <v>118</v>
      </c>
      <c r="C31" s="86" t="s">
        <v>297</v>
      </c>
      <c r="D31" s="86" t="s">
        <v>298</v>
      </c>
      <c r="E31" s="98">
        <v>278.76</v>
      </c>
      <c r="F31" s="97" t="s">
        <v>275</v>
      </c>
      <c r="G31" s="112"/>
      <c r="H31" s="84"/>
      <c r="I31" s="115"/>
      <c r="J31" s="84"/>
      <c r="K31" s="115"/>
      <c r="L31" s="84"/>
      <c r="M31" s="115"/>
      <c r="N31" s="84"/>
      <c r="O31" s="85"/>
    </row>
    <row r="32" spans="2:15" ht="19.7" customHeight="1" x14ac:dyDescent="0.2">
      <c r="B32" s="87" t="s">
        <v>118</v>
      </c>
      <c r="C32" s="86" t="s">
        <v>299</v>
      </c>
      <c r="D32" s="86" t="s">
        <v>300</v>
      </c>
      <c r="E32" s="83">
        <v>49</v>
      </c>
      <c r="F32" s="97" t="s">
        <v>278</v>
      </c>
      <c r="G32" s="112"/>
      <c r="H32" s="84"/>
      <c r="I32" s="115"/>
      <c r="J32" s="84"/>
      <c r="K32" s="115"/>
      <c r="L32" s="84"/>
      <c r="M32" s="115"/>
      <c r="N32" s="84"/>
      <c r="O32" s="85"/>
    </row>
    <row r="33" spans="2:15" ht="19.7" customHeight="1" x14ac:dyDescent="0.2">
      <c r="B33" s="99" t="s">
        <v>118</v>
      </c>
      <c r="C33" s="100" t="s">
        <v>301</v>
      </c>
      <c r="D33" s="100" t="s">
        <v>118</v>
      </c>
      <c r="E33" s="122">
        <v>0.54</v>
      </c>
      <c r="F33" s="102" t="s">
        <v>252</v>
      </c>
      <c r="G33" s="123"/>
      <c r="H33" s="103"/>
      <c r="I33" s="123"/>
      <c r="J33" s="101"/>
      <c r="K33" s="123"/>
      <c r="L33" s="101"/>
      <c r="M33" s="123"/>
      <c r="N33" s="101"/>
      <c r="O33" s="104"/>
    </row>
    <row r="34" spans="2:15" ht="19.7" customHeight="1" x14ac:dyDescent="0.2">
      <c r="B34" s="87" t="s">
        <v>118</v>
      </c>
      <c r="C34" s="86" t="s">
        <v>118</v>
      </c>
      <c r="D34" s="86" t="s">
        <v>118</v>
      </c>
      <c r="E34" s="83"/>
      <c r="F34" s="97" t="s">
        <v>118</v>
      </c>
      <c r="G34" s="112"/>
      <c r="H34" s="84"/>
      <c r="I34" s="112"/>
      <c r="J34" s="83"/>
      <c r="K34" s="112"/>
      <c r="L34" s="83"/>
      <c r="M34" s="112"/>
      <c r="N34" s="83"/>
      <c r="O34" s="85"/>
    </row>
    <row r="35" spans="2:15" ht="19.7" customHeight="1" x14ac:dyDescent="0.2">
      <c r="B35" s="87" t="s">
        <v>118</v>
      </c>
      <c r="C35" s="86" t="s">
        <v>118</v>
      </c>
      <c r="D35" s="86" t="s">
        <v>118</v>
      </c>
      <c r="E35" s="83"/>
      <c r="F35" s="97" t="s">
        <v>118</v>
      </c>
      <c r="G35" s="112"/>
      <c r="H35" s="84"/>
      <c r="I35" s="112"/>
      <c r="J35" s="83"/>
      <c r="K35" s="112"/>
      <c r="L35" s="83"/>
      <c r="M35" s="112"/>
      <c r="N35" s="83"/>
      <c r="O35" s="85"/>
    </row>
    <row r="36" spans="2:15" ht="19.7" customHeight="1" x14ac:dyDescent="0.2">
      <c r="B36" s="87" t="s">
        <v>118</v>
      </c>
      <c r="C36" s="86" t="s">
        <v>118</v>
      </c>
      <c r="D36" s="86" t="s">
        <v>118</v>
      </c>
      <c r="E36" s="83"/>
      <c r="F36" s="97" t="s">
        <v>118</v>
      </c>
      <c r="G36" s="112"/>
      <c r="H36" s="84"/>
      <c r="I36" s="112"/>
      <c r="J36" s="83"/>
      <c r="K36" s="112"/>
      <c r="L36" s="83"/>
      <c r="M36" s="112"/>
      <c r="N36" s="83"/>
      <c r="O36" s="85"/>
    </row>
    <row r="37" spans="2:15" ht="19.7" customHeight="1" x14ac:dyDescent="0.2">
      <c r="B37" s="87" t="s">
        <v>118</v>
      </c>
      <c r="C37" s="86" t="s">
        <v>118</v>
      </c>
      <c r="D37" s="86" t="s">
        <v>118</v>
      </c>
      <c r="E37" s="83"/>
      <c r="F37" s="97" t="s">
        <v>118</v>
      </c>
      <c r="G37" s="112"/>
      <c r="H37" s="84"/>
      <c r="I37" s="112"/>
      <c r="J37" s="83"/>
      <c r="K37" s="112"/>
      <c r="L37" s="83"/>
      <c r="M37" s="112"/>
      <c r="N37" s="83"/>
      <c r="O37" s="85"/>
    </row>
    <row r="38" spans="2:15" ht="19.7" customHeight="1" x14ac:dyDescent="0.2">
      <c r="B38" s="87" t="s">
        <v>118</v>
      </c>
      <c r="C38" s="86" t="s">
        <v>118</v>
      </c>
      <c r="D38" s="86" t="s">
        <v>118</v>
      </c>
      <c r="E38" s="83"/>
      <c r="F38" s="97" t="s">
        <v>118</v>
      </c>
      <c r="G38" s="112"/>
      <c r="H38" s="84"/>
      <c r="I38" s="112"/>
      <c r="J38" s="83"/>
      <c r="K38" s="112"/>
      <c r="L38" s="83"/>
      <c r="M38" s="112"/>
      <c r="N38" s="83"/>
      <c r="O38" s="85"/>
    </row>
    <row r="39" spans="2:15" ht="19.7" customHeight="1" x14ac:dyDescent="0.2">
      <c r="B39" s="87" t="s">
        <v>118</v>
      </c>
      <c r="C39" s="86" t="s">
        <v>118</v>
      </c>
      <c r="D39" s="86" t="s">
        <v>118</v>
      </c>
      <c r="E39" s="83"/>
      <c r="F39" s="97" t="s">
        <v>118</v>
      </c>
      <c r="G39" s="112"/>
      <c r="H39" s="84"/>
      <c r="I39" s="112"/>
      <c r="J39" s="83"/>
      <c r="K39" s="112"/>
      <c r="L39" s="83"/>
      <c r="M39" s="112"/>
      <c r="N39" s="83"/>
      <c r="O39" s="85"/>
    </row>
    <row r="40" spans="2:15" ht="19.7" customHeight="1" x14ac:dyDescent="0.2">
      <c r="B40" s="87" t="s">
        <v>118</v>
      </c>
      <c r="C40" s="86" t="s">
        <v>118</v>
      </c>
      <c r="D40" s="86" t="s">
        <v>118</v>
      </c>
      <c r="E40" s="83"/>
      <c r="F40" s="97" t="s">
        <v>118</v>
      </c>
      <c r="G40" s="112"/>
      <c r="H40" s="84"/>
      <c r="I40" s="112"/>
      <c r="J40" s="83"/>
      <c r="K40" s="112"/>
      <c r="L40" s="83"/>
      <c r="M40" s="112"/>
      <c r="N40" s="83"/>
      <c r="O40" s="85"/>
    </row>
    <row r="41" spans="2:15" x14ac:dyDescent="0.2">
      <c r="B41" s="124" t="s">
        <v>118</v>
      </c>
      <c r="C41" s="125" t="s">
        <v>118</v>
      </c>
      <c r="D41" s="125" t="s">
        <v>118</v>
      </c>
      <c r="E41" s="92"/>
      <c r="F41" s="126" t="s">
        <v>118</v>
      </c>
      <c r="G41" s="119"/>
      <c r="H41" s="93"/>
      <c r="I41" s="119"/>
      <c r="J41" s="92"/>
      <c r="K41" s="119"/>
      <c r="L41" s="92"/>
      <c r="M41" s="119"/>
      <c r="N41" s="92"/>
      <c r="O41" s="94"/>
    </row>
    <row r="42" spans="2:15" x14ac:dyDescent="0.2">
      <c r="B42" s="95"/>
      <c r="C42" s="95"/>
      <c r="D42" s="95"/>
      <c r="E42" s="95"/>
      <c r="F42" s="95"/>
      <c r="G42" s="95"/>
      <c r="H42" s="95"/>
      <c r="I42" s="95"/>
      <c r="J42" s="95"/>
      <c r="K42" s="95"/>
      <c r="L42" s="95"/>
      <c r="M42" s="95"/>
      <c r="N42" s="95"/>
      <c r="O42" s="95"/>
    </row>
  </sheetData>
  <mergeCells count="11">
    <mergeCell ref="O3:O4"/>
    <mergeCell ref="B1:O2"/>
    <mergeCell ref="B3:B4"/>
    <mergeCell ref="C3:C4"/>
    <mergeCell ref="D3:D4"/>
    <mergeCell ref="E3:E4"/>
    <mergeCell ref="F3:F4"/>
    <mergeCell ref="G3:H3"/>
    <mergeCell ref="I3:J3"/>
    <mergeCell ref="K3:L3"/>
    <mergeCell ref="M3:N3"/>
  </mergeCells>
  <phoneticPr fontId="1" type="noConversion"/>
  <pageMargins left="0.98425196850393704" right="7.874015748031496E-2" top="0.6692913385826772" bottom="0.59055118110236215" header="0.5" footer="0.5"/>
  <pageSetup paperSize="9" scale="73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A785A1-6CCB-4EDB-9DE4-F1F2CFBB845A}">
  <dimension ref="A1:I25"/>
  <sheetViews>
    <sheetView view="pageBreakPreview" zoomScaleNormal="100" zoomScaleSheetLayoutView="100" workbookViewId="0">
      <selection activeCell="A15" sqref="A15:M15"/>
    </sheetView>
  </sheetViews>
  <sheetFormatPr defaultRowHeight="13.5" x14ac:dyDescent="0.15"/>
  <cols>
    <col min="1" max="1" width="19.875" style="54" customWidth="1"/>
    <col min="2" max="2" width="12.75" style="54" customWidth="1"/>
    <col min="3" max="8" width="14.375" style="54" customWidth="1"/>
    <col min="9" max="9" width="14.125" style="54" customWidth="1"/>
    <col min="10" max="251" width="9" style="54"/>
    <col min="252" max="252" width="19.875" style="54" customWidth="1"/>
    <col min="253" max="253" width="12.75" style="54" customWidth="1"/>
    <col min="254" max="259" width="14.375" style="54" customWidth="1"/>
    <col min="260" max="260" width="14.125" style="54" customWidth="1"/>
    <col min="261" max="261" width="11.375" style="54" customWidth="1"/>
    <col min="262" max="507" width="9" style="54"/>
    <col min="508" max="508" width="19.875" style="54" customWidth="1"/>
    <col min="509" max="509" width="12.75" style="54" customWidth="1"/>
    <col min="510" max="515" width="14.375" style="54" customWidth="1"/>
    <col min="516" max="516" width="14.125" style="54" customWidth="1"/>
    <col min="517" max="517" width="11.375" style="54" customWidth="1"/>
    <col min="518" max="763" width="9" style="54"/>
    <col min="764" max="764" width="19.875" style="54" customWidth="1"/>
    <col min="765" max="765" width="12.75" style="54" customWidth="1"/>
    <col min="766" max="771" width="14.375" style="54" customWidth="1"/>
    <col min="772" max="772" width="14.125" style="54" customWidth="1"/>
    <col min="773" max="773" width="11.375" style="54" customWidth="1"/>
    <col min="774" max="1019" width="9" style="54"/>
    <col min="1020" max="1020" width="19.875" style="54" customWidth="1"/>
    <col min="1021" max="1021" width="12.75" style="54" customWidth="1"/>
    <col min="1022" max="1027" width="14.375" style="54" customWidth="1"/>
    <col min="1028" max="1028" width="14.125" style="54" customWidth="1"/>
    <col min="1029" max="1029" width="11.375" style="54" customWidth="1"/>
    <col min="1030" max="1275" width="9" style="54"/>
    <col min="1276" max="1276" width="19.875" style="54" customWidth="1"/>
    <col min="1277" max="1277" width="12.75" style="54" customWidth="1"/>
    <col min="1278" max="1283" width="14.375" style="54" customWidth="1"/>
    <col min="1284" max="1284" width="14.125" style="54" customWidth="1"/>
    <col min="1285" max="1285" width="11.375" style="54" customWidth="1"/>
    <col min="1286" max="1531" width="9" style="54"/>
    <col min="1532" max="1532" width="19.875" style="54" customWidth="1"/>
    <col min="1533" max="1533" width="12.75" style="54" customWidth="1"/>
    <col min="1534" max="1539" width="14.375" style="54" customWidth="1"/>
    <col min="1540" max="1540" width="14.125" style="54" customWidth="1"/>
    <col min="1541" max="1541" width="11.375" style="54" customWidth="1"/>
    <col min="1542" max="1787" width="9" style="54"/>
    <col min="1788" max="1788" width="19.875" style="54" customWidth="1"/>
    <col min="1789" max="1789" width="12.75" style="54" customWidth="1"/>
    <col min="1790" max="1795" width="14.375" style="54" customWidth="1"/>
    <col min="1796" max="1796" width="14.125" style="54" customWidth="1"/>
    <col min="1797" max="1797" width="11.375" style="54" customWidth="1"/>
    <col min="1798" max="2043" width="9" style="54"/>
    <col min="2044" max="2044" width="19.875" style="54" customWidth="1"/>
    <col min="2045" max="2045" width="12.75" style="54" customWidth="1"/>
    <col min="2046" max="2051" width="14.375" style="54" customWidth="1"/>
    <col min="2052" max="2052" width="14.125" style="54" customWidth="1"/>
    <col min="2053" max="2053" width="11.375" style="54" customWidth="1"/>
    <col min="2054" max="2299" width="9" style="54"/>
    <col min="2300" max="2300" width="19.875" style="54" customWidth="1"/>
    <col min="2301" max="2301" width="12.75" style="54" customWidth="1"/>
    <col min="2302" max="2307" width="14.375" style="54" customWidth="1"/>
    <col min="2308" max="2308" width="14.125" style="54" customWidth="1"/>
    <col min="2309" max="2309" width="11.375" style="54" customWidth="1"/>
    <col min="2310" max="2555" width="9" style="54"/>
    <col min="2556" max="2556" width="19.875" style="54" customWidth="1"/>
    <col min="2557" max="2557" width="12.75" style="54" customWidth="1"/>
    <col min="2558" max="2563" width="14.375" style="54" customWidth="1"/>
    <col min="2564" max="2564" width="14.125" style="54" customWidth="1"/>
    <col min="2565" max="2565" width="11.375" style="54" customWidth="1"/>
    <col min="2566" max="2811" width="9" style="54"/>
    <col min="2812" max="2812" width="19.875" style="54" customWidth="1"/>
    <col min="2813" max="2813" width="12.75" style="54" customWidth="1"/>
    <col min="2814" max="2819" width="14.375" style="54" customWidth="1"/>
    <col min="2820" max="2820" width="14.125" style="54" customWidth="1"/>
    <col min="2821" max="2821" width="11.375" style="54" customWidth="1"/>
    <col min="2822" max="3067" width="9" style="54"/>
    <col min="3068" max="3068" width="19.875" style="54" customWidth="1"/>
    <col min="3069" max="3069" width="12.75" style="54" customWidth="1"/>
    <col min="3070" max="3075" width="14.375" style="54" customWidth="1"/>
    <col min="3076" max="3076" width="14.125" style="54" customWidth="1"/>
    <col min="3077" max="3077" width="11.375" style="54" customWidth="1"/>
    <col min="3078" max="3323" width="9" style="54"/>
    <col min="3324" max="3324" width="19.875" style="54" customWidth="1"/>
    <col min="3325" max="3325" width="12.75" style="54" customWidth="1"/>
    <col min="3326" max="3331" width="14.375" style="54" customWidth="1"/>
    <col min="3332" max="3332" width="14.125" style="54" customWidth="1"/>
    <col min="3333" max="3333" width="11.375" style="54" customWidth="1"/>
    <col min="3334" max="3579" width="9" style="54"/>
    <col min="3580" max="3580" width="19.875" style="54" customWidth="1"/>
    <col min="3581" max="3581" width="12.75" style="54" customWidth="1"/>
    <col min="3582" max="3587" width="14.375" style="54" customWidth="1"/>
    <col min="3588" max="3588" width="14.125" style="54" customWidth="1"/>
    <col min="3589" max="3589" width="11.375" style="54" customWidth="1"/>
    <col min="3590" max="3835" width="9" style="54"/>
    <col min="3836" max="3836" width="19.875" style="54" customWidth="1"/>
    <col min="3837" max="3837" width="12.75" style="54" customWidth="1"/>
    <col min="3838" max="3843" width="14.375" style="54" customWidth="1"/>
    <col min="3844" max="3844" width="14.125" style="54" customWidth="1"/>
    <col min="3845" max="3845" width="11.375" style="54" customWidth="1"/>
    <col min="3846" max="4091" width="9" style="54"/>
    <col min="4092" max="4092" width="19.875" style="54" customWidth="1"/>
    <col min="4093" max="4093" width="12.75" style="54" customWidth="1"/>
    <col min="4094" max="4099" width="14.375" style="54" customWidth="1"/>
    <col min="4100" max="4100" width="14.125" style="54" customWidth="1"/>
    <col min="4101" max="4101" width="11.375" style="54" customWidth="1"/>
    <col min="4102" max="4347" width="9" style="54"/>
    <col min="4348" max="4348" width="19.875" style="54" customWidth="1"/>
    <col min="4349" max="4349" width="12.75" style="54" customWidth="1"/>
    <col min="4350" max="4355" width="14.375" style="54" customWidth="1"/>
    <col min="4356" max="4356" width="14.125" style="54" customWidth="1"/>
    <col min="4357" max="4357" width="11.375" style="54" customWidth="1"/>
    <col min="4358" max="4603" width="9" style="54"/>
    <col min="4604" max="4604" width="19.875" style="54" customWidth="1"/>
    <col min="4605" max="4605" width="12.75" style="54" customWidth="1"/>
    <col min="4606" max="4611" width="14.375" style="54" customWidth="1"/>
    <col min="4612" max="4612" width="14.125" style="54" customWidth="1"/>
    <col min="4613" max="4613" width="11.375" style="54" customWidth="1"/>
    <col min="4614" max="4859" width="9" style="54"/>
    <col min="4860" max="4860" width="19.875" style="54" customWidth="1"/>
    <col min="4861" max="4861" width="12.75" style="54" customWidth="1"/>
    <col min="4862" max="4867" width="14.375" style="54" customWidth="1"/>
    <col min="4868" max="4868" width="14.125" style="54" customWidth="1"/>
    <col min="4869" max="4869" width="11.375" style="54" customWidth="1"/>
    <col min="4870" max="5115" width="9" style="54"/>
    <col min="5116" max="5116" width="19.875" style="54" customWidth="1"/>
    <col min="5117" max="5117" width="12.75" style="54" customWidth="1"/>
    <col min="5118" max="5123" width="14.375" style="54" customWidth="1"/>
    <col min="5124" max="5124" width="14.125" style="54" customWidth="1"/>
    <col min="5125" max="5125" width="11.375" style="54" customWidth="1"/>
    <col min="5126" max="5371" width="9" style="54"/>
    <col min="5372" max="5372" width="19.875" style="54" customWidth="1"/>
    <col min="5373" max="5373" width="12.75" style="54" customWidth="1"/>
    <col min="5374" max="5379" width="14.375" style="54" customWidth="1"/>
    <col min="5380" max="5380" width="14.125" style="54" customWidth="1"/>
    <col min="5381" max="5381" width="11.375" style="54" customWidth="1"/>
    <col min="5382" max="5627" width="9" style="54"/>
    <col min="5628" max="5628" width="19.875" style="54" customWidth="1"/>
    <col min="5629" max="5629" width="12.75" style="54" customWidth="1"/>
    <col min="5630" max="5635" width="14.375" style="54" customWidth="1"/>
    <col min="5636" max="5636" width="14.125" style="54" customWidth="1"/>
    <col min="5637" max="5637" width="11.375" style="54" customWidth="1"/>
    <col min="5638" max="5883" width="9" style="54"/>
    <col min="5884" max="5884" width="19.875" style="54" customWidth="1"/>
    <col min="5885" max="5885" width="12.75" style="54" customWidth="1"/>
    <col min="5886" max="5891" width="14.375" style="54" customWidth="1"/>
    <col min="5892" max="5892" width="14.125" style="54" customWidth="1"/>
    <col min="5893" max="5893" width="11.375" style="54" customWidth="1"/>
    <col min="5894" max="6139" width="9" style="54"/>
    <col min="6140" max="6140" width="19.875" style="54" customWidth="1"/>
    <col min="6141" max="6141" width="12.75" style="54" customWidth="1"/>
    <col min="6142" max="6147" width="14.375" style="54" customWidth="1"/>
    <col min="6148" max="6148" width="14.125" style="54" customWidth="1"/>
    <col min="6149" max="6149" width="11.375" style="54" customWidth="1"/>
    <col min="6150" max="6395" width="9" style="54"/>
    <col min="6396" max="6396" width="19.875" style="54" customWidth="1"/>
    <col min="6397" max="6397" width="12.75" style="54" customWidth="1"/>
    <col min="6398" max="6403" width="14.375" style="54" customWidth="1"/>
    <col min="6404" max="6404" width="14.125" style="54" customWidth="1"/>
    <col min="6405" max="6405" width="11.375" style="54" customWidth="1"/>
    <col min="6406" max="6651" width="9" style="54"/>
    <col min="6652" max="6652" width="19.875" style="54" customWidth="1"/>
    <col min="6653" max="6653" width="12.75" style="54" customWidth="1"/>
    <col min="6654" max="6659" width="14.375" style="54" customWidth="1"/>
    <col min="6660" max="6660" width="14.125" style="54" customWidth="1"/>
    <col min="6661" max="6661" width="11.375" style="54" customWidth="1"/>
    <col min="6662" max="6907" width="9" style="54"/>
    <col min="6908" max="6908" width="19.875" style="54" customWidth="1"/>
    <col min="6909" max="6909" width="12.75" style="54" customWidth="1"/>
    <col min="6910" max="6915" width="14.375" style="54" customWidth="1"/>
    <col min="6916" max="6916" width="14.125" style="54" customWidth="1"/>
    <col min="6917" max="6917" width="11.375" style="54" customWidth="1"/>
    <col min="6918" max="7163" width="9" style="54"/>
    <col min="7164" max="7164" width="19.875" style="54" customWidth="1"/>
    <col min="7165" max="7165" width="12.75" style="54" customWidth="1"/>
    <col min="7166" max="7171" width="14.375" style="54" customWidth="1"/>
    <col min="7172" max="7172" width="14.125" style="54" customWidth="1"/>
    <col min="7173" max="7173" width="11.375" style="54" customWidth="1"/>
    <col min="7174" max="7419" width="9" style="54"/>
    <col min="7420" max="7420" width="19.875" style="54" customWidth="1"/>
    <col min="7421" max="7421" width="12.75" style="54" customWidth="1"/>
    <col min="7422" max="7427" width="14.375" style="54" customWidth="1"/>
    <col min="7428" max="7428" width="14.125" style="54" customWidth="1"/>
    <col min="7429" max="7429" width="11.375" style="54" customWidth="1"/>
    <col min="7430" max="7675" width="9" style="54"/>
    <col min="7676" max="7676" width="19.875" style="54" customWidth="1"/>
    <col min="7677" max="7677" width="12.75" style="54" customWidth="1"/>
    <col min="7678" max="7683" width="14.375" style="54" customWidth="1"/>
    <col min="7684" max="7684" width="14.125" style="54" customWidth="1"/>
    <col min="7685" max="7685" width="11.375" style="54" customWidth="1"/>
    <col min="7686" max="7931" width="9" style="54"/>
    <col min="7932" max="7932" width="19.875" style="54" customWidth="1"/>
    <col min="7933" max="7933" width="12.75" style="54" customWidth="1"/>
    <col min="7934" max="7939" width="14.375" style="54" customWidth="1"/>
    <col min="7940" max="7940" width="14.125" style="54" customWidth="1"/>
    <col min="7941" max="7941" width="11.375" style="54" customWidth="1"/>
    <col min="7942" max="8187" width="9" style="54"/>
    <col min="8188" max="8188" width="19.875" style="54" customWidth="1"/>
    <col min="8189" max="8189" width="12.75" style="54" customWidth="1"/>
    <col min="8190" max="8195" width="14.375" style="54" customWidth="1"/>
    <col min="8196" max="8196" width="14.125" style="54" customWidth="1"/>
    <col min="8197" max="8197" width="11.375" style="54" customWidth="1"/>
    <col min="8198" max="8443" width="9" style="54"/>
    <col min="8444" max="8444" width="19.875" style="54" customWidth="1"/>
    <col min="8445" max="8445" width="12.75" style="54" customWidth="1"/>
    <col min="8446" max="8451" width="14.375" style="54" customWidth="1"/>
    <col min="8452" max="8452" width="14.125" style="54" customWidth="1"/>
    <col min="8453" max="8453" width="11.375" style="54" customWidth="1"/>
    <col min="8454" max="8699" width="9" style="54"/>
    <col min="8700" max="8700" width="19.875" style="54" customWidth="1"/>
    <col min="8701" max="8701" width="12.75" style="54" customWidth="1"/>
    <col min="8702" max="8707" width="14.375" style="54" customWidth="1"/>
    <col min="8708" max="8708" width="14.125" style="54" customWidth="1"/>
    <col min="8709" max="8709" width="11.375" style="54" customWidth="1"/>
    <col min="8710" max="8955" width="9" style="54"/>
    <col min="8956" max="8956" width="19.875" style="54" customWidth="1"/>
    <col min="8957" max="8957" width="12.75" style="54" customWidth="1"/>
    <col min="8958" max="8963" width="14.375" style="54" customWidth="1"/>
    <col min="8964" max="8964" width="14.125" style="54" customWidth="1"/>
    <col min="8965" max="8965" width="11.375" style="54" customWidth="1"/>
    <col min="8966" max="9211" width="9" style="54"/>
    <col min="9212" max="9212" width="19.875" style="54" customWidth="1"/>
    <col min="9213" max="9213" width="12.75" style="54" customWidth="1"/>
    <col min="9214" max="9219" width="14.375" style="54" customWidth="1"/>
    <col min="9220" max="9220" width="14.125" style="54" customWidth="1"/>
    <col min="9221" max="9221" width="11.375" style="54" customWidth="1"/>
    <col min="9222" max="9467" width="9" style="54"/>
    <col min="9468" max="9468" width="19.875" style="54" customWidth="1"/>
    <col min="9469" max="9469" width="12.75" style="54" customWidth="1"/>
    <col min="9470" max="9475" width="14.375" style="54" customWidth="1"/>
    <col min="9476" max="9476" width="14.125" style="54" customWidth="1"/>
    <col min="9477" max="9477" width="11.375" style="54" customWidth="1"/>
    <col min="9478" max="9723" width="9" style="54"/>
    <col min="9724" max="9724" width="19.875" style="54" customWidth="1"/>
    <col min="9725" max="9725" width="12.75" style="54" customWidth="1"/>
    <col min="9726" max="9731" width="14.375" style="54" customWidth="1"/>
    <col min="9732" max="9732" width="14.125" style="54" customWidth="1"/>
    <col min="9733" max="9733" width="11.375" style="54" customWidth="1"/>
    <col min="9734" max="9979" width="9" style="54"/>
    <col min="9980" max="9980" width="19.875" style="54" customWidth="1"/>
    <col min="9981" max="9981" width="12.75" style="54" customWidth="1"/>
    <col min="9982" max="9987" width="14.375" style="54" customWidth="1"/>
    <col min="9988" max="9988" width="14.125" style="54" customWidth="1"/>
    <col min="9989" max="9989" width="11.375" style="54" customWidth="1"/>
    <col min="9990" max="10235" width="9" style="54"/>
    <col min="10236" max="10236" width="19.875" style="54" customWidth="1"/>
    <col min="10237" max="10237" width="12.75" style="54" customWidth="1"/>
    <col min="10238" max="10243" width="14.375" style="54" customWidth="1"/>
    <col min="10244" max="10244" width="14.125" style="54" customWidth="1"/>
    <col min="10245" max="10245" width="11.375" style="54" customWidth="1"/>
    <col min="10246" max="10491" width="9" style="54"/>
    <col min="10492" max="10492" width="19.875" style="54" customWidth="1"/>
    <col min="10493" max="10493" width="12.75" style="54" customWidth="1"/>
    <col min="10494" max="10499" width="14.375" style="54" customWidth="1"/>
    <col min="10500" max="10500" width="14.125" style="54" customWidth="1"/>
    <col min="10501" max="10501" width="11.375" style="54" customWidth="1"/>
    <col min="10502" max="10747" width="9" style="54"/>
    <col min="10748" max="10748" width="19.875" style="54" customWidth="1"/>
    <col min="10749" max="10749" width="12.75" style="54" customWidth="1"/>
    <col min="10750" max="10755" width="14.375" style="54" customWidth="1"/>
    <col min="10756" max="10756" width="14.125" style="54" customWidth="1"/>
    <col min="10757" max="10757" width="11.375" style="54" customWidth="1"/>
    <col min="10758" max="11003" width="9" style="54"/>
    <col min="11004" max="11004" width="19.875" style="54" customWidth="1"/>
    <col min="11005" max="11005" width="12.75" style="54" customWidth="1"/>
    <col min="11006" max="11011" width="14.375" style="54" customWidth="1"/>
    <col min="11012" max="11012" width="14.125" style="54" customWidth="1"/>
    <col min="11013" max="11013" width="11.375" style="54" customWidth="1"/>
    <col min="11014" max="11259" width="9" style="54"/>
    <col min="11260" max="11260" width="19.875" style="54" customWidth="1"/>
    <col min="11261" max="11261" width="12.75" style="54" customWidth="1"/>
    <col min="11262" max="11267" width="14.375" style="54" customWidth="1"/>
    <col min="11268" max="11268" width="14.125" style="54" customWidth="1"/>
    <col min="11269" max="11269" width="11.375" style="54" customWidth="1"/>
    <col min="11270" max="11515" width="9" style="54"/>
    <col min="11516" max="11516" width="19.875" style="54" customWidth="1"/>
    <col min="11517" max="11517" width="12.75" style="54" customWidth="1"/>
    <col min="11518" max="11523" width="14.375" style="54" customWidth="1"/>
    <col min="11524" max="11524" width="14.125" style="54" customWidth="1"/>
    <col min="11525" max="11525" width="11.375" style="54" customWidth="1"/>
    <col min="11526" max="11771" width="9" style="54"/>
    <col min="11772" max="11772" width="19.875" style="54" customWidth="1"/>
    <col min="11773" max="11773" width="12.75" style="54" customWidth="1"/>
    <col min="11774" max="11779" width="14.375" style="54" customWidth="1"/>
    <col min="11780" max="11780" width="14.125" style="54" customWidth="1"/>
    <col min="11781" max="11781" width="11.375" style="54" customWidth="1"/>
    <col min="11782" max="12027" width="9" style="54"/>
    <col min="12028" max="12028" width="19.875" style="54" customWidth="1"/>
    <col min="12029" max="12029" width="12.75" style="54" customWidth="1"/>
    <col min="12030" max="12035" width="14.375" style="54" customWidth="1"/>
    <col min="12036" max="12036" width="14.125" style="54" customWidth="1"/>
    <col min="12037" max="12037" width="11.375" style="54" customWidth="1"/>
    <col min="12038" max="12283" width="9" style="54"/>
    <col min="12284" max="12284" width="19.875" style="54" customWidth="1"/>
    <col min="12285" max="12285" width="12.75" style="54" customWidth="1"/>
    <col min="12286" max="12291" width="14.375" style="54" customWidth="1"/>
    <col min="12292" max="12292" width="14.125" style="54" customWidth="1"/>
    <col min="12293" max="12293" width="11.375" style="54" customWidth="1"/>
    <col min="12294" max="12539" width="9" style="54"/>
    <col min="12540" max="12540" width="19.875" style="54" customWidth="1"/>
    <col min="12541" max="12541" width="12.75" style="54" customWidth="1"/>
    <col min="12542" max="12547" width="14.375" style="54" customWidth="1"/>
    <col min="12548" max="12548" width="14.125" style="54" customWidth="1"/>
    <col min="12549" max="12549" width="11.375" style="54" customWidth="1"/>
    <col min="12550" max="12795" width="9" style="54"/>
    <col min="12796" max="12796" width="19.875" style="54" customWidth="1"/>
    <col min="12797" max="12797" width="12.75" style="54" customWidth="1"/>
    <col min="12798" max="12803" width="14.375" style="54" customWidth="1"/>
    <col min="12804" max="12804" width="14.125" style="54" customWidth="1"/>
    <col min="12805" max="12805" width="11.375" style="54" customWidth="1"/>
    <col min="12806" max="13051" width="9" style="54"/>
    <col min="13052" max="13052" width="19.875" style="54" customWidth="1"/>
    <col min="13053" max="13053" width="12.75" style="54" customWidth="1"/>
    <col min="13054" max="13059" width="14.375" style="54" customWidth="1"/>
    <col min="13060" max="13060" width="14.125" style="54" customWidth="1"/>
    <col min="13061" max="13061" width="11.375" style="54" customWidth="1"/>
    <col min="13062" max="13307" width="9" style="54"/>
    <col min="13308" max="13308" width="19.875" style="54" customWidth="1"/>
    <col min="13309" max="13309" width="12.75" style="54" customWidth="1"/>
    <col min="13310" max="13315" width="14.375" style="54" customWidth="1"/>
    <col min="13316" max="13316" width="14.125" style="54" customWidth="1"/>
    <col min="13317" max="13317" width="11.375" style="54" customWidth="1"/>
    <col min="13318" max="13563" width="9" style="54"/>
    <col min="13564" max="13564" width="19.875" style="54" customWidth="1"/>
    <col min="13565" max="13565" width="12.75" style="54" customWidth="1"/>
    <col min="13566" max="13571" width="14.375" style="54" customWidth="1"/>
    <col min="13572" max="13572" width="14.125" style="54" customWidth="1"/>
    <col min="13573" max="13573" width="11.375" style="54" customWidth="1"/>
    <col min="13574" max="13819" width="9" style="54"/>
    <col min="13820" max="13820" width="19.875" style="54" customWidth="1"/>
    <col min="13821" max="13821" width="12.75" style="54" customWidth="1"/>
    <col min="13822" max="13827" width="14.375" style="54" customWidth="1"/>
    <col min="13828" max="13828" width="14.125" style="54" customWidth="1"/>
    <col min="13829" max="13829" width="11.375" style="54" customWidth="1"/>
    <col min="13830" max="14075" width="9" style="54"/>
    <col min="14076" max="14076" width="19.875" style="54" customWidth="1"/>
    <col min="14077" max="14077" width="12.75" style="54" customWidth="1"/>
    <col min="14078" max="14083" width="14.375" style="54" customWidth="1"/>
    <col min="14084" max="14084" width="14.125" style="54" customWidth="1"/>
    <col min="14085" max="14085" width="11.375" style="54" customWidth="1"/>
    <col min="14086" max="14331" width="9" style="54"/>
    <col min="14332" max="14332" width="19.875" style="54" customWidth="1"/>
    <col min="14333" max="14333" width="12.75" style="54" customWidth="1"/>
    <col min="14334" max="14339" width="14.375" style="54" customWidth="1"/>
    <col min="14340" max="14340" width="14.125" style="54" customWidth="1"/>
    <col min="14341" max="14341" width="11.375" style="54" customWidth="1"/>
    <col min="14342" max="14587" width="9" style="54"/>
    <col min="14588" max="14588" width="19.875" style="54" customWidth="1"/>
    <col min="14589" max="14589" width="12.75" style="54" customWidth="1"/>
    <col min="14590" max="14595" width="14.375" style="54" customWidth="1"/>
    <col min="14596" max="14596" width="14.125" style="54" customWidth="1"/>
    <col min="14597" max="14597" width="11.375" style="54" customWidth="1"/>
    <col min="14598" max="14843" width="9" style="54"/>
    <col min="14844" max="14844" width="19.875" style="54" customWidth="1"/>
    <col min="14845" max="14845" width="12.75" style="54" customWidth="1"/>
    <col min="14846" max="14851" width="14.375" style="54" customWidth="1"/>
    <col min="14852" max="14852" width="14.125" style="54" customWidth="1"/>
    <col min="14853" max="14853" width="11.375" style="54" customWidth="1"/>
    <col min="14854" max="15099" width="9" style="54"/>
    <col min="15100" max="15100" width="19.875" style="54" customWidth="1"/>
    <col min="15101" max="15101" width="12.75" style="54" customWidth="1"/>
    <col min="15102" max="15107" width="14.375" style="54" customWidth="1"/>
    <col min="15108" max="15108" width="14.125" style="54" customWidth="1"/>
    <col min="15109" max="15109" width="11.375" style="54" customWidth="1"/>
    <col min="15110" max="15355" width="9" style="54"/>
    <col min="15356" max="15356" width="19.875" style="54" customWidth="1"/>
    <col min="15357" max="15357" width="12.75" style="54" customWidth="1"/>
    <col min="15358" max="15363" width="14.375" style="54" customWidth="1"/>
    <col min="15364" max="15364" width="14.125" style="54" customWidth="1"/>
    <col min="15365" max="15365" width="11.375" style="54" customWidth="1"/>
    <col min="15366" max="15611" width="9" style="54"/>
    <col min="15612" max="15612" width="19.875" style="54" customWidth="1"/>
    <col min="15613" max="15613" width="12.75" style="54" customWidth="1"/>
    <col min="15614" max="15619" width="14.375" style="54" customWidth="1"/>
    <col min="15620" max="15620" width="14.125" style="54" customWidth="1"/>
    <col min="15621" max="15621" width="11.375" style="54" customWidth="1"/>
    <col min="15622" max="15867" width="9" style="54"/>
    <col min="15868" max="15868" width="19.875" style="54" customWidth="1"/>
    <col min="15869" max="15869" width="12.75" style="54" customWidth="1"/>
    <col min="15870" max="15875" width="14.375" style="54" customWidth="1"/>
    <col min="15876" max="15876" width="14.125" style="54" customWidth="1"/>
    <col min="15877" max="15877" width="11.375" style="54" customWidth="1"/>
    <col min="15878" max="16123" width="9" style="54"/>
    <col min="16124" max="16124" width="19.875" style="54" customWidth="1"/>
    <col min="16125" max="16125" width="12.75" style="54" customWidth="1"/>
    <col min="16126" max="16131" width="14.375" style="54" customWidth="1"/>
    <col min="16132" max="16132" width="14.125" style="54" customWidth="1"/>
    <col min="16133" max="16133" width="11.375" style="54" customWidth="1"/>
    <col min="16134" max="16384" width="9" style="54"/>
  </cols>
  <sheetData>
    <row r="1" spans="1:9" ht="46.5" customHeight="1" x14ac:dyDescent="0.15">
      <c r="A1" s="158" t="s">
        <v>95</v>
      </c>
      <c r="B1" s="158"/>
      <c r="C1" s="158"/>
      <c r="D1" s="158"/>
      <c r="E1" s="158"/>
      <c r="F1" s="158"/>
      <c r="G1" s="158"/>
      <c r="H1" s="158"/>
      <c r="I1" s="158"/>
    </row>
    <row r="2" spans="1:9" ht="25.5" customHeight="1" thickBot="1" x14ac:dyDescent="0.2">
      <c r="A2" s="159" t="e">
        <f>"공 사 명 : "&amp;#REF!</f>
        <v>#REF!</v>
      </c>
      <c r="B2" s="159"/>
      <c r="C2" s="159"/>
      <c r="D2" s="159"/>
      <c r="E2" s="159"/>
      <c r="F2" s="159"/>
      <c r="G2" s="159"/>
      <c r="H2" s="159"/>
      <c r="I2" s="55"/>
    </row>
    <row r="3" spans="1:9" ht="29.25" customHeight="1" thickTop="1" x14ac:dyDescent="0.15">
      <c r="A3" s="160" t="s">
        <v>93</v>
      </c>
      <c r="B3" s="162" t="s">
        <v>96</v>
      </c>
      <c r="C3" s="164" t="s">
        <v>97</v>
      </c>
      <c r="D3" s="165"/>
      <c r="E3" s="165"/>
      <c r="F3" s="165"/>
      <c r="G3" s="165"/>
      <c r="H3" s="165"/>
      <c r="I3" s="166" t="s">
        <v>98</v>
      </c>
    </row>
    <row r="4" spans="1:9" ht="29.25" customHeight="1" x14ac:dyDescent="0.15">
      <c r="A4" s="161"/>
      <c r="B4" s="163"/>
      <c r="C4" s="56" t="s">
        <v>105</v>
      </c>
      <c r="D4" s="57" t="s">
        <v>106</v>
      </c>
      <c r="E4" s="56" t="s">
        <v>107</v>
      </c>
      <c r="F4" s="56" t="s">
        <v>99</v>
      </c>
      <c r="G4" s="57" t="s">
        <v>108</v>
      </c>
      <c r="H4" s="57" t="s">
        <v>109</v>
      </c>
      <c r="I4" s="167"/>
    </row>
    <row r="5" spans="1:9" ht="39.950000000000003" customHeight="1" x14ac:dyDescent="0.15">
      <c r="A5" s="69" t="s">
        <v>100</v>
      </c>
      <c r="B5" s="59">
        <v>0.05</v>
      </c>
      <c r="C5" s="60">
        <v>0.05</v>
      </c>
      <c r="D5" s="60"/>
      <c r="E5" s="60"/>
      <c r="F5" s="60"/>
      <c r="G5" s="60"/>
      <c r="H5" s="60"/>
      <c r="I5" s="61"/>
    </row>
    <row r="6" spans="1:9" ht="39.950000000000003" customHeight="1" x14ac:dyDescent="0.15">
      <c r="A6" s="58" t="s">
        <v>110</v>
      </c>
      <c r="B6" s="59">
        <v>0.11752230533432943</v>
      </c>
      <c r="C6" s="60">
        <v>1.4690288166791179E-2</v>
      </c>
      <c r="D6" s="60">
        <v>5.8761152667164716E-2</v>
      </c>
      <c r="E6" s="60">
        <v>4.4070864500373536E-2</v>
      </c>
      <c r="F6" s="60"/>
      <c r="G6" s="60"/>
      <c r="H6" s="60"/>
      <c r="I6" s="61"/>
    </row>
    <row r="7" spans="1:9" ht="39.950000000000003" customHeight="1" x14ac:dyDescent="0.15">
      <c r="A7" s="58" t="s">
        <v>102</v>
      </c>
      <c r="B7" s="59">
        <v>0.73507625086641537</v>
      </c>
      <c r="C7" s="60"/>
      <c r="D7" s="60">
        <v>2.4502541695547178E-2</v>
      </c>
      <c r="E7" s="60">
        <v>0.24502541695547178</v>
      </c>
      <c r="F7" s="60">
        <v>0.24502541695547178</v>
      </c>
      <c r="G7" s="60">
        <v>0.18376906271660384</v>
      </c>
      <c r="H7" s="60">
        <v>3.6753812543320774E-2</v>
      </c>
      <c r="I7" s="61"/>
    </row>
    <row r="8" spans="1:9" ht="39.950000000000003" hidden="1" customHeight="1" x14ac:dyDescent="0.15">
      <c r="A8" s="58" t="s">
        <v>103</v>
      </c>
      <c r="B8" s="59">
        <v>0</v>
      </c>
      <c r="C8" s="60"/>
      <c r="D8" s="60">
        <v>0</v>
      </c>
      <c r="E8" s="60">
        <v>0</v>
      </c>
      <c r="F8" s="60">
        <v>0</v>
      </c>
      <c r="G8" s="60">
        <v>0</v>
      </c>
      <c r="H8" s="60">
        <v>0</v>
      </c>
      <c r="I8" s="61"/>
    </row>
    <row r="9" spans="1:9" ht="39.950000000000003" customHeight="1" x14ac:dyDescent="0.15">
      <c r="A9" s="58" t="s">
        <v>104</v>
      </c>
      <c r="B9" s="59">
        <v>4.7401444373591742E-2</v>
      </c>
      <c r="C9" s="60"/>
      <c r="D9" s="60"/>
      <c r="E9" s="60">
        <v>9.480288874718348E-3</v>
      </c>
      <c r="F9" s="60">
        <v>1.5800481457863915E-2</v>
      </c>
      <c r="G9" s="60">
        <v>1.5800481457863915E-2</v>
      </c>
      <c r="H9" s="60">
        <v>6.3201925831455619E-3</v>
      </c>
      <c r="I9" s="61"/>
    </row>
    <row r="10" spans="1:9" ht="39.950000000000003" customHeight="1" x14ac:dyDescent="0.15">
      <c r="A10" s="58" t="s">
        <v>101</v>
      </c>
      <c r="B10" s="59">
        <v>0.05</v>
      </c>
      <c r="C10" s="60"/>
      <c r="D10" s="60"/>
      <c r="E10" s="60"/>
      <c r="F10" s="60"/>
      <c r="G10" s="60"/>
      <c r="H10" s="60">
        <v>0.05</v>
      </c>
      <c r="I10" s="61"/>
    </row>
    <row r="11" spans="1:9" ht="39.950000000000003" customHeight="1" x14ac:dyDescent="0.15">
      <c r="A11" s="154" t="s">
        <v>92</v>
      </c>
      <c r="B11" s="156">
        <f>SUM($B$5:B10)</f>
        <v>1.0000000005743366</v>
      </c>
      <c r="C11" s="62">
        <f>SUM($C$5:C10)</f>
        <v>6.4690288166791177E-2</v>
      </c>
      <c r="D11" s="62">
        <f>SUM($D$5:D10)</f>
        <v>8.3263694362711888E-2</v>
      </c>
      <c r="E11" s="62">
        <f>SUM($E$5:E10)</f>
        <v>0.29857657033056367</v>
      </c>
      <c r="F11" s="62">
        <f>SUM($F$5:F10)</f>
        <v>0.2608258984133357</v>
      </c>
      <c r="G11" s="62">
        <f>SUM($G$5:G10)</f>
        <v>0.19956954417446776</v>
      </c>
      <c r="H11" s="62">
        <f>SUM($H$5:H10)</f>
        <v>9.3074005126466339E-2</v>
      </c>
      <c r="I11" s="63"/>
    </row>
    <row r="12" spans="1:9" ht="39.950000000000003" customHeight="1" thickBot="1" x14ac:dyDescent="0.2">
      <c r="A12" s="155"/>
      <c r="B12" s="157"/>
      <c r="C12" s="64">
        <f>C11</f>
        <v>6.4690288166791177E-2</v>
      </c>
      <c r="D12" s="65">
        <f>C12+D11</f>
        <v>0.14795398252950306</v>
      </c>
      <c r="E12" s="65">
        <f>D12+E11</f>
        <v>0.44653055286006671</v>
      </c>
      <c r="F12" s="65">
        <f>E12+F11</f>
        <v>0.70735645127340241</v>
      </c>
      <c r="G12" s="65">
        <f>F12+G11</f>
        <v>0.90692599544787011</v>
      </c>
      <c r="H12" s="65">
        <f>G12+H11</f>
        <v>1.0000000005743364</v>
      </c>
      <c r="I12" s="66"/>
    </row>
    <row r="13" spans="1:9" ht="30" customHeight="1" thickTop="1" x14ac:dyDescent="0.15">
      <c r="D13" s="67"/>
      <c r="E13" s="67"/>
      <c r="F13" s="67"/>
      <c r="G13" s="67"/>
      <c r="H13" s="67"/>
    </row>
    <row r="14" spans="1:9" ht="30" customHeight="1" x14ac:dyDescent="0.15"/>
    <row r="15" spans="1:9" ht="30" customHeight="1" x14ac:dyDescent="0.3">
      <c r="D15" s="68"/>
    </row>
    <row r="16" spans="1:9" ht="30" customHeight="1" x14ac:dyDescent="0.15"/>
    <row r="17" spans="1:6" ht="30" customHeight="1" x14ac:dyDescent="0.15"/>
    <row r="18" spans="1:6" ht="30" customHeight="1" x14ac:dyDescent="0.15"/>
    <row r="19" spans="1:6" x14ac:dyDescent="0.15">
      <c r="A19" s="54" t="s">
        <v>111</v>
      </c>
    </row>
    <row r="25" spans="1:6" x14ac:dyDescent="0.15">
      <c r="F25" s="54" t="s">
        <v>89</v>
      </c>
    </row>
  </sheetData>
  <mergeCells count="8">
    <mergeCell ref="A11:A12"/>
    <mergeCell ref="B11:B12"/>
    <mergeCell ref="A1:I1"/>
    <mergeCell ref="A2:H2"/>
    <mergeCell ref="A3:A4"/>
    <mergeCell ref="B3:B4"/>
    <mergeCell ref="C3:H3"/>
    <mergeCell ref="I3:I4"/>
  </mergeCells>
  <phoneticPr fontId="1" type="noConversion"/>
  <printOptions horizontalCentered="1"/>
  <pageMargins left="0.15748031496062992" right="0.19685039370078741" top="0.98425196850393704" bottom="0.98425196850393704" header="0.51181102362204722" footer="0.51181102362204722"/>
  <pageSetup paperSize="9" scale="99" orientation="landscape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I36"/>
  <sheetViews>
    <sheetView view="pageBreakPreview" zoomScaleSheetLayoutView="100" workbookViewId="0">
      <pane ySplit="3" topLeftCell="A4" activePane="bottomLeft" state="frozen"/>
      <selection activeCell="L14" sqref="L14:L15"/>
      <selection pane="bottomLeft" activeCell="L14" sqref="L14:L15"/>
    </sheetView>
  </sheetViews>
  <sheetFormatPr defaultColWidth="9" defaultRowHeight="13.5" x14ac:dyDescent="0.3"/>
  <cols>
    <col min="1" max="1" width="24.625" style="12" customWidth="1"/>
    <col min="2" max="2" width="18.625" style="12" customWidth="1"/>
    <col min="3" max="4" width="5.625" style="12" customWidth="1"/>
    <col min="5" max="8" width="12.625" style="12" customWidth="1"/>
    <col min="9" max="9" width="13.625" style="12" customWidth="1"/>
    <col min="10" max="16384" width="9" style="12"/>
  </cols>
  <sheetData>
    <row r="1" spans="1:9" s="21" customFormat="1" ht="24.95" customHeight="1" x14ac:dyDescent="0.3">
      <c r="A1" s="168" t="s">
        <v>11</v>
      </c>
      <c r="B1" s="168"/>
      <c r="C1" s="168"/>
      <c r="D1" s="168"/>
      <c r="E1" s="168"/>
      <c r="F1" s="168"/>
      <c r="G1" s="168"/>
      <c r="H1" s="168"/>
      <c r="I1" s="168"/>
    </row>
    <row r="2" spans="1:9" ht="14.25" thickBot="1" x14ac:dyDescent="0.35"/>
    <row r="3" spans="1:9" ht="24.95" customHeight="1" x14ac:dyDescent="0.3">
      <c r="A3" s="24" t="s">
        <v>3</v>
      </c>
      <c r="B3" s="16" t="s">
        <v>4</v>
      </c>
      <c r="C3" s="22" t="s">
        <v>5</v>
      </c>
      <c r="D3" s="22" t="s">
        <v>6</v>
      </c>
      <c r="E3" s="16" t="s">
        <v>2</v>
      </c>
      <c r="F3" s="22" t="s">
        <v>26</v>
      </c>
      <c r="G3" s="22" t="s">
        <v>27</v>
      </c>
      <c r="H3" s="16" t="s">
        <v>9</v>
      </c>
      <c r="I3" s="25" t="s">
        <v>1</v>
      </c>
    </row>
    <row r="4" spans="1:9" ht="20.100000000000001" customHeight="1" x14ac:dyDescent="0.3">
      <c r="A4" s="28" t="str">
        <f>건설기계!A5</f>
        <v>취부기(녹생토)</v>
      </c>
      <c r="B4" s="13" t="str">
        <f>건설기계!B5</f>
        <v>[18.65kw]</v>
      </c>
      <c r="C4" s="13">
        <v>1</v>
      </c>
      <c r="D4" s="13" t="s">
        <v>23</v>
      </c>
      <c r="E4" s="14">
        <f>F4+G4+H4</f>
        <v>24973</v>
      </c>
      <c r="F4" s="14">
        <f>건설기계!H10</f>
        <v>0</v>
      </c>
      <c r="G4" s="14">
        <f>건설기계!J10</f>
        <v>0</v>
      </c>
      <c r="H4" s="14">
        <f>건설기계!L10</f>
        <v>24973</v>
      </c>
      <c r="I4" s="32" t="s">
        <v>24</v>
      </c>
    </row>
    <row r="5" spans="1:9" ht="20.100000000000001" customHeight="1" x14ac:dyDescent="0.3">
      <c r="A5" s="28" t="str">
        <f>건설기계!A12</f>
        <v>건설용펌프(자흡식)</v>
      </c>
      <c r="B5" s="13" t="str">
        <f>건설기계!B12</f>
        <v>[50mm]</v>
      </c>
      <c r="C5" s="13">
        <v>1</v>
      </c>
      <c r="D5" s="13" t="s">
        <v>23</v>
      </c>
      <c r="E5" s="14">
        <f>F5+G5+H5</f>
        <v>54</v>
      </c>
      <c r="F5" s="14">
        <f>건설기계!H17</f>
        <v>0</v>
      </c>
      <c r="G5" s="14">
        <f>건설기계!J17</f>
        <v>0</v>
      </c>
      <c r="H5" s="14">
        <f>건설기계!L17</f>
        <v>54</v>
      </c>
      <c r="I5" s="32" t="s">
        <v>88</v>
      </c>
    </row>
    <row r="6" spans="1:9" ht="20.100000000000001" customHeight="1" x14ac:dyDescent="0.3">
      <c r="A6" s="28" t="str">
        <f>건설기계!A19</f>
        <v>덤프트럭</v>
      </c>
      <c r="B6" s="13" t="str">
        <f>건설기계!B19</f>
        <v>[4.5ton]</v>
      </c>
      <c r="C6" s="13">
        <v>1</v>
      </c>
      <c r="D6" s="13" t="s">
        <v>23</v>
      </c>
      <c r="E6" s="14" t="e">
        <f>F6+G6+H6</f>
        <v>#REF!</v>
      </c>
      <c r="F6" s="14" t="e">
        <f>건설기계!H24</f>
        <v>#REF!</v>
      </c>
      <c r="G6" s="14" t="e">
        <f>건설기계!J24</f>
        <v>#REF!</v>
      </c>
      <c r="H6" s="14">
        <f>건설기계!L24</f>
        <v>6499</v>
      </c>
      <c r="I6" s="32" t="s">
        <v>28</v>
      </c>
    </row>
    <row r="7" spans="1:9" ht="20.100000000000001" customHeight="1" x14ac:dyDescent="0.3">
      <c r="A7" s="28" t="str">
        <f>건설기계!A33</f>
        <v>굴삭기(궤도)</v>
      </c>
      <c r="B7" s="13" t="str">
        <f>건설기계!B33</f>
        <v>[0.4㎥]</v>
      </c>
      <c r="C7" s="13">
        <v>1</v>
      </c>
      <c r="D7" s="13" t="s">
        <v>23</v>
      </c>
      <c r="E7" s="14" t="e">
        <f t="shared" ref="E7:E36" si="0">F7+G7+H7</f>
        <v>#REF!</v>
      </c>
      <c r="F7" s="14" t="e">
        <f>건설기계!H38</f>
        <v>#REF!</v>
      </c>
      <c r="G7" s="14" t="e">
        <f>건설기계!J38</f>
        <v>#REF!</v>
      </c>
      <c r="H7" s="14">
        <f>건설기계!L38</f>
        <v>12453</v>
      </c>
      <c r="I7" s="32" t="s">
        <v>25</v>
      </c>
    </row>
    <row r="8" spans="1:9" ht="20.100000000000001" customHeight="1" x14ac:dyDescent="0.3">
      <c r="A8" s="28" t="str">
        <f>건설기계!A40</f>
        <v>굴삭기(타이어)</v>
      </c>
      <c r="B8" s="13" t="str">
        <f>건설기계!B40</f>
        <v>[0.6㎥]</v>
      </c>
      <c r="C8" s="13">
        <v>1</v>
      </c>
      <c r="D8" s="13" t="s">
        <v>23</v>
      </c>
      <c r="E8" s="14" t="e">
        <f t="shared" si="0"/>
        <v>#REF!</v>
      </c>
      <c r="F8" s="14" t="e">
        <f>건설기계!H45</f>
        <v>#REF!</v>
      </c>
      <c r="G8" s="14" t="e">
        <f>건설기계!J45</f>
        <v>#REF!</v>
      </c>
      <c r="H8" s="14">
        <f>건설기계!L45</f>
        <v>22085</v>
      </c>
      <c r="I8" s="32" t="s">
        <v>28</v>
      </c>
    </row>
    <row r="9" spans="1:9" ht="20.100000000000001" customHeight="1" x14ac:dyDescent="0.3">
      <c r="A9" s="28" t="str">
        <f>건설기계!A47</f>
        <v>트럭탑재형크레인</v>
      </c>
      <c r="B9" s="13" t="str">
        <f>건설기계!B47</f>
        <v>[15ton]</v>
      </c>
      <c r="C9" s="13">
        <v>1</v>
      </c>
      <c r="D9" s="13" t="s">
        <v>23</v>
      </c>
      <c r="E9" s="14" t="e">
        <f t="shared" si="0"/>
        <v>#REF!</v>
      </c>
      <c r="F9" s="14" t="e">
        <f>건설기계!H52</f>
        <v>#REF!</v>
      </c>
      <c r="G9" s="14" t="e">
        <f>건설기계!J52</f>
        <v>#REF!</v>
      </c>
      <c r="H9" s="14">
        <f>건설기계!L52</f>
        <v>24804</v>
      </c>
      <c r="I9" s="32" t="s">
        <v>29</v>
      </c>
    </row>
    <row r="10" spans="1:9" ht="20.100000000000001" customHeight="1" x14ac:dyDescent="0.3">
      <c r="A10" s="28" t="str">
        <f>건설기계!A54</f>
        <v>트럭탑재형크레인</v>
      </c>
      <c r="B10" s="13" t="str">
        <f>건설기계!B54</f>
        <v>[5ton]</v>
      </c>
      <c r="C10" s="13">
        <v>1</v>
      </c>
      <c r="D10" s="13" t="s">
        <v>23</v>
      </c>
      <c r="E10" s="14" t="e">
        <f t="shared" si="0"/>
        <v>#REF!</v>
      </c>
      <c r="F10" s="14" t="e">
        <f>건설기계!H59</f>
        <v>#REF!</v>
      </c>
      <c r="G10" s="14" t="e">
        <f>건설기계!J59</f>
        <v>#REF!</v>
      </c>
      <c r="H10" s="14">
        <f>건설기계!L59</f>
        <v>10362</v>
      </c>
      <c r="I10" s="32" t="s">
        <v>30</v>
      </c>
    </row>
    <row r="11" spans="1:9" ht="20.100000000000001" customHeight="1" x14ac:dyDescent="0.3">
      <c r="A11" s="28" t="str">
        <f>건설기계!A61</f>
        <v>발전기</v>
      </c>
      <c r="B11" s="13" t="str">
        <f>건설기계!B61</f>
        <v>[50kW]</v>
      </c>
      <c r="C11" s="13">
        <v>1</v>
      </c>
      <c r="D11" s="13" t="s">
        <v>23</v>
      </c>
      <c r="E11" s="14" t="e">
        <f t="shared" si="0"/>
        <v>#REF!</v>
      </c>
      <c r="F11" s="14" t="e">
        <f>건설기계!H66</f>
        <v>#REF!</v>
      </c>
      <c r="G11" s="14" t="e">
        <f>건설기계!J66</f>
        <v>#REF!</v>
      </c>
      <c r="H11" s="14">
        <f>건설기계!L66</f>
        <v>3752</v>
      </c>
      <c r="I11" s="32" t="s">
        <v>31</v>
      </c>
    </row>
    <row r="12" spans="1:9" ht="20.100000000000001" customHeight="1" x14ac:dyDescent="0.3">
      <c r="A12" s="28" t="s">
        <v>46</v>
      </c>
      <c r="B12" s="13" t="str">
        <f>건설기계!B68</f>
        <v>[15ton]</v>
      </c>
      <c r="C12" s="13">
        <v>1</v>
      </c>
      <c r="D12" s="13" t="s">
        <v>23</v>
      </c>
      <c r="E12" s="14" t="e">
        <f t="shared" si="0"/>
        <v>#REF!</v>
      </c>
      <c r="F12" s="14" t="e">
        <f>건설기계!H73</f>
        <v>#REF!</v>
      </c>
      <c r="G12" s="14" t="e">
        <f>건설기계!J73</f>
        <v>#REF!</v>
      </c>
      <c r="H12" s="14">
        <f>건설기계!L73</f>
        <v>17283</v>
      </c>
      <c r="I12" s="32" t="s">
        <v>47</v>
      </c>
    </row>
    <row r="13" spans="1:9" ht="20.100000000000001" customHeight="1" x14ac:dyDescent="0.3">
      <c r="A13" s="28" t="s">
        <v>48</v>
      </c>
      <c r="B13" s="13" t="str">
        <f>건설기계!B75</f>
        <v>[1.5ton]</v>
      </c>
      <c r="C13" s="13">
        <v>1</v>
      </c>
      <c r="D13" s="13" t="s">
        <v>23</v>
      </c>
      <c r="E13" s="14" t="e">
        <f t="shared" si="0"/>
        <v>#REF!</v>
      </c>
      <c r="F13" s="14" t="e">
        <f>건설기계!H80</f>
        <v>#REF!</v>
      </c>
      <c r="G13" s="14" t="e">
        <f>건설기계!J80</f>
        <v>#REF!</v>
      </c>
      <c r="H13" s="14" t="e">
        <f>건설기계!L80</f>
        <v>#REF!</v>
      </c>
      <c r="I13" s="32" t="s">
        <v>51</v>
      </c>
    </row>
    <row r="14" spans="1:9" ht="20.100000000000001" customHeight="1" x14ac:dyDescent="0.3">
      <c r="A14" s="28" t="s">
        <v>66</v>
      </c>
      <c r="B14" s="13" t="str">
        <f>건설기계!B82</f>
        <v>[2.5ton]</v>
      </c>
      <c r="C14" s="13">
        <v>1</v>
      </c>
      <c r="D14" s="13" t="s">
        <v>23</v>
      </c>
      <c r="E14" s="14" t="e">
        <f t="shared" si="0"/>
        <v>#REF!</v>
      </c>
      <c r="F14" s="14" t="e">
        <f>건설기계!H87</f>
        <v>#REF!</v>
      </c>
      <c r="G14" s="14" t="e">
        <f>건설기계!J87</f>
        <v>#REF!</v>
      </c>
      <c r="H14" s="14">
        <f>건설기계!L87</f>
        <v>5567</v>
      </c>
      <c r="I14" s="32" t="s">
        <v>67</v>
      </c>
    </row>
    <row r="15" spans="1:9" ht="20.100000000000001" customHeight="1" x14ac:dyDescent="0.3">
      <c r="A15" s="28" t="str">
        <f>건설기계!A89</f>
        <v>트레일러</v>
      </c>
      <c r="B15" s="13" t="str">
        <f>건설기계!B89</f>
        <v>[20ton]</v>
      </c>
      <c r="C15" s="13">
        <v>1</v>
      </c>
      <c r="D15" s="13" t="s">
        <v>80</v>
      </c>
      <c r="E15" s="14" t="e">
        <f t="shared" si="0"/>
        <v>#REF!</v>
      </c>
      <c r="F15" s="14" t="e">
        <f>건설기계!H94</f>
        <v>#REF!</v>
      </c>
      <c r="G15" s="14" t="e">
        <f>건설기계!J94</f>
        <v>#REF!</v>
      </c>
      <c r="H15" s="14" t="e">
        <f>건설기계!L94</f>
        <v>#REF!</v>
      </c>
      <c r="I15" s="32" t="s">
        <v>81</v>
      </c>
    </row>
    <row r="16" spans="1:9" ht="20.100000000000001" customHeight="1" x14ac:dyDescent="0.3">
      <c r="A16" s="28"/>
      <c r="B16" s="13"/>
      <c r="C16" s="13"/>
      <c r="D16" s="13"/>
      <c r="E16" s="14">
        <f t="shared" si="0"/>
        <v>0</v>
      </c>
      <c r="F16" s="14"/>
      <c r="G16" s="14"/>
      <c r="H16" s="14"/>
      <c r="I16" s="32"/>
    </row>
    <row r="17" spans="1:9" ht="20.100000000000001" customHeight="1" x14ac:dyDescent="0.3">
      <c r="A17" s="28"/>
      <c r="B17" s="13"/>
      <c r="C17" s="13"/>
      <c r="D17" s="13"/>
      <c r="E17" s="14">
        <f t="shared" si="0"/>
        <v>0</v>
      </c>
      <c r="F17" s="14"/>
      <c r="G17" s="14"/>
      <c r="H17" s="14"/>
      <c r="I17" s="32"/>
    </row>
    <row r="18" spans="1:9" ht="20.100000000000001" customHeight="1" x14ac:dyDescent="0.3">
      <c r="A18" s="28"/>
      <c r="B18" s="13"/>
      <c r="C18" s="13"/>
      <c r="D18" s="13"/>
      <c r="E18" s="14">
        <f t="shared" si="0"/>
        <v>0</v>
      </c>
      <c r="F18" s="14"/>
      <c r="G18" s="14"/>
      <c r="H18" s="14"/>
      <c r="I18" s="32"/>
    </row>
    <row r="19" spans="1:9" ht="20.100000000000001" customHeight="1" x14ac:dyDescent="0.3">
      <c r="A19" s="28"/>
      <c r="B19" s="13"/>
      <c r="C19" s="13"/>
      <c r="D19" s="13"/>
      <c r="E19" s="14">
        <f t="shared" si="0"/>
        <v>0</v>
      </c>
      <c r="F19" s="14"/>
      <c r="G19" s="14"/>
      <c r="H19" s="14"/>
      <c r="I19" s="32"/>
    </row>
    <row r="20" spans="1:9" ht="20.100000000000001" customHeight="1" x14ac:dyDescent="0.3">
      <c r="A20" s="28"/>
      <c r="B20" s="13"/>
      <c r="C20" s="13"/>
      <c r="D20" s="13"/>
      <c r="E20" s="14">
        <f t="shared" si="0"/>
        <v>0</v>
      </c>
      <c r="F20" s="14"/>
      <c r="G20" s="14"/>
      <c r="H20" s="14"/>
      <c r="I20" s="32"/>
    </row>
    <row r="21" spans="1:9" ht="20.100000000000001" customHeight="1" x14ac:dyDescent="0.3">
      <c r="A21" s="28"/>
      <c r="B21" s="13"/>
      <c r="C21" s="13"/>
      <c r="D21" s="13"/>
      <c r="E21" s="14">
        <f t="shared" si="0"/>
        <v>0</v>
      </c>
      <c r="F21" s="14"/>
      <c r="G21" s="14"/>
      <c r="H21" s="14"/>
      <c r="I21" s="32"/>
    </row>
    <row r="22" spans="1:9" ht="20.100000000000001" customHeight="1" x14ac:dyDescent="0.3">
      <c r="A22" s="28"/>
      <c r="B22" s="13"/>
      <c r="C22" s="13"/>
      <c r="D22" s="13"/>
      <c r="E22" s="14">
        <f t="shared" si="0"/>
        <v>0</v>
      </c>
      <c r="F22" s="14"/>
      <c r="G22" s="14"/>
      <c r="H22" s="14"/>
      <c r="I22" s="32"/>
    </row>
    <row r="23" spans="1:9" ht="20.100000000000001" hidden="1" customHeight="1" x14ac:dyDescent="0.3">
      <c r="A23" s="28"/>
      <c r="B23" s="13"/>
      <c r="C23" s="13"/>
      <c r="D23" s="13"/>
      <c r="E23" s="14">
        <f t="shared" si="0"/>
        <v>0</v>
      </c>
      <c r="F23" s="14"/>
      <c r="G23" s="14"/>
      <c r="H23" s="14"/>
      <c r="I23" s="32"/>
    </row>
    <row r="24" spans="1:9" ht="20.100000000000001" customHeight="1" x14ac:dyDescent="0.3">
      <c r="A24" s="28"/>
      <c r="B24" s="13"/>
      <c r="C24" s="13"/>
      <c r="D24" s="13"/>
      <c r="E24" s="14">
        <f t="shared" si="0"/>
        <v>0</v>
      </c>
      <c r="F24" s="14"/>
      <c r="G24" s="14"/>
      <c r="H24" s="14"/>
      <c r="I24" s="32"/>
    </row>
    <row r="25" spans="1:9" ht="20.100000000000001" customHeight="1" x14ac:dyDescent="0.3">
      <c r="A25" s="28"/>
      <c r="B25" s="13"/>
      <c r="C25" s="13"/>
      <c r="D25" s="13"/>
      <c r="E25" s="14">
        <f t="shared" si="0"/>
        <v>0</v>
      </c>
      <c r="F25" s="14"/>
      <c r="G25" s="14"/>
      <c r="H25" s="14"/>
      <c r="I25" s="32"/>
    </row>
    <row r="26" spans="1:9" ht="20.100000000000001" customHeight="1" x14ac:dyDescent="0.3">
      <c r="A26" s="28"/>
      <c r="B26" s="13"/>
      <c r="C26" s="13"/>
      <c r="D26" s="13"/>
      <c r="E26" s="14">
        <f t="shared" si="0"/>
        <v>0</v>
      </c>
      <c r="F26" s="14"/>
      <c r="G26" s="14"/>
      <c r="H26" s="14"/>
      <c r="I26" s="32"/>
    </row>
    <row r="27" spans="1:9" ht="20.100000000000001" customHeight="1" x14ac:dyDescent="0.3">
      <c r="A27" s="28"/>
      <c r="B27" s="13"/>
      <c r="C27" s="13"/>
      <c r="D27" s="13"/>
      <c r="E27" s="14">
        <f t="shared" si="0"/>
        <v>0</v>
      </c>
      <c r="F27" s="14"/>
      <c r="G27" s="14"/>
      <c r="H27" s="14"/>
      <c r="I27" s="32"/>
    </row>
    <row r="28" spans="1:9" ht="20.100000000000001" customHeight="1" x14ac:dyDescent="0.3">
      <c r="A28" s="28"/>
      <c r="B28" s="13"/>
      <c r="C28" s="13"/>
      <c r="D28" s="13"/>
      <c r="E28" s="14">
        <f t="shared" si="0"/>
        <v>0</v>
      </c>
      <c r="F28" s="14"/>
      <c r="G28" s="14"/>
      <c r="H28" s="14"/>
      <c r="I28" s="32"/>
    </row>
    <row r="29" spans="1:9" ht="20.100000000000001" customHeight="1" x14ac:dyDescent="0.3">
      <c r="A29" s="28"/>
      <c r="B29" s="13"/>
      <c r="C29" s="13"/>
      <c r="D29" s="13"/>
      <c r="E29" s="14">
        <f t="shared" si="0"/>
        <v>0</v>
      </c>
      <c r="F29" s="14"/>
      <c r="G29" s="14"/>
      <c r="H29" s="14"/>
      <c r="I29" s="32"/>
    </row>
    <row r="30" spans="1:9" ht="20.100000000000001" customHeight="1" x14ac:dyDescent="0.3">
      <c r="A30" s="30"/>
      <c r="B30" s="31"/>
      <c r="C30" s="31"/>
      <c r="D30" s="31"/>
      <c r="E30" s="23">
        <f t="shared" si="0"/>
        <v>0</v>
      </c>
      <c r="F30" s="23"/>
      <c r="G30" s="23"/>
      <c r="H30" s="23"/>
      <c r="I30" s="34"/>
    </row>
    <row r="31" spans="1:9" ht="20.100000000000001" customHeight="1" x14ac:dyDescent="0.3">
      <c r="A31" s="28"/>
      <c r="B31" s="13"/>
      <c r="C31" s="13"/>
      <c r="D31" s="13"/>
      <c r="E31" s="14">
        <f t="shared" si="0"/>
        <v>0</v>
      </c>
      <c r="F31" s="14"/>
      <c r="G31" s="14"/>
      <c r="H31" s="14"/>
      <c r="I31" s="32"/>
    </row>
    <row r="32" spans="1:9" ht="20.100000000000001" customHeight="1" x14ac:dyDescent="0.3">
      <c r="A32" s="28"/>
      <c r="B32" s="13"/>
      <c r="C32" s="13"/>
      <c r="D32" s="13"/>
      <c r="E32" s="14">
        <f t="shared" si="0"/>
        <v>0</v>
      </c>
      <c r="F32" s="14"/>
      <c r="G32" s="14"/>
      <c r="H32" s="14"/>
      <c r="I32" s="32"/>
    </row>
    <row r="33" spans="1:9" ht="20.100000000000001" customHeight="1" x14ac:dyDescent="0.3">
      <c r="A33" s="28"/>
      <c r="B33" s="13"/>
      <c r="C33" s="13"/>
      <c r="D33" s="13"/>
      <c r="E33" s="14">
        <f t="shared" si="0"/>
        <v>0</v>
      </c>
      <c r="F33" s="14"/>
      <c r="G33" s="14"/>
      <c r="H33" s="14"/>
      <c r="I33" s="32"/>
    </row>
    <row r="34" spans="1:9" ht="20.100000000000001" customHeight="1" x14ac:dyDescent="0.3">
      <c r="A34" s="28"/>
      <c r="B34" s="13"/>
      <c r="C34" s="13"/>
      <c r="D34" s="13"/>
      <c r="E34" s="14">
        <f t="shared" si="0"/>
        <v>0</v>
      </c>
      <c r="F34" s="14"/>
      <c r="G34" s="14"/>
      <c r="H34" s="14"/>
      <c r="I34" s="32"/>
    </row>
    <row r="35" spans="1:9" ht="20.100000000000001" customHeight="1" x14ac:dyDescent="0.3">
      <c r="A35" s="28"/>
      <c r="B35" s="13"/>
      <c r="C35" s="13"/>
      <c r="D35" s="13"/>
      <c r="E35" s="14">
        <f t="shared" si="0"/>
        <v>0</v>
      </c>
      <c r="F35" s="14"/>
      <c r="G35" s="14"/>
      <c r="H35" s="14"/>
      <c r="I35" s="32"/>
    </row>
    <row r="36" spans="1:9" ht="20.100000000000001" customHeight="1" thickBot="1" x14ac:dyDescent="0.35">
      <c r="A36" s="29"/>
      <c r="B36" s="26"/>
      <c r="C36" s="26"/>
      <c r="D36" s="26"/>
      <c r="E36" s="15">
        <f t="shared" si="0"/>
        <v>0</v>
      </c>
      <c r="F36" s="15"/>
      <c r="G36" s="15"/>
      <c r="H36" s="15"/>
      <c r="I36" s="33"/>
    </row>
  </sheetData>
  <mergeCells count="1">
    <mergeCell ref="A1:I1"/>
  </mergeCells>
  <phoneticPr fontId="1" type="noConversion"/>
  <printOptions horizontalCentered="1"/>
  <pageMargins left="0.70866141732283472" right="0.70866141732283472" top="0.74803149606299213" bottom="0.55118110236220474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M96"/>
  <sheetViews>
    <sheetView view="pageBreakPreview" zoomScaleSheetLayoutView="100" workbookViewId="0">
      <pane ySplit="2" topLeftCell="A3" activePane="bottomLeft" state="frozen"/>
      <selection activeCell="L14" sqref="L14:L15"/>
      <selection pane="bottomLeft" activeCell="L14" sqref="L14:L15"/>
    </sheetView>
  </sheetViews>
  <sheetFormatPr defaultColWidth="9" defaultRowHeight="13.5" x14ac:dyDescent="0.3"/>
  <cols>
    <col min="1" max="2" width="12.75" style="12" customWidth="1"/>
    <col min="3" max="3" width="6.75" style="12" customWidth="1"/>
    <col min="4" max="4" width="5.625" style="12" customWidth="1"/>
    <col min="5" max="5" width="9.75" style="12" customWidth="1"/>
    <col min="6" max="6" width="10.625" style="12" customWidth="1"/>
    <col min="7" max="7" width="9.75" style="12" customWidth="1"/>
    <col min="8" max="8" width="10.625" style="12" customWidth="1"/>
    <col min="9" max="9" width="9.75" style="12" customWidth="1"/>
    <col min="10" max="10" width="10.625" style="12" customWidth="1"/>
    <col min="11" max="11" width="9.75" style="12" customWidth="1"/>
    <col min="12" max="12" width="10.625" style="12" customWidth="1"/>
    <col min="13" max="13" width="6.75" style="12" customWidth="1"/>
    <col min="14" max="16384" width="9" style="12"/>
  </cols>
  <sheetData>
    <row r="1" spans="1:13" ht="24.95" customHeight="1" x14ac:dyDescent="0.3">
      <c r="A1" s="168" t="s">
        <v>12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</row>
    <row r="2" spans="1:13" ht="14.25" thickBot="1" x14ac:dyDescent="0.35">
      <c r="A2" s="173"/>
      <c r="B2" s="173"/>
      <c r="C2" s="173"/>
      <c r="D2" s="174"/>
      <c r="E2" s="174"/>
      <c r="F2" s="174"/>
    </row>
    <row r="3" spans="1:13" ht="15.95" customHeight="1" x14ac:dyDescent="0.3">
      <c r="A3" s="175" t="s">
        <v>3</v>
      </c>
      <c r="B3" s="177" t="s">
        <v>4</v>
      </c>
      <c r="C3" s="177" t="s">
        <v>5</v>
      </c>
      <c r="D3" s="179" t="s">
        <v>6</v>
      </c>
      <c r="E3" s="181" t="s">
        <v>2</v>
      </c>
      <c r="F3" s="181"/>
      <c r="G3" s="181" t="s">
        <v>7</v>
      </c>
      <c r="H3" s="181"/>
      <c r="I3" s="181" t="s">
        <v>8</v>
      </c>
      <c r="J3" s="181"/>
      <c r="K3" s="181" t="s">
        <v>9</v>
      </c>
      <c r="L3" s="181"/>
      <c r="M3" s="182" t="s">
        <v>1</v>
      </c>
    </row>
    <row r="4" spans="1:13" ht="15.95" customHeight="1" x14ac:dyDescent="0.3">
      <c r="A4" s="176"/>
      <c r="B4" s="178"/>
      <c r="C4" s="178"/>
      <c r="D4" s="180"/>
      <c r="E4" s="17" t="s">
        <v>10</v>
      </c>
      <c r="F4" s="17" t="s">
        <v>0</v>
      </c>
      <c r="G4" s="17" t="s">
        <v>10</v>
      </c>
      <c r="H4" s="17" t="s">
        <v>0</v>
      </c>
      <c r="I4" s="17" t="s">
        <v>10</v>
      </c>
      <c r="J4" s="17" t="s">
        <v>0</v>
      </c>
      <c r="K4" s="17" t="s">
        <v>10</v>
      </c>
      <c r="L4" s="17" t="s">
        <v>0</v>
      </c>
      <c r="M4" s="183"/>
    </row>
    <row r="5" spans="1:13" ht="18.600000000000001" customHeight="1" x14ac:dyDescent="0.3">
      <c r="A5" s="48" t="s">
        <v>83</v>
      </c>
      <c r="B5" s="46" t="s">
        <v>84</v>
      </c>
      <c r="C5" s="169">
        <v>58240</v>
      </c>
      <c r="D5" s="170"/>
      <c r="E5" s="20"/>
      <c r="F5" s="20"/>
      <c r="G5" s="20"/>
      <c r="H5" s="20"/>
      <c r="I5" s="20"/>
      <c r="J5" s="20"/>
      <c r="K5" s="20"/>
      <c r="L5" s="20"/>
      <c r="M5" s="49"/>
    </row>
    <row r="6" spans="1:13" ht="18.600000000000001" customHeight="1" x14ac:dyDescent="0.3">
      <c r="A6" s="48" t="s">
        <v>17</v>
      </c>
      <c r="B6" s="35"/>
      <c r="C6" s="50">
        <v>0</v>
      </c>
      <c r="D6" s="51" t="s">
        <v>16</v>
      </c>
      <c r="E6" s="20">
        <f t="shared" ref="E6:F9" si="0">G6+I6+K6</f>
        <v>0</v>
      </c>
      <c r="F6" s="20">
        <f t="shared" si="0"/>
        <v>0</v>
      </c>
      <c r="G6" s="20"/>
      <c r="H6" s="20">
        <f>ROUNDDOWN($C6*G6,0)</f>
        <v>0</v>
      </c>
      <c r="I6" s="20"/>
      <c r="J6" s="20">
        <f>ROUNDDOWN($C6*I6,0)</f>
        <v>0</v>
      </c>
      <c r="K6" s="20"/>
      <c r="L6" s="20">
        <f>ROUNDDOWN($C6*K6,0)</f>
        <v>0</v>
      </c>
      <c r="M6" s="49"/>
    </row>
    <row r="7" spans="1:13" ht="18.600000000000001" customHeight="1" x14ac:dyDescent="0.3">
      <c r="A7" s="48" t="s">
        <v>18</v>
      </c>
      <c r="B7" s="47">
        <f>C7</f>
        <v>0</v>
      </c>
      <c r="C7" s="50"/>
      <c r="D7" s="35" t="s">
        <v>20</v>
      </c>
      <c r="E7" s="20">
        <f t="shared" si="0"/>
        <v>0</v>
      </c>
      <c r="F7" s="20">
        <f t="shared" si="0"/>
        <v>0</v>
      </c>
      <c r="G7" s="20">
        <f>H6</f>
        <v>0</v>
      </c>
      <c r="H7" s="20">
        <f>ROUNDDOWN($C7*G7/100,0)</f>
        <v>0</v>
      </c>
      <c r="I7" s="20"/>
      <c r="J7" s="20">
        <f>ROUNDDOWN($C7*I7/100,0)</f>
        <v>0</v>
      </c>
      <c r="K7" s="20"/>
      <c r="L7" s="20">
        <f>ROUNDDOWN($C7*K7/100,0)</f>
        <v>0</v>
      </c>
      <c r="M7" s="49"/>
    </row>
    <row r="8" spans="1:13" ht="18.600000000000001" customHeight="1" x14ac:dyDescent="0.3">
      <c r="A8" s="48"/>
      <c r="B8" s="35"/>
      <c r="C8" s="50"/>
      <c r="D8" s="35" t="s">
        <v>14</v>
      </c>
      <c r="E8" s="20">
        <f t="shared" si="0"/>
        <v>0</v>
      </c>
      <c r="F8" s="20">
        <f t="shared" si="0"/>
        <v>0</v>
      </c>
      <c r="G8" s="20"/>
      <c r="H8" s="20">
        <f>ROUNDDOWN($C8*G8,0)</f>
        <v>0</v>
      </c>
      <c r="I8" s="36"/>
      <c r="J8" s="20">
        <f>ROUNDDOWN($C8*I8,0)</f>
        <v>0</v>
      </c>
      <c r="K8" s="20"/>
      <c r="L8" s="20">
        <f>ROUNDDOWN($C8*K8,0)</f>
        <v>0</v>
      </c>
      <c r="M8" s="49"/>
    </row>
    <row r="9" spans="1:13" ht="18.600000000000001" customHeight="1" x14ac:dyDescent="0.3">
      <c r="A9" s="48" t="s">
        <v>19</v>
      </c>
      <c r="B9" s="27">
        <v>4288</v>
      </c>
      <c r="C9" s="50">
        <f>B9/10000</f>
        <v>0.42880000000000001</v>
      </c>
      <c r="D9" s="35"/>
      <c r="E9" s="20">
        <f t="shared" si="0"/>
        <v>58240</v>
      </c>
      <c r="F9" s="20">
        <f t="shared" si="0"/>
        <v>24973</v>
      </c>
      <c r="G9" s="20"/>
      <c r="H9" s="20">
        <f>ROUNDDOWN($C9*G9,0)</f>
        <v>0</v>
      </c>
      <c r="I9" s="20"/>
      <c r="J9" s="20">
        <f>ROUNDDOWN($C9*I9,0)</f>
        <v>0</v>
      </c>
      <c r="K9" s="20">
        <f>C5</f>
        <v>58240</v>
      </c>
      <c r="L9" s="20">
        <f>ROUNDDOWN($C9*K9,0)</f>
        <v>24973</v>
      </c>
      <c r="M9" s="49"/>
    </row>
    <row r="10" spans="1:13" ht="18.600000000000001" customHeight="1" x14ac:dyDescent="0.3">
      <c r="A10" s="171" t="s">
        <v>22</v>
      </c>
      <c r="B10" s="172"/>
      <c r="C10" s="50"/>
      <c r="D10" s="35"/>
      <c r="E10" s="20"/>
      <c r="F10" s="20">
        <f>H10+J10+L10</f>
        <v>24973</v>
      </c>
      <c r="G10" s="20"/>
      <c r="H10" s="20">
        <f>SUM(H6:H9)</f>
        <v>0</v>
      </c>
      <c r="I10" s="20"/>
      <c r="J10" s="20">
        <f>SUM(J6:J9)</f>
        <v>0</v>
      </c>
      <c r="K10" s="20"/>
      <c r="L10" s="20">
        <f>SUM(L6:L9)</f>
        <v>24973</v>
      </c>
      <c r="M10" s="49"/>
    </row>
    <row r="11" spans="1:13" ht="18.600000000000001" customHeight="1" x14ac:dyDescent="0.3">
      <c r="A11" s="48"/>
      <c r="B11" s="35"/>
      <c r="C11" s="50"/>
      <c r="D11" s="35"/>
      <c r="E11" s="20"/>
      <c r="F11" s="20"/>
      <c r="G11" s="20"/>
      <c r="H11" s="20"/>
      <c r="I11" s="20"/>
      <c r="J11" s="20"/>
      <c r="K11" s="20"/>
      <c r="L11" s="20"/>
      <c r="M11" s="49"/>
    </row>
    <row r="12" spans="1:13" ht="18.600000000000001" customHeight="1" x14ac:dyDescent="0.3">
      <c r="A12" s="48" t="s">
        <v>85</v>
      </c>
      <c r="B12" s="46" t="s">
        <v>86</v>
      </c>
      <c r="C12" s="169">
        <v>202</v>
      </c>
      <c r="D12" s="170"/>
      <c r="E12" s="20"/>
      <c r="F12" s="20"/>
      <c r="G12" s="20"/>
      <c r="H12" s="20"/>
      <c r="I12" s="20"/>
      <c r="J12" s="20"/>
      <c r="K12" s="20"/>
      <c r="L12" s="20"/>
      <c r="M12" s="49"/>
    </row>
    <row r="13" spans="1:13" ht="18.600000000000001" customHeight="1" x14ac:dyDescent="0.3">
      <c r="A13" s="48" t="s">
        <v>17</v>
      </c>
      <c r="B13" s="35"/>
      <c r="C13" s="50">
        <v>0</v>
      </c>
      <c r="D13" s="51" t="s">
        <v>16</v>
      </c>
      <c r="E13" s="20">
        <f t="shared" ref="E13:F16" si="1">G13+I13+K13</f>
        <v>0</v>
      </c>
      <c r="F13" s="20">
        <f t="shared" si="1"/>
        <v>0</v>
      </c>
      <c r="G13" s="20"/>
      <c r="H13" s="20">
        <f>ROUNDDOWN($C13*G13,0)</f>
        <v>0</v>
      </c>
      <c r="I13" s="20"/>
      <c r="J13" s="20">
        <f>ROUNDDOWN($C13*I13,0)</f>
        <v>0</v>
      </c>
      <c r="K13" s="20"/>
      <c r="L13" s="20">
        <f>ROUNDDOWN($C13*K13,0)</f>
        <v>0</v>
      </c>
      <c r="M13" s="49"/>
    </row>
    <row r="14" spans="1:13" ht="18.600000000000001" customHeight="1" x14ac:dyDescent="0.3">
      <c r="A14" s="48" t="s">
        <v>18</v>
      </c>
      <c r="B14" s="47">
        <f>C14</f>
        <v>0</v>
      </c>
      <c r="C14" s="50">
        <v>0</v>
      </c>
      <c r="D14" s="35" t="s">
        <v>20</v>
      </c>
      <c r="E14" s="20">
        <f t="shared" si="1"/>
        <v>0</v>
      </c>
      <c r="F14" s="20">
        <f t="shared" si="1"/>
        <v>0</v>
      </c>
      <c r="G14" s="20">
        <f>H13</f>
        <v>0</v>
      </c>
      <c r="H14" s="20">
        <f>ROUNDDOWN($C14*G14/100,0)</f>
        <v>0</v>
      </c>
      <c r="I14" s="20"/>
      <c r="J14" s="20">
        <f>ROUNDDOWN($C14*I14/100,0)</f>
        <v>0</v>
      </c>
      <c r="K14" s="20"/>
      <c r="L14" s="20">
        <f>ROUNDDOWN($C14*K14/100,0)</f>
        <v>0</v>
      </c>
      <c r="M14" s="49"/>
    </row>
    <row r="15" spans="1:13" ht="18.600000000000001" customHeight="1" x14ac:dyDescent="0.3">
      <c r="A15" s="48"/>
      <c r="B15" s="35"/>
      <c r="C15" s="50">
        <v>0</v>
      </c>
      <c r="D15" s="35" t="s">
        <v>14</v>
      </c>
      <c r="E15" s="20">
        <f t="shared" si="1"/>
        <v>0</v>
      </c>
      <c r="F15" s="20">
        <f t="shared" si="1"/>
        <v>0</v>
      </c>
      <c r="G15" s="20"/>
      <c r="H15" s="20">
        <f>ROUNDDOWN($C15*G15,0)</f>
        <v>0</v>
      </c>
      <c r="I15" s="36"/>
      <c r="J15" s="20">
        <f>ROUNDDOWN($C15*I15,0)</f>
        <v>0</v>
      </c>
      <c r="K15" s="20"/>
      <c r="L15" s="20">
        <f>ROUNDDOWN($C15*K15,0)</f>
        <v>0</v>
      </c>
      <c r="M15" s="49"/>
    </row>
    <row r="16" spans="1:13" ht="18.600000000000001" customHeight="1" x14ac:dyDescent="0.3">
      <c r="A16" s="48" t="s">
        <v>19</v>
      </c>
      <c r="B16" s="27">
        <v>2686</v>
      </c>
      <c r="C16" s="50">
        <f>B16/10000</f>
        <v>0.26860000000000001</v>
      </c>
      <c r="D16" s="35"/>
      <c r="E16" s="20">
        <f t="shared" si="1"/>
        <v>202</v>
      </c>
      <c r="F16" s="20">
        <f t="shared" si="1"/>
        <v>54</v>
      </c>
      <c r="G16" s="20"/>
      <c r="H16" s="20">
        <f>ROUNDDOWN($C16*G16,0)</f>
        <v>0</v>
      </c>
      <c r="I16" s="20"/>
      <c r="J16" s="20">
        <f>ROUNDDOWN($C16*I16,0)</f>
        <v>0</v>
      </c>
      <c r="K16" s="20">
        <f>C12</f>
        <v>202</v>
      </c>
      <c r="L16" s="20">
        <f>ROUNDDOWN($C16*K16,0)</f>
        <v>54</v>
      </c>
      <c r="M16" s="49"/>
    </row>
    <row r="17" spans="1:13" ht="18.600000000000001" customHeight="1" x14ac:dyDescent="0.3">
      <c r="A17" s="171" t="s">
        <v>22</v>
      </c>
      <c r="B17" s="172"/>
      <c r="C17" s="50"/>
      <c r="D17" s="35"/>
      <c r="E17" s="20"/>
      <c r="F17" s="20">
        <f>H17+J17+L17</f>
        <v>54</v>
      </c>
      <c r="G17" s="20"/>
      <c r="H17" s="20">
        <f>SUM(H13:H16)</f>
        <v>0</v>
      </c>
      <c r="I17" s="20"/>
      <c r="J17" s="20">
        <f>SUM(J13:J16)</f>
        <v>0</v>
      </c>
      <c r="K17" s="20"/>
      <c r="L17" s="20">
        <f>SUM(L13:L16)</f>
        <v>54</v>
      </c>
      <c r="M17" s="49"/>
    </row>
    <row r="18" spans="1:13" ht="18.600000000000001" customHeight="1" x14ac:dyDescent="0.3">
      <c r="A18" s="48"/>
      <c r="B18" s="35"/>
      <c r="C18" s="50"/>
      <c r="D18" s="35"/>
      <c r="E18" s="20"/>
      <c r="F18" s="20"/>
      <c r="G18" s="20"/>
      <c r="H18" s="20"/>
      <c r="I18" s="20"/>
      <c r="J18" s="20"/>
      <c r="K18" s="20"/>
      <c r="L18" s="20"/>
      <c r="M18" s="49"/>
    </row>
    <row r="19" spans="1:13" ht="18.600000000000001" customHeight="1" x14ac:dyDescent="0.3">
      <c r="A19" s="48" t="s">
        <v>45</v>
      </c>
      <c r="B19" s="46" t="s">
        <v>87</v>
      </c>
      <c r="C19" s="169">
        <v>22406</v>
      </c>
      <c r="D19" s="170"/>
      <c r="E19" s="20"/>
      <c r="F19" s="20"/>
      <c r="G19" s="20"/>
      <c r="H19" s="20"/>
      <c r="I19" s="20"/>
      <c r="J19" s="20"/>
      <c r="K19" s="20"/>
      <c r="L19" s="20"/>
      <c r="M19" s="49"/>
    </row>
    <row r="20" spans="1:13" ht="18.600000000000001" customHeight="1" x14ac:dyDescent="0.3">
      <c r="A20" s="48" t="s">
        <v>17</v>
      </c>
      <c r="B20" s="35" t="s">
        <v>15</v>
      </c>
      <c r="C20" s="50">
        <v>5</v>
      </c>
      <c r="D20" s="51" t="s">
        <v>16</v>
      </c>
      <c r="E20" s="20" t="e">
        <f t="shared" ref="E20:F23" si="2">G20+I20+K20</f>
        <v>#REF!</v>
      </c>
      <c r="F20" s="20" t="e">
        <f t="shared" si="2"/>
        <v>#REF!</v>
      </c>
      <c r="G20" s="20" t="e">
        <f>#REF!</f>
        <v>#REF!</v>
      </c>
      <c r="H20" s="20" t="e">
        <f>ROUNDDOWN($C20*G20,0)</f>
        <v>#REF!</v>
      </c>
      <c r="I20" s="20"/>
      <c r="J20" s="20">
        <f>ROUNDDOWN($C20*I20,0)</f>
        <v>0</v>
      </c>
      <c r="K20" s="20"/>
      <c r="L20" s="20">
        <f>ROUNDDOWN($C20*K20,0)</f>
        <v>0</v>
      </c>
      <c r="M20" s="49"/>
    </row>
    <row r="21" spans="1:13" ht="18.600000000000001" customHeight="1" x14ac:dyDescent="0.3">
      <c r="A21" s="48" t="s">
        <v>18</v>
      </c>
      <c r="B21" s="47">
        <f>C21</f>
        <v>38</v>
      </c>
      <c r="C21" s="50">
        <v>38</v>
      </c>
      <c r="D21" s="35" t="s">
        <v>20</v>
      </c>
      <c r="E21" s="20" t="e">
        <f t="shared" si="2"/>
        <v>#REF!</v>
      </c>
      <c r="F21" s="20" t="e">
        <f t="shared" si="2"/>
        <v>#REF!</v>
      </c>
      <c r="G21" s="20" t="e">
        <f>H20</f>
        <v>#REF!</v>
      </c>
      <c r="H21" s="20" t="e">
        <f>ROUNDDOWN($C21*G21/100,0)</f>
        <v>#REF!</v>
      </c>
      <c r="I21" s="20"/>
      <c r="J21" s="20">
        <f>ROUNDDOWN($C21*I21/100,0)</f>
        <v>0</v>
      </c>
      <c r="K21" s="20"/>
      <c r="L21" s="20">
        <f>ROUNDDOWN($C21*K21/100,0)</f>
        <v>0</v>
      </c>
      <c r="M21" s="49"/>
    </row>
    <row r="22" spans="1:13" ht="18.600000000000001" customHeight="1" x14ac:dyDescent="0.3">
      <c r="A22" s="48" t="e">
        <f>#REF!</f>
        <v>#REF!</v>
      </c>
      <c r="B22" s="35"/>
      <c r="C22" s="50">
        <v>1</v>
      </c>
      <c r="D22" s="35" t="s">
        <v>13</v>
      </c>
      <c r="E22" s="20" t="e">
        <f t="shared" si="2"/>
        <v>#REF!</v>
      </c>
      <c r="F22" s="20" t="e">
        <f t="shared" si="2"/>
        <v>#REF!</v>
      </c>
      <c r="G22" s="20"/>
      <c r="H22" s="20">
        <f>ROUNDDOWN($C22*G22,0)</f>
        <v>0</v>
      </c>
      <c r="I22" s="36" t="e">
        <f>#REF!/8*16/12*25/20</f>
        <v>#REF!</v>
      </c>
      <c r="J22" s="20" t="e">
        <f>ROUNDDOWN($C22*I22,0)</f>
        <v>#REF!</v>
      </c>
      <c r="K22" s="20"/>
      <c r="L22" s="20">
        <f>ROUNDDOWN($C22*K22,0)</f>
        <v>0</v>
      </c>
      <c r="M22" s="49"/>
    </row>
    <row r="23" spans="1:13" ht="18.600000000000001" customHeight="1" x14ac:dyDescent="0.3">
      <c r="A23" s="48" t="s">
        <v>19</v>
      </c>
      <c r="B23" s="27">
        <v>2901</v>
      </c>
      <c r="C23" s="50">
        <f>B23/10000</f>
        <v>0.29010000000000002</v>
      </c>
      <c r="D23" s="35"/>
      <c r="E23" s="20">
        <f t="shared" si="2"/>
        <v>22406</v>
      </c>
      <c r="F23" s="20">
        <f t="shared" si="2"/>
        <v>6499</v>
      </c>
      <c r="G23" s="20"/>
      <c r="H23" s="20">
        <f>ROUNDDOWN($C23*G23,0)</f>
        <v>0</v>
      </c>
      <c r="I23" s="20"/>
      <c r="J23" s="20">
        <f>ROUNDDOWN($C23*I23,0)</f>
        <v>0</v>
      </c>
      <c r="K23" s="20">
        <f>C19</f>
        <v>22406</v>
      </c>
      <c r="L23" s="20">
        <f>ROUNDDOWN($C23*K23,0)</f>
        <v>6499</v>
      </c>
      <c r="M23" s="49"/>
    </row>
    <row r="24" spans="1:13" ht="18.600000000000001" customHeight="1" x14ac:dyDescent="0.3">
      <c r="A24" s="171" t="s">
        <v>22</v>
      </c>
      <c r="B24" s="172"/>
      <c r="C24" s="50"/>
      <c r="D24" s="35"/>
      <c r="E24" s="20"/>
      <c r="F24" s="20" t="e">
        <f>H24+J24+L24</f>
        <v>#REF!</v>
      </c>
      <c r="G24" s="20"/>
      <c r="H24" s="20" t="e">
        <f>SUM(H20:H23)</f>
        <v>#REF!</v>
      </c>
      <c r="I24" s="20"/>
      <c r="J24" s="20" t="e">
        <f>SUM(J20:J23)</f>
        <v>#REF!</v>
      </c>
      <c r="K24" s="20"/>
      <c r="L24" s="20">
        <f>SUM(L20:L23)</f>
        <v>6499</v>
      </c>
      <c r="M24" s="49"/>
    </row>
    <row r="25" spans="1:13" ht="18.600000000000001" customHeight="1" x14ac:dyDescent="0.3">
      <c r="A25" s="48"/>
      <c r="B25" s="35"/>
      <c r="C25" s="50"/>
      <c r="D25" s="35"/>
      <c r="E25" s="20"/>
      <c r="F25" s="20"/>
      <c r="G25" s="20"/>
      <c r="H25" s="20"/>
      <c r="I25" s="20"/>
      <c r="J25" s="20"/>
      <c r="K25" s="20"/>
      <c r="L25" s="20"/>
      <c r="M25" s="49"/>
    </row>
    <row r="26" spans="1:13" ht="18.600000000000001" customHeight="1" x14ac:dyDescent="0.3">
      <c r="A26" s="48" t="s">
        <v>33</v>
      </c>
      <c r="B26" s="46" t="s">
        <v>32</v>
      </c>
      <c r="C26" s="169">
        <v>52000</v>
      </c>
      <c r="D26" s="170"/>
      <c r="E26" s="20"/>
      <c r="F26" s="20"/>
      <c r="G26" s="20"/>
      <c r="H26" s="20"/>
      <c r="I26" s="20"/>
      <c r="J26" s="20"/>
      <c r="K26" s="20"/>
      <c r="L26" s="20"/>
      <c r="M26" s="49"/>
    </row>
    <row r="27" spans="1:13" ht="18.600000000000001" customHeight="1" x14ac:dyDescent="0.3">
      <c r="A27" s="48" t="s">
        <v>17</v>
      </c>
      <c r="B27" s="35" t="s">
        <v>15</v>
      </c>
      <c r="C27" s="50">
        <v>5</v>
      </c>
      <c r="D27" s="51" t="s">
        <v>16</v>
      </c>
      <c r="E27" s="20" t="e">
        <f t="shared" ref="E27:F31" si="3">G27+I27+K27</f>
        <v>#REF!</v>
      </c>
      <c r="F27" s="20" t="e">
        <f t="shared" si="3"/>
        <v>#REF!</v>
      </c>
      <c r="G27" s="20" t="e">
        <f>#REF!</f>
        <v>#REF!</v>
      </c>
      <c r="H27" s="20" t="e">
        <f>ROUNDDOWN($C27*G27,0)</f>
        <v>#REF!</v>
      </c>
      <c r="I27" s="20"/>
      <c r="J27" s="20">
        <f>ROUNDDOWN($C27*I27,0)</f>
        <v>0</v>
      </c>
      <c r="K27" s="20"/>
      <c r="L27" s="20">
        <f>ROUNDDOWN($C27*K27,0)</f>
        <v>0</v>
      </c>
      <c r="M27" s="49"/>
    </row>
    <row r="28" spans="1:13" ht="18.600000000000001" customHeight="1" x14ac:dyDescent="0.3">
      <c r="A28" s="48" t="s">
        <v>18</v>
      </c>
      <c r="B28" s="35" t="s">
        <v>21</v>
      </c>
      <c r="C28" s="50">
        <v>21</v>
      </c>
      <c r="D28" s="35" t="s">
        <v>20</v>
      </c>
      <c r="E28" s="20" t="e">
        <f t="shared" si="3"/>
        <v>#REF!</v>
      </c>
      <c r="F28" s="20" t="e">
        <f t="shared" si="3"/>
        <v>#REF!</v>
      </c>
      <c r="G28" s="20" t="e">
        <f>H27</f>
        <v>#REF!</v>
      </c>
      <c r="H28" s="20" t="e">
        <f>ROUNDDOWN($C28*G28/100,0)</f>
        <v>#REF!</v>
      </c>
      <c r="I28" s="20"/>
      <c r="J28" s="20">
        <f>ROUNDDOWN($C28*I28/100,0)</f>
        <v>0</v>
      </c>
      <c r="K28" s="20"/>
      <c r="L28" s="20">
        <f>ROUNDDOWN($C28*K28/100,0)</f>
        <v>0</v>
      </c>
      <c r="M28" s="49"/>
    </row>
    <row r="29" spans="1:13" ht="18.600000000000001" customHeight="1" x14ac:dyDescent="0.3">
      <c r="A29" s="48" t="e">
        <f>#REF!</f>
        <v>#REF!</v>
      </c>
      <c r="B29" s="35"/>
      <c r="C29" s="50">
        <v>1</v>
      </c>
      <c r="D29" s="35" t="s">
        <v>14</v>
      </c>
      <c r="E29" s="20" t="e">
        <f t="shared" si="3"/>
        <v>#REF!</v>
      </c>
      <c r="F29" s="20" t="e">
        <f t="shared" si="3"/>
        <v>#REF!</v>
      </c>
      <c r="G29" s="20"/>
      <c r="H29" s="20">
        <f>ROUNDDOWN($C29*G29,0)</f>
        <v>0</v>
      </c>
      <c r="I29" s="36" t="e">
        <f>#REF!/8*16/12*25/20</f>
        <v>#REF!</v>
      </c>
      <c r="J29" s="20" t="e">
        <f>ROUNDDOWN($C29*I29,0)</f>
        <v>#REF!</v>
      </c>
      <c r="K29" s="20"/>
      <c r="L29" s="20">
        <f>ROUNDDOWN($C29*K29,0)</f>
        <v>0</v>
      </c>
      <c r="M29" s="49"/>
    </row>
    <row r="30" spans="1:13" ht="18.600000000000001" customHeight="1" x14ac:dyDescent="0.3">
      <c r="A30" s="48" t="s">
        <v>19</v>
      </c>
      <c r="B30" s="27">
        <v>2038</v>
      </c>
      <c r="C30" s="50">
        <f>B30/10000</f>
        <v>0.20380000000000001</v>
      </c>
      <c r="D30" s="35"/>
      <c r="E30" s="20">
        <f t="shared" si="3"/>
        <v>52000</v>
      </c>
      <c r="F30" s="20">
        <f t="shared" si="3"/>
        <v>10597</v>
      </c>
      <c r="G30" s="20"/>
      <c r="H30" s="20">
        <f>ROUNDDOWN($C30*G30,0)</f>
        <v>0</v>
      </c>
      <c r="I30" s="20"/>
      <c r="J30" s="20">
        <f>ROUNDDOWN($C30*I30,0)</f>
        <v>0</v>
      </c>
      <c r="K30" s="20">
        <f>C26</f>
        <v>52000</v>
      </c>
      <c r="L30" s="20">
        <f>ROUNDDOWN($C30*K30,0)</f>
        <v>10597</v>
      </c>
      <c r="M30" s="49"/>
    </row>
    <row r="31" spans="1:13" ht="18.600000000000001" customHeight="1" x14ac:dyDescent="0.3">
      <c r="A31" s="171" t="s">
        <v>22</v>
      </c>
      <c r="B31" s="172"/>
      <c r="C31" s="50"/>
      <c r="D31" s="35"/>
      <c r="E31" s="20"/>
      <c r="F31" s="20" t="e">
        <f t="shared" si="3"/>
        <v>#REF!</v>
      </c>
      <c r="G31" s="20"/>
      <c r="H31" s="20" t="e">
        <f>SUM(H27:H30)</f>
        <v>#REF!</v>
      </c>
      <c r="I31" s="20"/>
      <c r="J31" s="20" t="e">
        <f>SUM(J27:J30)</f>
        <v>#REF!</v>
      </c>
      <c r="K31" s="20"/>
      <c r="L31" s="20">
        <f>SUM(L27:L30)</f>
        <v>10597</v>
      </c>
      <c r="M31" s="49"/>
    </row>
    <row r="32" spans="1:13" ht="18.600000000000001" customHeight="1" x14ac:dyDescent="0.3">
      <c r="A32" s="48"/>
      <c r="B32" s="35"/>
      <c r="C32" s="50"/>
      <c r="D32" s="35"/>
      <c r="E32" s="20"/>
      <c r="F32" s="20"/>
      <c r="G32" s="20"/>
      <c r="H32" s="20"/>
      <c r="I32" s="20"/>
      <c r="J32" s="20"/>
      <c r="K32" s="20"/>
      <c r="L32" s="20"/>
      <c r="M32" s="49"/>
    </row>
    <row r="33" spans="1:13" ht="18.600000000000001" customHeight="1" x14ac:dyDescent="0.3">
      <c r="A33" s="48" t="s">
        <v>33</v>
      </c>
      <c r="B33" s="46" t="s">
        <v>34</v>
      </c>
      <c r="C33" s="169">
        <v>61106</v>
      </c>
      <c r="D33" s="170"/>
      <c r="E33" s="20"/>
      <c r="F33" s="20"/>
      <c r="G33" s="20"/>
      <c r="H33" s="20"/>
      <c r="I33" s="20"/>
      <c r="J33" s="20"/>
      <c r="K33" s="20"/>
      <c r="L33" s="20"/>
      <c r="M33" s="49"/>
    </row>
    <row r="34" spans="1:13" ht="18.600000000000001" customHeight="1" x14ac:dyDescent="0.3">
      <c r="A34" s="48" t="s">
        <v>17</v>
      </c>
      <c r="B34" s="35" t="s">
        <v>15</v>
      </c>
      <c r="C34" s="50">
        <v>9.9</v>
      </c>
      <c r="D34" s="51" t="s">
        <v>16</v>
      </c>
      <c r="E34" s="20" t="e">
        <f t="shared" ref="E34:F37" si="4">G34+I34+K34</f>
        <v>#REF!</v>
      </c>
      <c r="F34" s="20" t="e">
        <f t="shared" si="4"/>
        <v>#REF!</v>
      </c>
      <c r="G34" s="20" t="e">
        <f>#REF!</f>
        <v>#REF!</v>
      </c>
      <c r="H34" s="20" t="e">
        <f>ROUNDDOWN($C34*G34,0)</f>
        <v>#REF!</v>
      </c>
      <c r="I34" s="20"/>
      <c r="J34" s="20">
        <f>ROUNDDOWN($C34*I34,0)</f>
        <v>0</v>
      </c>
      <c r="K34" s="20"/>
      <c r="L34" s="20">
        <f>ROUNDDOWN($C34*K34,0)</f>
        <v>0</v>
      </c>
      <c r="M34" s="49"/>
    </row>
    <row r="35" spans="1:13" ht="18.600000000000001" customHeight="1" x14ac:dyDescent="0.3">
      <c r="A35" s="48" t="s">
        <v>18</v>
      </c>
      <c r="B35" s="35" t="s">
        <v>38</v>
      </c>
      <c r="C35" s="50">
        <v>22</v>
      </c>
      <c r="D35" s="35" t="s">
        <v>20</v>
      </c>
      <c r="E35" s="20" t="e">
        <f t="shared" si="4"/>
        <v>#REF!</v>
      </c>
      <c r="F35" s="20" t="e">
        <f t="shared" si="4"/>
        <v>#REF!</v>
      </c>
      <c r="G35" s="20" t="e">
        <f>H34</f>
        <v>#REF!</v>
      </c>
      <c r="H35" s="20" t="e">
        <f>ROUNDDOWN($C35*G35/100,0)</f>
        <v>#REF!</v>
      </c>
      <c r="I35" s="20"/>
      <c r="J35" s="20">
        <f>ROUNDDOWN($C35*I35/100,0)</f>
        <v>0</v>
      </c>
      <c r="K35" s="20"/>
      <c r="L35" s="20">
        <f>ROUNDDOWN($C35*K35/100,0)</f>
        <v>0</v>
      </c>
      <c r="M35" s="49"/>
    </row>
    <row r="36" spans="1:13" ht="18.600000000000001" customHeight="1" x14ac:dyDescent="0.3">
      <c r="A36" s="48" t="e">
        <f>#REF!</f>
        <v>#REF!</v>
      </c>
      <c r="B36" s="35"/>
      <c r="C36" s="50">
        <v>1</v>
      </c>
      <c r="D36" s="35" t="s">
        <v>13</v>
      </c>
      <c r="E36" s="20" t="e">
        <f t="shared" si="4"/>
        <v>#REF!</v>
      </c>
      <c r="F36" s="20" t="e">
        <f t="shared" si="4"/>
        <v>#REF!</v>
      </c>
      <c r="G36" s="20"/>
      <c r="H36" s="20">
        <f>ROUNDDOWN($C36*G36,0)</f>
        <v>0</v>
      </c>
      <c r="I36" s="36" t="e">
        <f>#REF!/8*16/12*25/20</f>
        <v>#REF!</v>
      </c>
      <c r="J36" s="20" t="e">
        <f>ROUNDDOWN($C36*I36,0)</f>
        <v>#REF!</v>
      </c>
      <c r="K36" s="20"/>
      <c r="L36" s="20">
        <f>ROUNDDOWN($C36*K36,0)</f>
        <v>0</v>
      </c>
      <c r="M36" s="49"/>
    </row>
    <row r="37" spans="1:13" ht="18.600000000000001" customHeight="1" x14ac:dyDescent="0.3">
      <c r="A37" s="48" t="s">
        <v>19</v>
      </c>
      <c r="B37" s="27">
        <v>2038</v>
      </c>
      <c r="C37" s="50">
        <f>B37/10000</f>
        <v>0.20380000000000001</v>
      </c>
      <c r="D37" s="35"/>
      <c r="E37" s="20">
        <f t="shared" si="4"/>
        <v>61106</v>
      </c>
      <c r="F37" s="20">
        <f t="shared" si="4"/>
        <v>12453</v>
      </c>
      <c r="G37" s="20"/>
      <c r="H37" s="20">
        <f>ROUNDDOWN($C37*G37,0)</f>
        <v>0</v>
      </c>
      <c r="I37" s="20"/>
      <c r="J37" s="20">
        <f>ROUNDDOWN($C37*I37,0)</f>
        <v>0</v>
      </c>
      <c r="K37" s="20">
        <f>C33</f>
        <v>61106</v>
      </c>
      <c r="L37" s="20">
        <f>ROUNDDOWN($C37*K37,0)</f>
        <v>12453</v>
      </c>
      <c r="M37" s="49"/>
    </row>
    <row r="38" spans="1:13" ht="18.600000000000001" customHeight="1" x14ac:dyDescent="0.3">
      <c r="A38" s="171" t="s">
        <v>22</v>
      </c>
      <c r="B38" s="172"/>
      <c r="C38" s="50"/>
      <c r="D38" s="35"/>
      <c r="E38" s="20"/>
      <c r="F38" s="20" t="e">
        <f>H38+J38+L38</f>
        <v>#REF!</v>
      </c>
      <c r="G38" s="20"/>
      <c r="H38" s="20" t="e">
        <f>SUM(H34:H37)</f>
        <v>#REF!</v>
      </c>
      <c r="I38" s="20"/>
      <c r="J38" s="20" t="e">
        <f>SUM(J34:J37)</f>
        <v>#REF!</v>
      </c>
      <c r="K38" s="20"/>
      <c r="L38" s="20">
        <f>SUM(L34:L37)</f>
        <v>12453</v>
      </c>
      <c r="M38" s="49"/>
    </row>
    <row r="39" spans="1:13" ht="18.600000000000001" customHeight="1" x14ac:dyDescent="0.3">
      <c r="A39" s="48"/>
      <c r="B39" s="35"/>
      <c r="C39" s="50"/>
      <c r="D39" s="35"/>
      <c r="E39" s="20"/>
      <c r="F39" s="20"/>
      <c r="G39" s="20"/>
      <c r="H39" s="20"/>
      <c r="I39" s="20"/>
      <c r="J39" s="20"/>
      <c r="K39" s="20"/>
      <c r="L39" s="20"/>
      <c r="M39" s="49"/>
    </row>
    <row r="40" spans="1:13" ht="18.600000000000001" customHeight="1" x14ac:dyDescent="0.3">
      <c r="A40" s="48" t="s">
        <v>35</v>
      </c>
      <c r="B40" s="46" t="s">
        <v>36</v>
      </c>
      <c r="C40" s="169">
        <v>99800</v>
      </c>
      <c r="D40" s="170"/>
      <c r="E40" s="20"/>
      <c r="F40" s="20"/>
      <c r="G40" s="20"/>
      <c r="H40" s="20"/>
      <c r="I40" s="20"/>
      <c r="J40" s="20"/>
      <c r="K40" s="20"/>
      <c r="L40" s="20"/>
      <c r="M40" s="49"/>
    </row>
    <row r="41" spans="1:13" ht="18.600000000000001" customHeight="1" x14ac:dyDescent="0.3">
      <c r="A41" s="48" t="s">
        <v>17</v>
      </c>
      <c r="B41" s="35" t="s">
        <v>15</v>
      </c>
      <c r="C41" s="50">
        <v>11.6</v>
      </c>
      <c r="D41" s="51" t="s">
        <v>16</v>
      </c>
      <c r="E41" s="20" t="e">
        <f t="shared" ref="E41:F44" si="5">G41+I41+K41</f>
        <v>#REF!</v>
      </c>
      <c r="F41" s="20" t="e">
        <f t="shared" si="5"/>
        <v>#REF!</v>
      </c>
      <c r="G41" s="20" t="e">
        <f>#REF!</f>
        <v>#REF!</v>
      </c>
      <c r="H41" s="20" t="e">
        <f>ROUNDDOWN($C41*G41,0)</f>
        <v>#REF!</v>
      </c>
      <c r="I41" s="20"/>
      <c r="J41" s="20">
        <f>ROUNDDOWN($C41*I41,0)</f>
        <v>0</v>
      </c>
      <c r="K41" s="20"/>
      <c r="L41" s="20">
        <f>ROUNDDOWN($C41*K41,0)</f>
        <v>0</v>
      </c>
      <c r="M41" s="49"/>
    </row>
    <row r="42" spans="1:13" ht="18.600000000000001" customHeight="1" x14ac:dyDescent="0.3">
      <c r="A42" s="48" t="s">
        <v>18</v>
      </c>
      <c r="B42" s="35" t="s">
        <v>39</v>
      </c>
      <c r="C42" s="50">
        <v>24</v>
      </c>
      <c r="D42" s="35" t="s">
        <v>20</v>
      </c>
      <c r="E42" s="20" t="e">
        <f t="shared" si="5"/>
        <v>#REF!</v>
      </c>
      <c r="F42" s="20" t="e">
        <f t="shared" si="5"/>
        <v>#REF!</v>
      </c>
      <c r="G42" s="20" t="e">
        <f>H41</f>
        <v>#REF!</v>
      </c>
      <c r="H42" s="20" t="e">
        <f>ROUNDDOWN($C42*G42/100,0)</f>
        <v>#REF!</v>
      </c>
      <c r="I42" s="20"/>
      <c r="J42" s="20">
        <f>ROUNDDOWN($C42*I42/100,0)</f>
        <v>0</v>
      </c>
      <c r="K42" s="20"/>
      <c r="L42" s="20">
        <f>ROUNDDOWN($C42*K42/100,0)</f>
        <v>0</v>
      </c>
      <c r="M42" s="49"/>
    </row>
    <row r="43" spans="1:13" ht="18.600000000000001" customHeight="1" x14ac:dyDescent="0.3">
      <c r="A43" s="48" t="e">
        <f>#REF!</f>
        <v>#REF!</v>
      </c>
      <c r="B43" s="35"/>
      <c r="C43" s="50">
        <v>1</v>
      </c>
      <c r="D43" s="35" t="s">
        <v>13</v>
      </c>
      <c r="E43" s="20" t="e">
        <f t="shared" si="5"/>
        <v>#REF!</v>
      </c>
      <c r="F43" s="20" t="e">
        <f t="shared" si="5"/>
        <v>#REF!</v>
      </c>
      <c r="G43" s="20"/>
      <c r="H43" s="20">
        <f>ROUNDDOWN($C43*G43,0)</f>
        <v>0</v>
      </c>
      <c r="I43" s="36" t="e">
        <f>#REF!/8*16/12*25/20</f>
        <v>#REF!</v>
      </c>
      <c r="J43" s="20" t="e">
        <f>ROUNDDOWN($C43*I43,0)</f>
        <v>#REF!</v>
      </c>
      <c r="K43" s="20"/>
      <c r="L43" s="20">
        <f>ROUNDDOWN($C43*K43,0)</f>
        <v>0</v>
      </c>
      <c r="M43" s="49"/>
    </row>
    <row r="44" spans="1:13" ht="18.600000000000001" customHeight="1" x14ac:dyDescent="0.3">
      <c r="A44" s="48" t="s">
        <v>19</v>
      </c>
      <c r="B44" s="27">
        <v>2213</v>
      </c>
      <c r="C44" s="50">
        <f>B44/10000</f>
        <v>0.2213</v>
      </c>
      <c r="D44" s="35"/>
      <c r="E44" s="20">
        <f t="shared" si="5"/>
        <v>99800</v>
      </c>
      <c r="F44" s="20">
        <f t="shared" si="5"/>
        <v>22085</v>
      </c>
      <c r="G44" s="20"/>
      <c r="H44" s="20">
        <f>ROUNDDOWN($C44*G44,0)</f>
        <v>0</v>
      </c>
      <c r="I44" s="20"/>
      <c r="J44" s="20">
        <f>ROUNDDOWN($C44*I44,0)</f>
        <v>0</v>
      </c>
      <c r="K44" s="20">
        <f>C40</f>
        <v>99800</v>
      </c>
      <c r="L44" s="20">
        <f>ROUNDDOWN($C44*K44,0)</f>
        <v>22085</v>
      </c>
      <c r="M44" s="49"/>
    </row>
    <row r="45" spans="1:13" ht="18.600000000000001" customHeight="1" x14ac:dyDescent="0.3">
      <c r="A45" s="171" t="s">
        <v>22</v>
      </c>
      <c r="B45" s="172"/>
      <c r="C45" s="50"/>
      <c r="D45" s="35"/>
      <c r="E45" s="20"/>
      <c r="F45" s="20" t="e">
        <f>H45+J45+L45</f>
        <v>#REF!</v>
      </c>
      <c r="G45" s="20"/>
      <c r="H45" s="20" t="e">
        <f>SUM(H41:H44)</f>
        <v>#REF!</v>
      </c>
      <c r="I45" s="20"/>
      <c r="J45" s="20" t="e">
        <f>SUM(J41:J44)</f>
        <v>#REF!</v>
      </c>
      <c r="K45" s="20"/>
      <c r="L45" s="20">
        <f>SUM(L41:L44)</f>
        <v>22085</v>
      </c>
      <c r="M45" s="49"/>
    </row>
    <row r="46" spans="1:13" ht="18.600000000000001" customHeight="1" x14ac:dyDescent="0.3">
      <c r="A46" s="45"/>
      <c r="B46" s="46"/>
      <c r="C46" s="52"/>
      <c r="D46" s="46"/>
      <c r="E46" s="20"/>
      <c r="F46" s="20"/>
      <c r="G46" s="20"/>
      <c r="H46" s="20"/>
      <c r="I46" s="20"/>
      <c r="J46" s="20"/>
      <c r="K46" s="20"/>
      <c r="L46" s="20"/>
      <c r="M46" s="49"/>
    </row>
    <row r="47" spans="1:13" ht="18.600000000000001" customHeight="1" x14ac:dyDescent="0.3">
      <c r="A47" s="48" t="s">
        <v>40</v>
      </c>
      <c r="B47" s="46" t="s">
        <v>37</v>
      </c>
      <c r="C47" s="169">
        <v>99100</v>
      </c>
      <c r="D47" s="170"/>
      <c r="E47" s="20"/>
      <c r="F47" s="20"/>
      <c r="G47" s="20"/>
      <c r="H47" s="20"/>
      <c r="I47" s="20"/>
      <c r="J47" s="20"/>
      <c r="K47" s="20"/>
      <c r="L47" s="20"/>
      <c r="M47" s="49"/>
    </row>
    <row r="48" spans="1:13" ht="18.600000000000001" customHeight="1" x14ac:dyDescent="0.3">
      <c r="A48" s="48" t="s">
        <v>17</v>
      </c>
      <c r="B48" s="35"/>
      <c r="C48" s="50">
        <v>11</v>
      </c>
      <c r="D48" s="51" t="s">
        <v>16</v>
      </c>
      <c r="E48" s="20" t="e">
        <f t="shared" ref="E48:F51" si="6">G48+I48+K48</f>
        <v>#REF!</v>
      </c>
      <c r="F48" s="20" t="e">
        <f t="shared" si="6"/>
        <v>#REF!</v>
      </c>
      <c r="G48" s="20" t="e">
        <f>#REF!</f>
        <v>#REF!</v>
      </c>
      <c r="H48" s="20" t="e">
        <f>ROUNDDOWN($C48*G48,0)</f>
        <v>#REF!</v>
      </c>
      <c r="I48" s="20"/>
      <c r="J48" s="20">
        <f>ROUNDDOWN($C48*I48,0)</f>
        <v>0</v>
      </c>
      <c r="K48" s="20"/>
      <c r="L48" s="20">
        <f>ROUNDDOWN($C48*K48,0)</f>
        <v>0</v>
      </c>
      <c r="M48" s="49"/>
    </row>
    <row r="49" spans="1:13" ht="18.600000000000001" customHeight="1" x14ac:dyDescent="0.3">
      <c r="A49" s="48" t="s">
        <v>18</v>
      </c>
      <c r="B49" s="35" t="s">
        <v>41</v>
      </c>
      <c r="C49" s="50">
        <v>20</v>
      </c>
      <c r="D49" s="35" t="s">
        <v>20</v>
      </c>
      <c r="E49" s="20" t="e">
        <f t="shared" si="6"/>
        <v>#REF!</v>
      </c>
      <c r="F49" s="20" t="e">
        <f t="shared" si="6"/>
        <v>#REF!</v>
      </c>
      <c r="G49" s="20" t="e">
        <f>H48</f>
        <v>#REF!</v>
      </c>
      <c r="H49" s="20" t="e">
        <f>ROUNDDOWN($C49*G49/100,0)</f>
        <v>#REF!</v>
      </c>
      <c r="I49" s="20"/>
      <c r="J49" s="20">
        <f>ROUNDDOWN($C49*I49/100,0)</f>
        <v>0</v>
      </c>
      <c r="K49" s="20"/>
      <c r="L49" s="20">
        <f>ROUNDDOWN($C49*K49/100,0)</f>
        <v>0</v>
      </c>
      <c r="M49" s="49"/>
    </row>
    <row r="50" spans="1:13" ht="18.600000000000001" customHeight="1" x14ac:dyDescent="0.3">
      <c r="A50" s="48" t="e">
        <f>#REF!</f>
        <v>#REF!</v>
      </c>
      <c r="B50" s="35"/>
      <c r="C50" s="50">
        <v>1</v>
      </c>
      <c r="D50" s="35" t="s">
        <v>13</v>
      </c>
      <c r="E50" s="20" t="e">
        <f t="shared" si="6"/>
        <v>#REF!</v>
      </c>
      <c r="F50" s="20" t="e">
        <f t="shared" si="6"/>
        <v>#REF!</v>
      </c>
      <c r="G50" s="20"/>
      <c r="H50" s="20">
        <f>ROUNDDOWN($C50*G50,0)</f>
        <v>0</v>
      </c>
      <c r="I50" s="36" t="e">
        <f>#REF!/8*16/12*25/20</f>
        <v>#REF!</v>
      </c>
      <c r="J50" s="20" t="e">
        <f>ROUNDDOWN($C50*I50,0)</f>
        <v>#REF!</v>
      </c>
      <c r="K50" s="20"/>
      <c r="L50" s="20">
        <f>ROUNDDOWN($C50*K50,0)</f>
        <v>0</v>
      </c>
      <c r="M50" s="49"/>
    </row>
    <row r="51" spans="1:13" ht="18.600000000000001" customHeight="1" x14ac:dyDescent="0.3">
      <c r="A51" s="48" t="s">
        <v>19</v>
      </c>
      <c r="B51" s="27">
        <v>2503</v>
      </c>
      <c r="C51" s="50">
        <f>B51/10000</f>
        <v>0.25030000000000002</v>
      </c>
      <c r="D51" s="35"/>
      <c r="E51" s="20">
        <f t="shared" si="6"/>
        <v>99100</v>
      </c>
      <c r="F51" s="20">
        <f t="shared" si="6"/>
        <v>24804</v>
      </c>
      <c r="G51" s="20"/>
      <c r="H51" s="20">
        <f>ROUNDDOWN($C51*G51,0)</f>
        <v>0</v>
      </c>
      <c r="I51" s="20"/>
      <c r="J51" s="20">
        <f>ROUNDDOWN($C51*I51,0)</f>
        <v>0</v>
      </c>
      <c r="K51" s="20">
        <f>C47</f>
        <v>99100</v>
      </c>
      <c r="L51" s="20">
        <f>ROUNDDOWN($C51*K51,0)</f>
        <v>24804</v>
      </c>
      <c r="M51" s="49"/>
    </row>
    <row r="52" spans="1:13" ht="18.600000000000001" customHeight="1" x14ac:dyDescent="0.3">
      <c r="A52" s="171" t="s">
        <v>22</v>
      </c>
      <c r="B52" s="172"/>
      <c r="C52" s="50"/>
      <c r="D52" s="35"/>
      <c r="E52" s="20"/>
      <c r="F52" s="20" t="e">
        <f>H52+J52+L52</f>
        <v>#REF!</v>
      </c>
      <c r="G52" s="20"/>
      <c r="H52" s="20" t="e">
        <f>SUM(H48:H51)</f>
        <v>#REF!</v>
      </c>
      <c r="I52" s="20"/>
      <c r="J52" s="20" t="e">
        <f>SUM(J48:J51)</f>
        <v>#REF!</v>
      </c>
      <c r="K52" s="20"/>
      <c r="L52" s="20">
        <f>SUM(L48:L51)</f>
        <v>24804</v>
      </c>
      <c r="M52" s="49"/>
    </row>
    <row r="53" spans="1:13" ht="18.600000000000001" customHeight="1" x14ac:dyDescent="0.3">
      <c r="A53" s="45"/>
      <c r="B53" s="46"/>
      <c r="C53" s="52"/>
      <c r="D53" s="46"/>
      <c r="E53" s="20"/>
      <c r="F53" s="20"/>
      <c r="G53" s="20"/>
      <c r="H53" s="20"/>
      <c r="I53" s="20"/>
      <c r="J53" s="20"/>
      <c r="K53" s="20"/>
      <c r="L53" s="20"/>
      <c r="M53" s="49"/>
    </row>
    <row r="54" spans="1:13" ht="18.600000000000001" customHeight="1" x14ac:dyDescent="0.3">
      <c r="A54" s="48" t="s">
        <v>40</v>
      </c>
      <c r="B54" s="46" t="s">
        <v>42</v>
      </c>
      <c r="C54" s="169">
        <v>41399</v>
      </c>
      <c r="D54" s="170"/>
      <c r="E54" s="20"/>
      <c r="F54" s="20"/>
      <c r="G54" s="20"/>
      <c r="H54" s="20"/>
      <c r="I54" s="20"/>
      <c r="J54" s="20"/>
      <c r="K54" s="20"/>
      <c r="L54" s="20"/>
      <c r="M54" s="49"/>
    </row>
    <row r="55" spans="1:13" ht="18.600000000000001" customHeight="1" x14ac:dyDescent="0.3">
      <c r="A55" s="48" t="s">
        <v>17</v>
      </c>
      <c r="B55" s="35"/>
      <c r="C55" s="50">
        <v>5.0999999999999996</v>
      </c>
      <c r="D55" s="51" t="s">
        <v>16</v>
      </c>
      <c r="E55" s="20" t="e">
        <f t="shared" ref="E55:F58" si="7">G55+I55+K55</f>
        <v>#REF!</v>
      </c>
      <c r="F55" s="20" t="e">
        <f t="shared" si="7"/>
        <v>#REF!</v>
      </c>
      <c r="G55" s="20" t="e">
        <f>#REF!</f>
        <v>#REF!</v>
      </c>
      <c r="H55" s="20" t="e">
        <f>ROUNDDOWN($C55*G55,0)</f>
        <v>#REF!</v>
      </c>
      <c r="I55" s="20"/>
      <c r="J55" s="20">
        <f>ROUNDDOWN($C55*I55,0)</f>
        <v>0</v>
      </c>
      <c r="K55" s="20"/>
      <c r="L55" s="20">
        <f>ROUNDDOWN($C55*K55,0)</f>
        <v>0</v>
      </c>
      <c r="M55" s="49"/>
    </row>
    <row r="56" spans="1:13" ht="18.600000000000001" customHeight="1" x14ac:dyDescent="0.3">
      <c r="A56" s="48" t="s">
        <v>18</v>
      </c>
      <c r="B56" s="35" t="s">
        <v>41</v>
      </c>
      <c r="C56" s="50">
        <v>20</v>
      </c>
      <c r="D56" s="35" t="s">
        <v>20</v>
      </c>
      <c r="E56" s="20" t="e">
        <f t="shared" si="7"/>
        <v>#REF!</v>
      </c>
      <c r="F56" s="20" t="e">
        <f t="shared" si="7"/>
        <v>#REF!</v>
      </c>
      <c r="G56" s="20" t="e">
        <f>H55</f>
        <v>#REF!</v>
      </c>
      <c r="H56" s="20" t="e">
        <f>ROUNDDOWN($C56*G56/100,0)</f>
        <v>#REF!</v>
      </c>
      <c r="I56" s="20"/>
      <c r="J56" s="20">
        <f>ROUNDDOWN($C56*I56/100,0)</f>
        <v>0</v>
      </c>
      <c r="K56" s="20"/>
      <c r="L56" s="20">
        <f>ROUNDDOWN($C56*K56/100,0)</f>
        <v>0</v>
      </c>
      <c r="M56" s="49"/>
    </row>
    <row r="57" spans="1:13" ht="18.600000000000001" customHeight="1" x14ac:dyDescent="0.3">
      <c r="A57" s="48" t="e">
        <f>#REF!</f>
        <v>#REF!</v>
      </c>
      <c r="B57" s="35"/>
      <c r="C57" s="50">
        <v>1</v>
      </c>
      <c r="D57" s="35" t="s">
        <v>13</v>
      </c>
      <c r="E57" s="20" t="e">
        <f t="shared" si="7"/>
        <v>#REF!</v>
      </c>
      <c r="F57" s="20" t="e">
        <f t="shared" si="7"/>
        <v>#REF!</v>
      </c>
      <c r="G57" s="20"/>
      <c r="H57" s="20">
        <f>ROUNDDOWN($C57*G57,0)</f>
        <v>0</v>
      </c>
      <c r="I57" s="36" t="e">
        <f>#REF!/8*16/12*25/20</f>
        <v>#REF!</v>
      </c>
      <c r="J57" s="20" t="e">
        <f>ROUNDDOWN($C57*I57,0)</f>
        <v>#REF!</v>
      </c>
      <c r="K57" s="20"/>
      <c r="L57" s="20">
        <f>ROUNDDOWN($C57*K57,0)</f>
        <v>0</v>
      </c>
      <c r="M57" s="49"/>
    </row>
    <row r="58" spans="1:13" ht="18.600000000000001" customHeight="1" x14ac:dyDescent="0.3">
      <c r="A58" s="48" t="s">
        <v>19</v>
      </c>
      <c r="B58" s="27">
        <v>2503</v>
      </c>
      <c r="C58" s="50">
        <f>B58/10000</f>
        <v>0.25030000000000002</v>
      </c>
      <c r="D58" s="35"/>
      <c r="E58" s="20">
        <f t="shared" si="7"/>
        <v>41399</v>
      </c>
      <c r="F58" s="20">
        <f t="shared" si="7"/>
        <v>10362</v>
      </c>
      <c r="G58" s="20"/>
      <c r="H58" s="20">
        <f>ROUNDDOWN($C58*G58,0)</f>
        <v>0</v>
      </c>
      <c r="I58" s="20"/>
      <c r="J58" s="20">
        <f>ROUNDDOWN($C58*I58,0)</f>
        <v>0</v>
      </c>
      <c r="K58" s="20">
        <f>C54</f>
        <v>41399</v>
      </c>
      <c r="L58" s="20">
        <f>ROUNDDOWN($C58*K58,0)</f>
        <v>10362</v>
      </c>
      <c r="M58" s="49"/>
    </row>
    <row r="59" spans="1:13" ht="18.600000000000001" customHeight="1" x14ac:dyDescent="0.3">
      <c r="A59" s="171" t="s">
        <v>22</v>
      </c>
      <c r="B59" s="172"/>
      <c r="C59" s="50"/>
      <c r="D59" s="35"/>
      <c r="E59" s="20"/>
      <c r="F59" s="20" t="e">
        <f>H59+J59+L59</f>
        <v>#REF!</v>
      </c>
      <c r="G59" s="20"/>
      <c r="H59" s="20" t="e">
        <f>SUM(H55:H58)</f>
        <v>#REF!</v>
      </c>
      <c r="I59" s="20"/>
      <c r="J59" s="20" t="e">
        <f>SUM(J55:J58)</f>
        <v>#REF!</v>
      </c>
      <c r="K59" s="20"/>
      <c r="L59" s="20">
        <f>SUM(L55:L58)</f>
        <v>10362</v>
      </c>
      <c r="M59" s="49"/>
    </row>
    <row r="60" spans="1:13" ht="18.600000000000001" customHeight="1" x14ac:dyDescent="0.3">
      <c r="A60" s="45"/>
      <c r="B60" s="46"/>
      <c r="C60" s="52"/>
      <c r="D60" s="46"/>
      <c r="E60" s="20"/>
      <c r="F60" s="20"/>
      <c r="G60" s="20"/>
      <c r="H60" s="20"/>
      <c r="I60" s="20"/>
      <c r="J60" s="20"/>
      <c r="K60" s="20"/>
      <c r="L60" s="20"/>
      <c r="M60" s="49"/>
    </row>
    <row r="61" spans="1:13" ht="18.600000000000001" customHeight="1" x14ac:dyDescent="0.3">
      <c r="A61" s="48" t="s">
        <v>43</v>
      </c>
      <c r="B61" s="46" t="s">
        <v>44</v>
      </c>
      <c r="C61" s="169">
        <v>16360</v>
      </c>
      <c r="D61" s="170"/>
      <c r="E61" s="20"/>
      <c r="F61" s="20"/>
      <c r="G61" s="20"/>
      <c r="H61" s="20"/>
      <c r="I61" s="20"/>
      <c r="J61" s="20"/>
      <c r="K61" s="20"/>
      <c r="L61" s="20"/>
      <c r="M61" s="49"/>
    </row>
    <row r="62" spans="1:13" ht="18.600000000000001" customHeight="1" x14ac:dyDescent="0.3">
      <c r="A62" s="48" t="s">
        <v>17</v>
      </c>
      <c r="B62" s="35"/>
      <c r="C62" s="50">
        <v>8.6999999999999993</v>
      </c>
      <c r="D62" s="51" t="s">
        <v>16</v>
      </c>
      <c r="E62" s="20" t="e">
        <f t="shared" ref="E62:F65" si="8">G62+I62+K62</f>
        <v>#REF!</v>
      </c>
      <c r="F62" s="20" t="e">
        <f t="shared" si="8"/>
        <v>#REF!</v>
      </c>
      <c r="G62" s="20" t="e">
        <f>#REF!</f>
        <v>#REF!</v>
      </c>
      <c r="H62" s="20" t="e">
        <f>ROUNDDOWN($C62*G62,0)</f>
        <v>#REF!</v>
      </c>
      <c r="I62" s="20"/>
      <c r="J62" s="20">
        <f>ROUNDDOWN($C62*I62,0)</f>
        <v>0</v>
      </c>
      <c r="K62" s="20"/>
      <c r="L62" s="20">
        <f>ROUNDDOWN($C62*K62,0)</f>
        <v>0</v>
      </c>
      <c r="M62" s="49"/>
    </row>
    <row r="63" spans="1:13" ht="18.600000000000001" customHeight="1" x14ac:dyDescent="0.3">
      <c r="A63" s="48" t="s">
        <v>18</v>
      </c>
      <c r="B63" s="35" t="s">
        <v>39</v>
      </c>
      <c r="C63" s="50">
        <v>24</v>
      </c>
      <c r="D63" s="35" t="s">
        <v>20</v>
      </c>
      <c r="E63" s="20" t="e">
        <f t="shared" si="8"/>
        <v>#REF!</v>
      </c>
      <c r="F63" s="20" t="e">
        <f t="shared" si="8"/>
        <v>#REF!</v>
      </c>
      <c r="G63" s="20" t="e">
        <f>H62</f>
        <v>#REF!</v>
      </c>
      <c r="H63" s="20" t="e">
        <f>ROUNDDOWN($C63*G63/100,0)</f>
        <v>#REF!</v>
      </c>
      <c r="I63" s="20"/>
      <c r="J63" s="20">
        <f>ROUNDDOWN($C63*I63/100,0)</f>
        <v>0</v>
      </c>
      <c r="K63" s="20"/>
      <c r="L63" s="20">
        <f>ROUNDDOWN($C63*K63/100,0)</f>
        <v>0</v>
      </c>
      <c r="M63" s="49"/>
    </row>
    <row r="64" spans="1:13" ht="18.600000000000001" customHeight="1" x14ac:dyDescent="0.3">
      <c r="A64" s="48" t="e">
        <f>#REF!</f>
        <v>#REF!</v>
      </c>
      <c r="B64" s="35"/>
      <c r="C64" s="50">
        <v>1</v>
      </c>
      <c r="D64" s="35" t="s">
        <v>13</v>
      </c>
      <c r="E64" s="20" t="e">
        <f t="shared" si="8"/>
        <v>#REF!</v>
      </c>
      <c r="F64" s="20" t="e">
        <f t="shared" si="8"/>
        <v>#REF!</v>
      </c>
      <c r="G64" s="20"/>
      <c r="H64" s="20">
        <f>ROUNDDOWN($C64*G64,0)</f>
        <v>0</v>
      </c>
      <c r="I64" s="36" t="e">
        <f>#REF!/8*16/12*25/20</f>
        <v>#REF!</v>
      </c>
      <c r="J64" s="20" t="e">
        <f>ROUNDDOWN($C64*I64,0)</f>
        <v>#REF!</v>
      </c>
      <c r="K64" s="20"/>
      <c r="L64" s="20">
        <f>ROUNDDOWN($C64*K64,0)</f>
        <v>0</v>
      </c>
      <c r="M64" s="49"/>
    </row>
    <row r="65" spans="1:13" ht="18.600000000000001" customHeight="1" x14ac:dyDescent="0.3">
      <c r="A65" s="48" t="s">
        <v>19</v>
      </c>
      <c r="B65" s="27">
        <v>2294</v>
      </c>
      <c r="C65" s="50">
        <f>B65/10000</f>
        <v>0.22939999999999999</v>
      </c>
      <c r="D65" s="35"/>
      <c r="E65" s="20">
        <f t="shared" si="8"/>
        <v>16360</v>
      </c>
      <c r="F65" s="20">
        <f t="shared" si="8"/>
        <v>3752</v>
      </c>
      <c r="G65" s="20"/>
      <c r="H65" s="20">
        <f>ROUNDDOWN($C65*G65,0)</f>
        <v>0</v>
      </c>
      <c r="I65" s="20"/>
      <c r="J65" s="20">
        <f>ROUNDDOWN($C65*I65,0)</f>
        <v>0</v>
      </c>
      <c r="K65" s="20">
        <f>C61</f>
        <v>16360</v>
      </c>
      <c r="L65" s="20">
        <f>ROUNDDOWN($C65*K65,0)</f>
        <v>3752</v>
      </c>
      <c r="M65" s="49"/>
    </row>
    <row r="66" spans="1:13" ht="18.600000000000001" customHeight="1" x14ac:dyDescent="0.3">
      <c r="A66" s="171" t="s">
        <v>22</v>
      </c>
      <c r="B66" s="172"/>
      <c r="C66" s="50"/>
      <c r="D66" s="35"/>
      <c r="E66" s="20"/>
      <c r="F66" s="20" t="e">
        <f>H66+J66+L66</f>
        <v>#REF!</v>
      </c>
      <c r="G66" s="20"/>
      <c r="H66" s="20" t="e">
        <f>SUM(H62:H65)</f>
        <v>#REF!</v>
      </c>
      <c r="I66" s="20"/>
      <c r="J66" s="20" t="e">
        <f>SUM(J62:J65)</f>
        <v>#REF!</v>
      </c>
      <c r="K66" s="20"/>
      <c r="L66" s="20">
        <f>SUM(L62:L65)</f>
        <v>3752</v>
      </c>
      <c r="M66" s="49"/>
    </row>
    <row r="67" spans="1:13" ht="18.600000000000001" customHeight="1" x14ac:dyDescent="0.3">
      <c r="A67" s="48"/>
      <c r="B67" s="35"/>
      <c r="C67" s="50"/>
      <c r="D67" s="35"/>
      <c r="E67" s="20"/>
      <c r="F67" s="20"/>
      <c r="G67" s="20"/>
      <c r="H67" s="20"/>
      <c r="I67" s="20"/>
      <c r="J67" s="20"/>
      <c r="K67" s="20"/>
      <c r="L67" s="20"/>
      <c r="M67" s="49"/>
    </row>
    <row r="68" spans="1:13" ht="18.600000000000001" customHeight="1" x14ac:dyDescent="0.3">
      <c r="A68" s="48" t="s">
        <v>45</v>
      </c>
      <c r="B68" s="46" t="s">
        <v>37</v>
      </c>
      <c r="C68" s="169">
        <v>78101</v>
      </c>
      <c r="D68" s="170"/>
      <c r="E68" s="20"/>
      <c r="F68" s="20"/>
      <c r="G68" s="20"/>
      <c r="H68" s="20"/>
      <c r="I68" s="20"/>
      <c r="J68" s="20"/>
      <c r="K68" s="20"/>
      <c r="L68" s="20"/>
      <c r="M68" s="49"/>
    </row>
    <row r="69" spans="1:13" ht="18.600000000000001" customHeight="1" x14ac:dyDescent="0.3">
      <c r="A69" s="48" t="s">
        <v>17</v>
      </c>
      <c r="B69" s="35" t="e">
        <f>#REF!</f>
        <v>#REF!</v>
      </c>
      <c r="C69" s="50">
        <v>15.9</v>
      </c>
      <c r="D69" s="51" t="s">
        <v>16</v>
      </c>
      <c r="E69" s="20" t="e">
        <f t="shared" ref="E69:F72" si="9">G69+I69+K69</f>
        <v>#REF!</v>
      </c>
      <c r="F69" s="20" t="e">
        <f t="shared" si="9"/>
        <v>#REF!</v>
      </c>
      <c r="G69" s="20" t="e">
        <f>#REF!</f>
        <v>#REF!</v>
      </c>
      <c r="H69" s="20" t="e">
        <f>ROUNDDOWN($C69*G69,0)</f>
        <v>#REF!</v>
      </c>
      <c r="I69" s="20"/>
      <c r="J69" s="20">
        <f>ROUNDDOWN($C69*I69,0)</f>
        <v>0</v>
      </c>
      <c r="K69" s="20"/>
      <c r="L69" s="20">
        <f>ROUNDDOWN($C69*K69,0)</f>
        <v>0</v>
      </c>
      <c r="M69" s="49"/>
    </row>
    <row r="70" spans="1:13" ht="18.600000000000001" customHeight="1" x14ac:dyDescent="0.3">
      <c r="A70" s="48" t="s">
        <v>18</v>
      </c>
      <c r="B70" s="35" t="s">
        <v>49</v>
      </c>
      <c r="C70" s="50">
        <v>38</v>
      </c>
      <c r="D70" s="35" t="s">
        <v>20</v>
      </c>
      <c r="E70" s="20" t="e">
        <f t="shared" si="9"/>
        <v>#REF!</v>
      </c>
      <c r="F70" s="20" t="e">
        <f t="shared" si="9"/>
        <v>#REF!</v>
      </c>
      <c r="G70" s="20" t="e">
        <f>H69</f>
        <v>#REF!</v>
      </c>
      <c r="H70" s="20" t="e">
        <f>ROUNDDOWN($C70*G70/100,0)</f>
        <v>#REF!</v>
      </c>
      <c r="I70" s="20"/>
      <c r="J70" s="20">
        <f>ROUNDDOWN($C70*I70/100,0)</f>
        <v>0</v>
      </c>
      <c r="K70" s="20"/>
      <c r="L70" s="20">
        <f>ROUNDDOWN($C70*K70/100,0)</f>
        <v>0</v>
      </c>
      <c r="M70" s="49"/>
    </row>
    <row r="71" spans="1:13" ht="18.600000000000001" customHeight="1" x14ac:dyDescent="0.3">
      <c r="A71" s="48" t="e">
        <f>#REF!</f>
        <v>#REF!</v>
      </c>
      <c r="B71" s="35"/>
      <c r="C71" s="50">
        <v>1</v>
      </c>
      <c r="D71" s="35" t="s">
        <v>13</v>
      </c>
      <c r="E71" s="20" t="e">
        <f t="shared" si="9"/>
        <v>#REF!</v>
      </c>
      <c r="F71" s="20" t="e">
        <f t="shared" si="9"/>
        <v>#REF!</v>
      </c>
      <c r="G71" s="20"/>
      <c r="H71" s="20">
        <f>ROUNDDOWN($C71*G71,0)</f>
        <v>0</v>
      </c>
      <c r="I71" s="36" t="e">
        <f>#REF!/8*16/12*25/20</f>
        <v>#REF!</v>
      </c>
      <c r="J71" s="20" t="e">
        <f>ROUNDDOWN($C71*I71,0)</f>
        <v>#REF!</v>
      </c>
      <c r="K71" s="20"/>
      <c r="L71" s="20">
        <f>ROUNDDOWN($C71*K71,0)</f>
        <v>0</v>
      </c>
      <c r="M71" s="49"/>
    </row>
    <row r="72" spans="1:13" ht="18.600000000000001" customHeight="1" x14ac:dyDescent="0.3">
      <c r="A72" s="48" t="s">
        <v>19</v>
      </c>
      <c r="B72" s="27">
        <v>2213</v>
      </c>
      <c r="C72" s="50">
        <f>B72/10000</f>
        <v>0.2213</v>
      </c>
      <c r="D72" s="35"/>
      <c r="E72" s="20">
        <f t="shared" si="9"/>
        <v>78101</v>
      </c>
      <c r="F72" s="20">
        <f t="shared" si="9"/>
        <v>17283</v>
      </c>
      <c r="G72" s="20"/>
      <c r="H72" s="20">
        <f>ROUNDDOWN($C72*G72,0)</f>
        <v>0</v>
      </c>
      <c r="I72" s="20"/>
      <c r="J72" s="20">
        <f>ROUNDDOWN($C72*I72,0)</f>
        <v>0</v>
      </c>
      <c r="K72" s="20">
        <f>C68</f>
        <v>78101</v>
      </c>
      <c r="L72" s="20">
        <f>ROUNDDOWN($C72*K72,0)</f>
        <v>17283</v>
      </c>
      <c r="M72" s="49"/>
    </row>
    <row r="73" spans="1:13" ht="18.600000000000001" customHeight="1" x14ac:dyDescent="0.3">
      <c r="A73" s="171" t="s">
        <v>22</v>
      </c>
      <c r="B73" s="172"/>
      <c r="C73" s="50"/>
      <c r="D73" s="35"/>
      <c r="E73" s="20"/>
      <c r="F73" s="20" t="e">
        <f>H73+J73+L73</f>
        <v>#REF!</v>
      </c>
      <c r="G73" s="20"/>
      <c r="H73" s="20" t="e">
        <f>SUM(H69:H72)</f>
        <v>#REF!</v>
      </c>
      <c r="I73" s="20"/>
      <c r="J73" s="20" t="e">
        <f>SUM(J69:J72)</f>
        <v>#REF!</v>
      </c>
      <c r="K73" s="20"/>
      <c r="L73" s="20">
        <f>SUM(L69:L72)</f>
        <v>17283</v>
      </c>
      <c r="M73" s="49"/>
    </row>
    <row r="74" spans="1:13" ht="18.600000000000001" customHeight="1" x14ac:dyDescent="0.3">
      <c r="A74" s="48"/>
      <c r="B74" s="35"/>
      <c r="C74" s="50"/>
      <c r="D74" s="35"/>
      <c r="E74" s="20"/>
      <c r="F74" s="20"/>
      <c r="G74" s="20"/>
      <c r="H74" s="20"/>
      <c r="I74" s="20"/>
      <c r="J74" s="20"/>
      <c r="K74" s="20"/>
      <c r="L74" s="20"/>
      <c r="M74" s="49"/>
    </row>
    <row r="75" spans="1:13" ht="18.600000000000001" customHeight="1" x14ac:dyDescent="0.3">
      <c r="A75" s="48" t="s">
        <v>48</v>
      </c>
      <c r="B75" s="46" t="s">
        <v>50</v>
      </c>
      <c r="C75" s="169" t="e">
        <f>ROUNDDOWN(1318*#REF!/1000,0)</f>
        <v>#REF!</v>
      </c>
      <c r="D75" s="170"/>
      <c r="E75" s="20"/>
      <c r="F75" s="20"/>
      <c r="G75" s="20"/>
      <c r="H75" s="20"/>
      <c r="I75" s="20"/>
      <c r="J75" s="20"/>
      <c r="K75" s="20"/>
      <c r="L75" s="20"/>
      <c r="M75" s="49"/>
    </row>
    <row r="76" spans="1:13" ht="18.600000000000001" customHeight="1" x14ac:dyDescent="0.3">
      <c r="A76" s="48" t="s">
        <v>17</v>
      </c>
      <c r="B76" s="35" t="e">
        <f>#REF!</f>
        <v>#REF!</v>
      </c>
      <c r="C76" s="50">
        <v>1</v>
      </c>
      <c r="D76" s="51" t="s">
        <v>16</v>
      </c>
      <c r="E76" s="20" t="e">
        <f t="shared" ref="E76:F79" si="10">G76+I76+K76</f>
        <v>#REF!</v>
      </c>
      <c r="F76" s="20" t="e">
        <f t="shared" si="10"/>
        <v>#REF!</v>
      </c>
      <c r="G76" s="20" t="e">
        <f>#REF!</f>
        <v>#REF!</v>
      </c>
      <c r="H76" s="20" t="e">
        <f>ROUNDDOWN($C76*G76,0)</f>
        <v>#REF!</v>
      </c>
      <c r="I76" s="20"/>
      <c r="J76" s="20">
        <f>ROUNDDOWN($C76*I76,0)</f>
        <v>0</v>
      </c>
      <c r="K76" s="20"/>
      <c r="L76" s="20">
        <f>ROUNDDOWN($C76*K76,0)</f>
        <v>0</v>
      </c>
      <c r="M76" s="49"/>
    </row>
    <row r="77" spans="1:13" ht="18.600000000000001" customHeight="1" x14ac:dyDescent="0.3">
      <c r="A77" s="48" t="s">
        <v>18</v>
      </c>
      <c r="B77" s="35" t="s">
        <v>41</v>
      </c>
      <c r="C77" s="50">
        <v>20</v>
      </c>
      <c r="D77" s="35" t="s">
        <v>20</v>
      </c>
      <c r="E77" s="20" t="e">
        <f t="shared" si="10"/>
        <v>#REF!</v>
      </c>
      <c r="F77" s="20" t="e">
        <f t="shared" si="10"/>
        <v>#REF!</v>
      </c>
      <c r="G77" s="20" t="e">
        <f>H76</f>
        <v>#REF!</v>
      </c>
      <c r="H77" s="20" t="e">
        <f>ROUNDDOWN($C77*G77/100,0)</f>
        <v>#REF!</v>
      </c>
      <c r="I77" s="20"/>
      <c r="J77" s="20">
        <f>ROUNDDOWN($C77*I77/100,0)</f>
        <v>0</v>
      </c>
      <c r="K77" s="20"/>
      <c r="L77" s="20">
        <f>ROUNDDOWN($C77*K77/100,0)</f>
        <v>0</v>
      </c>
      <c r="M77" s="49"/>
    </row>
    <row r="78" spans="1:13" ht="18.600000000000001" customHeight="1" x14ac:dyDescent="0.3">
      <c r="A78" s="48" t="e">
        <f>#REF!</f>
        <v>#REF!</v>
      </c>
      <c r="B78" s="35"/>
      <c r="C78" s="50">
        <v>1</v>
      </c>
      <c r="D78" s="35" t="s">
        <v>13</v>
      </c>
      <c r="E78" s="20" t="e">
        <f t="shared" si="10"/>
        <v>#REF!</v>
      </c>
      <c r="F78" s="20" t="e">
        <f t="shared" si="10"/>
        <v>#REF!</v>
      </c>
      <c r="G78" s="20"/>
      <c r="H78" s="20">
        <f>ROUNDDOWN($C78*G78,0)</f>
        <v>0</v>
      </c>
      <c r="I78" s="36" t="e">
        <f>#REF!/8*16/12*25/20</f>
        <v>#REF!</v>
      </c>
      <c r="J78" s="20" t="e">
        <f>ROUNDDOWN($C78*I78,0)</f>
        <v>#REF!</v>
      </c>
      <c r="K78" s="20"/>
      <c r="L78" s="20">
        <f>ROUNDDOWN($C78*K78,0)</f>
        <v>0</v>
      </c>
      <c r="M78" s="49"/>
    </row>
    <row r="79" spans="1:13" ht="18.600000000000001" customHeight="1" x14ac:dyDescent="0.3">
      <c r="A79" s="48" t="s">
        <v>19</v>
      </c>
      <c r="B79" s="27">
        <v>3640</v>
      </c>
      <c r="C79" s="50">
        <f>B79/10000</f>
        <v>0.36399999999999999</v>
      </c>
      <c r="D79" s="35"/>
      <c r="E79" s="20" t="e">
        <f t="shared" si="10"/>
        <v>#REF!</v>
      </c>
      <c r="F79" s="20" t="e">
        <f t="shared" si="10"/>
        <v>#REF!</v>
      </c>
      <c r="G79" s="20"/>
      <c r="H79" s="20">
        <f>ROUNDDOWN($C79*G79,0)</f>
        <v>0</v>
      </c>
      <c r="I79" s="20"/>
      <c r="J79" s="20">
        <f>ROUNDDOWN($C79*I79,0)</f>
        <v>0</v>
      </c>
      <c r="K79" s="20" t="e">
        <f>C75</f>
        <v>#REF!</v>
      </c>
      <c r="L79" s="20" t="e">
        <f>ROUNDDOWN($C79*K79,0)</f>
        <v>#REF!</v>
      </c>
      <c r="M79" s="49"/>
    </row>
    <row r="80" spans="1:13" ht="18.600000000000001" customHeight="1" x14ac:dyDescent="0.3">
      <c r="A80" s="171" t="s">
        <v>22</v>
      </c>
      <c r="B80" s="172"/>
      <c r="C80" s="50"/>
      <c r="D80" s="35"/>
      <c r="E80" s="20"/>
      <c r="F80" s="20" t="e">
        <f>H80+J80+L80</f>
        <v>#REF!</v>
      </c>
      <c r="G80" s="20"/>
      <c r="H80" s="20" t="e">
        <f>SUM(H76:H79)</f>
        <v>#REF!</v>
      </c>
      <c r="I80" s="20"/>
      <c r="J80" s="20" t="e">
        <f>SUM(J76:J79)</f>
        <v>#REF!</v>
      </c>
      <c r="K80" s="20"/>
      <c r="L80" s="20" t="e">
        <f>SUM(L76:L79)</f>
        <v>#REF!</v>
      </c>
      <c r="M80" s="49"/>
    </row>
    <row r="81" spans="1:13" ht="18.600000000000001" customHeight="1" x14ac:dyDescent="0.3">
      <c r="A81" s="48"/>
      <c r="B81" s="35"/>
      <c r="C81" s="50"/>
      <c r="D81" s="35"/>
      <c r="E81" s="20"/>
      <c r="F81" s="20"/>
      <c r="G81" s="20"/>
      <c r="H81" s="20"/>
      <c r="I81" s="20"/>
      <c r="J81" s="20"/>
      <c r="K81" s="20"/>
      <c r="L81" s="20"/>
      <c r="M81" s="49"/>
    </row>
    <row r="82" spans="1:13" ht="18.600000000000001" customHeight="1" x14ac:dyDescent="0.3">
      <c r="A82" s="48" t="s">
        <v>45</v>
      </c>
      <c r="B82" s="46" t="s">
        <v>65</v>
      </c>
      <c r="C82" s="169">
        <v>19192</v>
      </c>
      <c r="D82" s="170"/>
      <c r="E82" s="20"/>
      <c r="F82" s="20"/>
      <c r="G82" s="20"/>
      <c r="H82" s="20"/>
      <c r="I82" s="20"/>
      <c r="J82" s="20"/>
      <c r="K82" s="20"/>
      <c r="L82" s="20"/>
      <c r="M82" s="49"/>
    </row>
    <row r="83" spans="1:13" ht="18.600000000000001" customHeight="1" x14ac:dyDescent="0.3">
      <c r="A83" s="48" t="s">
        <v>17</v>
      </c>
      <c r="B83" s="35" t="e">
        <f>#REF!</f>
        <v>#REF!</v>
      </c>
      <c r="C83" s="50">
        <v>2.9</v>
      </c>
      <c r="D83" s="51" t="s">
        <v>16</v>
      </c>
      <c r="E83" s="20" t="e">
        <f t="shared" ref="E83:F86" si="11">G83+I83+K83</f>
        <v>#REF!</v>
      </c>
      <c r="F83" s="20" t="e">
        <f t="shared" si="11"/>
        <v>#REF!</v>
      </c>
      <c r="G83" s="20" t="e">
        <f>#REF!</f>
        <v>#REF!</v>
      </c>
      <c r="H83" s="20" t="e">
        <f>ROUNDDOWN($C83*G83,0)</f>
        <v>#REF!</v>
      </c>
      <c r="I83" s="20"/>
      <c r="J83" s="20">
        <f>ROUNDDOWN($C83*I83,0)</f>
        <v>0</v>
      </c>
      <c r="K83" s="20"/>
      <c r="L83" s="20">
        <f>ROUNDDOWN($C83*K83,0)</f>
        <v>0</v>
      </c>
      <c r="M83" s="49"/>
    </row>
    <row r="84" spans="1:13" ht="18.600000000000001" customHeight="1" x14ac:dyDescent="0.3">
      <c r="A84" s="48" t="s">
        <v>18</v>
      </c>
      <c r="B84" s="35" t="s">
        <v>49</v>
      </c>
      <c r="C84" s="50">
        <v>38</v>
      </c>
      <c r="D84" s="35" t="s">
        <v>20</v>
      </c>
      <c r="E84" s="20" t="e">
        <f t="shared" si="11"/>
        <v>#REF!</v>
      </c>
      <c r="F84" s="20" t="e">
        <f t="shared" si="11"/>
        <v>#REF!</v>
      </c>
      <c r="G84" s="20" t="e">
        <f>H83</f>
        <v>#REF!</v>
      </c>
      <c r="H84" s="20" t="e">
        <f>ROUNDDOWN($C84*G84/100,0)</f>
        <v>#REF!</v>
      </c>
      <c r="I84" s="20"/>
      <c r="J84" s="20">
        <f>ROUNDDOWN($C84*I84/100,0)</f>
        <v>0</v>
      </c>
      <c r="K84" s="20"/>
      <c r="L84" s="20">
        <f>ROUNDDOWN($C84*K84/100,0)</f>
        <v>0</v>
      </c>
      <c r="M84" s="49"/>
    </row>
    <row r="85" spans="1:13" ht="18.600000000000001" customHeight="1" x14ac:dyDescent="0.3">
      <c r="A85" s="48" t="e">
        <f>#REF!</f>
        <v>#REF!</v>
      </c>
      <c r="B85" s="35"/>
      <c r="C85" s="50">
        <v>1</v>
      </c>
      <c r="D85" s="35" t="s">
        <v>13</v>
      </c>
      <c r="E85" s="20" t="e">
        <f t="shared" si="11"/>
        <v>#REF!</v>
      </c>
      <c r="F85" s="20" t="e">
        <f t="shared" si="11"/>
        <v>#REF!</v>
      </c>
      <c r="G85" s="20"/>
      <c r="H85" s="20">
        <f>ROUNDDOWN($C85*G85,0)</f>
        <v>0</v>
      </c>
      <c r="I85" s="36" t="e">
        <f>#REF!/8*16/12*25/20</f>
        <v>#REF!</v>
      </c>
      <c r="J85" s="20" t="e">
        <f>ROUNDDOWN($C85*I85,0)</f>
        <v>#REF!</v>
      </c>
      <c r="K85" s="20"/>
      <c r="L85" s="20">
        <f>ROUNDDOWN($C85*K85,0)</f>
        <v>0</v>
      </c>
      <c r="M85" s="49"/>
    </row>
    <row r="86" spans="1:13" ht="18.600000000000001" customHeight="1" x14ac:dyDescent="0.3">
      <c r="A86" s="48" t="s">
        <v>19</v>
      </c>
      <c r="B86" s="27">
        <v>2901</v>
      </c>
      <c r="C86" s="50">
        <f>B86/10000</f>
        <v>0.29010000000000002</v>
      </c>
      <c r="D86" s="35"/>
      <c r="E86" s="20">
        <f t="shared" si="11"/>
        <v>19192</v>
      </c>
      <c r="F86" s="20">
        <f t="shared" si="11"/>
        <v>5567</v>
      </c>
      <c r="G86" s="20"/>
      <c r="H86" s="20">
        <f>ROUNDDOWN($C86*G86,0)</f>
        <v>0</v>
      </c>
      <c r="I86" s="20"/>
      <c r="J86" s="20">
        <f>ROUNDDOWN($C86*I86,0)</f>
        <v>0</v>
      </c>
      <c r="K86" s="20">
        <f>C82</f>
        <v>19192</v>
      </c>
      <c r="L86" s="20">
        <f>ROUNDDOWN($C86*K86,0)</f>
        <v>5567</v>
      </c>
      <c r="M86" s="49"/>
    </row>
    <row r="87" spans="1:13" ht="18.600000000000001" customHeight="1" x14ac:dyDescent="0.3">
      <c r="A87" s="171" t="s">
        <v>22</v>
      </c>
      <c r="B87" s="172"/>
      <c r="C87" s="50"/>
      <c r="D87" s="35"/>
      <c r="E87" s="20"/>
      <c r="F87" s="20" t="e">
        <f>H87+J87+L87</f>
        <v>#REF!</v>
      </c>
      <c r="G87" s="20"/>
      <c r="H87" s="20" t="e">
        <f>SUM(H83:H86)</f>
        <v>#REF!</v>
      </c>
      <c r="I87" s="20"/>
      <c r="J87" s="20" t="e">
        <f>SUM(J83:J86)</f>
        <v>#REF!</v>
      </c>
      <c r="K87" s="20"/>
      <c r="L87" s="20">
        <f>SUM(L83:L86)</f>
        <v>5567</v>
      </c>
      <c r="M87" s="49"/>
    </row>
    <row r="88" spans="1:13" ht="18.600000000000001" customHeight="1" x14ac:dyDescent="0.3">
      <c r="A88" s="48"/>
      <c r="B88" s="35"/>
      <c r="C88" s="50"/>
      <c r="D88" s="35"/>
      <c r="E88" s="20"/>
      <c r="F88" s="20"/>
      <c r="G88" s="20"/>
      <c r="H88" s="20"/>
      <c r="I88" s="20"/>
      <c r="J88" s="20"/>
      <c r="K88" s="20"/>
      <c r="L88" s="20"/>
      <c r="M88" s="49"/>
    </row>
    <row r="89" spans="1:13" ht="18.600000000000001" customHeight="1" x14ac:dyDescent="0.3">
      <c r="A89" s="48" t="s">
        <v>78</v>
      </c>
      <c r="B89" s="46" t="s">
        <v>79</v>
      </c>
      <c r="C89" s="169" t="e">
        <f>ROUNDDOWN(49594*#REF!/1000,0)</f>
        <v>#REF!</v>
      </c>
      <c r="D89" s="170"/>
      <c r="E89" s="20"/>
      <c r="F89" s="20"/>
      <c r="G89" s="20"/>
      <c r="H89" s="20"/>
      <c r="I89" s="20"/>
      <c r="J89" s="20"/>
      <c r="K89" s="20"/>
      <c r="L89" s="20"/>
      <c r="M89" s="49"/>
    </row>
    <row r="90" spans="1:13" ht="18.600000000000001" customHeight="1" x14ac:dyDescent="0.3">
      <c r="A90" s="48" t="s">
        <v>17</v>
      </c>
      <c r="B90" s="35" t="e">
        <f>#REF!</f>
        <v>#REF!</v>
      </c>
      <c r="C90" s="50">
        <v>16.5</v>
      </c>
      <c r="D90" s="51" t="s">
        <v>16</v>
      </c>
      <c r="E90" s="20" t="e">
        <f t="shared" ref="E90:F93" si="12">G90+I90+K90</f>
        <v>#REF!</v>
      </c>
      <c r="F90" s="20" t="e">
        <f t="shared" si="12"/>
        <v>#REF!</v>
      </c>
      <c r="G90" s="20" t="e">
        <f>#REF!</f>
        <v>#REF!</v>
      </c>
      <c r="H90" s="20" t="e">
        <f>ROUNDDOWN($C90*G90,0)</f>
        <v>#REF!</v>
      </c>
      <c r="I90" s="20"/>
      <c r="J90" s="20">
        <f>ROUNDDOWN($C90*I90,0)</f>
        <v>0</v>
      </c>
      <c r="K90" s="20"/>
      <c r="L90" s="20">
        <f>ROUNDDOWN($C90*K90,0)</f>
        <v>0</v>
      </c>
      <c r="M90" s="49"/>
    </row>
    <row r="91" spans="1:13" ht="18.600000000000001" customHeight="1" x14ac:dyDescent="0.3">
      <c r="A91" s="48" t="s">
        <v>18</v>
      </c>
      <c r="B91" s="35" t="s">
        <v>49</v>
      </c>
      <c r="C91" s="50">
        <v>39</v>
      </c>
      <c r="D91" s="35" t="s">
        <v>20</v>
      </c>
      <c r="E91" s="20" t="e">
        <f t="shared" si="12"/>
        <v>#REF!</v>
      </c>
      <c r="F91" s="20" t="e">
        <f t="shared" si="12"/>
        <v>#REF!</v>
      </c>
      <c r="G91" s="20" t="e">
        <f>H90</f>
        <v>#REF!</v>
      </c>
      <c r="H91" s="20" t="e">
        <f>ROUNDDOWN($C91*G91/100,0)</f>
        <v>#REF!</v>
      </c>
      <c r="I91" s="20"/>
      <c r="J91" s="20">
        <f>ROUNDDOWN($C91*I91/100,0)</f>
        <v>0</v>
      </c>
      <c r="K91" s="20"/>
      <c r="L91" s="20">
        <f>ROUNDDOWN($C91*K91/100,0)</f>
        <v>0</v>
      </c>
      <c r="M91" s="49"/>
    </row>
    <row r="92" spans="1:13" ht="18.600000000000001" customHeight="1" x14ac:dyDescent="0.3">
      <c r="A92" s="48" t="e">
        <f>#REF!</f>
        <v>#REF!</v>
      </c>
      <c r="B92" s="35"/>
      <c r="C92" s="50">
        <v>1</v>
      </c>
      <c r="D92" s="35" t="s">
        <v>13</v>
      </c>
      <c r="E92" s="20" t="e">
        <f t="shared" si="12"/>
        <v>#REF!</v>
      </c>
      <c r="F92" s="20" t="e">
        <f t="shared" si="12"/>
        <v>#REF!</v>
      </c>
      <c r="G92" s="20"/>
      <c r="H92" s="20">
        <f>ROUNDDOWN($C92*G92,0)</f>
        <v>0</v>
      </c>
      <c r="I92" s="36" t="e">
        <f>#REF!/8*16/12*25/20</f>
        <v>#REF!</v>
      </c>
      <c r="J92" s="20" t="e">
        <f>ROUNDDOWN($C92*I92,0)</f>
        <v>#REF!</v>
      </c>
      <c r="K92" s="20"/>
      <c r="L92" s="20">
        <f>ROUNDDOWN($C92*K92,0)</f>
        <v>0</v>
      </c>
      <c r="M92" s="49"/>
    </row>
    <row r="93" spans="1:13" ht="18.600000000000001" customHeight="1" x14ac:dyDescent="0.3">
      <c r="A93" s="48" t="s">
        <v>19</v>
      </c>
      <c r="B93" s="27">
        <v>2529</v>
      </c>
      <c r="C93" s="50">
        <f>B93/10000</f>
        <v>0.25290000000000001</v>
      </c>
      <c r="D93" s="35"/>
      <c r="E93" s="20" t="e">
        <f t="shared" si="12"/>
        <v>#REF!</v>
      </c>
      <c r="F93" s="20" t="e">
        <f t="shared" si="12"/>
        <v>#REF!</v>
      </c>
      <c r="G93" s="20"/>
      <c r="H93" s="20">
        <f>ROUNDDOWN($C93*G93,0)</f>
        <v>0</v>
      </c>
      <c r="I93" s="20"/>
      <c r="J93" s="20">
        <f>ROUNDDOWN($C93*I93,0)</f>
        <v>0</v>
      </c>
      <c r="K93" s="20" t="e">
        <f>C89</f>
        <v>#REF!</v>
      </c>
      <c r="L93" s="20" t="e">
        <f>ROUNDDOWN($C93*K93,0)</f>
        <v>#REF!</v>
      </c>
      <c r="M93" s="49"/>
    </row>
    <row r="94" spans="1:13" ht="18.600000000000001" customHeight="1" x14ac:dyDescent="0.3">
      <c r="A94" s="171" t="s">
        <v>22</v>
      </c>
      <c r="B94" s="172"/>
      <c r="C94" s="50"/>
      <c r="D94" s="35"/>
      <c r="E94" s="20"/>
      <c r="F94" s="20" t="e">
        <f>H94+J94+L94</f>
        <v>#REF!</v>
      </c>
      <c r="G94" s="20"/>
      <c r="H94" s="20" t="e">
        <f>SUM(H90:H93)</f>
        <v>#REF!</v>
      </c>
      <c r="I94" s="20"/>
      <c r="J94" s="20" t="e">
        <f>SUM(J90:J93)</f>
        <v>#REF!</v>
      </c>
      <c r="K94" s="20"/>
      <c r="L94" s="20" t="e">
        <f>SUM(L90:L93)</f>
        <v>#REF!</v>
      </c>
      <c r="M94" s="49"/>
    </row>
    <row r="95" spans="1:13" ht="17.100000000000001" customHeight="1" x14ac:dyDescent="0.3">
      <c r="A95" s="18"/>
      <c r="B95" s="18"/>
      <c r="C95" s="18"/>
      <c r="D95" s="18"/>
      <c r="E95" s="19"/>
      <c r="F95" s="19"/>
      <c r="G95" s="19"/>
      <c r="H95" s="19"/>
      <c r="I95" s="19"/>
      <c r="J95" s="19"/>
      <c r="K95" s="19"/>
      <c r="L95" s="19"/>
      <c r="M95" s="18"/>
    </row>
    <row r="96" spans="1:13" ht="17.100000000000001" customHeight="1" x14ac:dyDescent="0.3"/>
  </sheetData>
  <mergeCells count="38">
    <mergeCell ref="A17:B17"/>
    <mergeCell ref="C89:D89"/>
    <mergeCell ref="A31:B31"/>
    <mergeCell ref="C26:D26"/>
    <mergeCell ref="C33:D33"/>
    <mergeCell ref="A38:B38"/>
    <mergeCell ref="C54:D54"/>
    <mergeCell ref="C61:D61"/>
    <mergeCell ref="A66:B66"/>
    <mergeCell ref="C47:D47"/>
    <mergeCell ref="A52:B52"/>
    <mergeCell ref="C40:D40"/>
    <mergeCell ref="A45:B45"/>
    <mergeCell ref="A59:B59"/>
    <mergeCell ref="C19:D19"/>
    <mergeCell ref="A24:B24"/>
    <mergeCell ref="A94:B94"/>
    <mergeCell ref="C82:D82"/>
    <mergeCell ref="A87:B87"/>
    <mergeCell ref="C68:D68"/>
    <mergeCell ref="A73:B73"/>
    <mergeCell ref="C75:D75"/>
    <mergeCell ref="A80:B80"/>
    <mergeCell ref="C5:D5"/>
    <mergeCell ref="A10:B10"/>
    <mergeCell ref="C12:D12"/>
    <mergeCell ref="A1:M1"/>
    <mergeCell ref="A2:C2"/>
    <mergeCell ref="D2:F2"/>
    <mergeCell ref="A3:A4"/>
    <mergeCell ref="B3:B4"/>
    <mergeCell ref="C3:C4"/>
    <mergeCell ref="D3:D4"/>
    <mergeCell ref="E3:F3"/>
    <mergeCell ref="G3:H3"/>
    <mergeCell ref="I3:J3"/>
    <mergeCell ref="K3:L3"/>
    <mergeCell ref="M3:M4"/>
  </mergeCells>
  <phoneticPr fontId="1" type="noConversion"/>
  <pageMargins left="0.59055118110236227" right="0.39370078740157483" top="0.6692913385826772" bottom="0.35433070866141736" header="0.31496062992125984" footer="0.31496062992125984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N43"/>
  <sheetViews>
    <sheetView view="pageBreakPreview" zoomScale="115" zoomScaleSheetLayoutView="115" workbookViewId="0">
      <selection activeCell="G5" sqref="G5:AA5"/>
    </sheetView>
  </sheetViews>
  <sheetFormatPr defaultColWidth="9" defaultRowHeight="13.5" x14ac:dyDescent="0.3"/>
  <cols>
    <col min="1" max="16384" width="9" style="37"/>
  </cols>
  <sheetData>
    <row r="1" spans="1:14" ht="39.950000000000003" customHeight="1" x14ac:dyDescent="0.3">
      <c r="A1" s="188" t="s">
        <v>75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</row>
    <row r="2" spans="1:14" ht="23.1" customHeight="1" x14ac:dyDescent="0.3">
      <c r="A2" s="187" t="s">
        <v>61</v>
      </c>
      <c r="B2" s="187" t="s">
        <v>52</v>
      </c>
      <c r="C2" s="187" t="s">
        <v>53</v>
      </c>
      <c r="D2" s="187" t="s">
        <v>54</v>
      </c>
      <c r="E2" s="187"/>
      <c r="F2" s="187" t="s">
        <v>60</v>
      </c>
      <c r="G2" s="187"/>
      <c r="H2" s="190" t="s">
        <v>70</v>
      </c>
      <c r="I2" s="191"/>
      <c r="J2" s="190" t="s">
        <v>71</v>
      </c>
      <c r="K2" s="191"/>
      <c r="L2" s="190" t="s">
        <v>72</v>
      </c>
      <c r="M2" s="191"/>
      <c r="N2" s="38"/>
    </row>
    <row r="3" spans="1:14" ht="23.1" customHeight="1" x14ac:dyDescent="0.3">
      <c r="A3" s="187"/>
      <c r="B3" s="187"/>
      <c r="C3" s="187"/>
      <c r="D3" s="41" t="s">
        <v>55</v>
      </c>
      <c r="E3" s="41" t="s">
        <v>56</v>
      </c>
      <c r="F3" s="41" t="s">
        <v>57</v>
      </c>
      <c r="G3" s="41" t="s">
        <v>56</v>
      </c>
      <c r="H3" s="41" t="s">
        <v>55</v>
      </c>
      <c r="I3" s="41" t="s">
        <v>56</v>
      </c>
      <c r="J3" s="41" t="s">
        <v>55</v>
      </c>
      <c r="K3" s="41" t="s">
        <v>56</v>
      </c>
      <c r="L3" s="41" t="s">
        <v>55</v>
      </c>
      <c r="M3" s="41" t="s">
        <v>56</v>
      </c>
      <c r="N3" s="38"/>
    </row>
    <row r="4" spans="1:14" ht="23.1" customHeight="1" x14ac:dyDescent="0.3">
      <c r="A4" s="189" t="s">
        <v>68</v>
      </c>
      <c r="B4" s="41" t="s">
        <v>59</v>
      </c>
      <c r="C4" s="43"/>
      <c r="D4" s="43">
        <v>1.95</v>
      </c>
      <c r="E4" s="43"/>
      <c r="F4" s="43">
        <v>0.03</v>
      </c>
      <c r="G4" s="43"/>
      <c r="H4" s="42"/>
      <c r="I4" s="42"/>
      <c r="J4" s="42"/>
      <c r="K4" s="42"/>
      <c r="L4" s="42"/>
      <c r="M4" s="42"/>
      <c r="N4" s="38"/>
    </row>
    <row r="5" spans="1:14" ht="23.1" customHeight="1" x14ac:dyDescent="0.3">
      <c r="A5" s="187"/>
      <c r="B5" s="41" t="s">
        <v>58</v>
      </c>
      <c r="C5" s="43">
        <v>20</v>
      </c>
      <c r="D5" s="43">
        <v>0.8</v>
      </c>
      <c r="E5" s="43">
        <f>ROUND((D4+D5)/2*$C5,2)</f>
        <v>27.5</v>
      </c>
      <c r="F5" s="43">
        <v>0.05</v>
      </c>
      <c r="G5" s="43">
        <f>ROUND((F4+F5)/2*$C5,2)</f>
        <v>0.8</v>
      </c>
      <c r="H5" s="42"/>
      <c r="I5" s="42"/>
      <c r="J5" s="42"/>
      <c r="K5" s="42"/>
      <c r="L5" s="42"/>
      <c r="M5" s="42"/>
      <c r="N5" s="38"/>
    </row>
    <row r="6" spans="1:14" ht="23.1" customHeight="1" x14ac:dyDescent="0.3">
      <c r="A6" s="189" t="s">
        <v>69</v>
      </c>
      <c r="B6" s="41" t="s">
        <v>59</v>
      </c>
      <c r="C6" s="43"/>
      <c r="D6" s="43">
        <v>1.96</v>
      </c>
      <c r="E6" s="43"/>
      <c r="F6" s="43">
        <v>0.02</v>
      </c>
      <c r="G6" s="43"/>
      <c r="H6" s="42"/>
      <c r="I6" s="42"/>
      <c r="J6" s="42"/>
      <c r="K6" s="42"/>
      <c r="L6" s="42"/>
      <c r="M6" s="42"/>
      <c r="N6" s="38"/>
    </row>
    <row r="7" spans="1:14" ht="23.1" customHeight="1" x14ac:dyDescent="0.3">
      <c r="A7" s="187"/>
      <c r="B7" s="41" t="s">
        <v>58</v>
      </c>
      <c r="C7" s="43">
        <v>20</v>
      </c>
      <c r="D7" s="43">
        <v>0.79</v>
      </c>
      <c r="E7" s="43">
        <f>ROUND((D6+D7)/2*$C7,2)</f>
        <v>27.5</v>
      </c>
      <c r="F7" s="43">
        <v>0.03</v>
      </c>
      <c r="G7" s="43">
        <f>ROUND((F6+F7)/2*$C7,2)</f>
        <v>0.5</v>
      </c>
      <c r="H7" s="42"/>
      <c r="I7" s="42"/>
      <c r="J7" s="42"/>
      <c r="K7" s="42"/>
      <c r="L7" s="42"/>
      <c r="M7" s="42"/>
      <c r="N7" s="38"/>
    </row>
    <row r="8" spans="1:14" ht="23.1" customHeight="1" x14ac:dyDescent="0.3">
      <c r="A8" s="187"/>
      <c r="B8" s="41" t="s">
        <v>62</v>
      </c>
      <c r="C8" s="43">
        <v>20</v>
      </c>
      <c r="D8" s="43">
        <v>1.07</v>
      </c>
      <c r="E8" s="43">
        <f>ROUND((D7+D8)/2*$C8,2)</f>
        <v>18.600000000000001</v>
      </c>
      <c r="F8" s="43">
        <v>0.03</v>
      </c>
      <c r="G8" s="43">
        <f>ROUND((F7+F8)/2*$C8,2)</f>
        <v>0.6</v>
      </c>
      <c r="H8" s="42"/>
      <c r="I8" s="42"/>
      <c r="J8" s="42"/>
      <c r="K8" s="42"/>
      <c r="L8" s="42"/>
      <c r="M8" s="42"/>
      <c r="N8" s="38"/>
    </row>
    <row r="9" spans="1:14" ht="23.1" customHeight="1" x14ac:dyDescent="0.3">
      <c r="A9" s="187"/>
      <c r="B9" s="41" t="s">
        <v>63</v>
      </c>
      <c r="C9" s="43">
        <v>20</v>
      </c>
      <c r="D9" s="43">
        <v>1.03</v>
      </c>
      <c r="E9" s="43">
        <f>ROUND((D8+D9)/2*$C9,2)</f>
        <v>21</v>
      </c>
      <c r="F9" s="43">
        <v>0.02</v>
      </c>
      <c r="G9" s="43">
        <f>ROUND((F8+F9)/2*$C9,2)</f>
        <v>0.5</v>
      </c>
      <c r="H9" s="42"/>
      <c r="I9" s="42"/>
      <c r="J9" s="42"/>
      <c r="K9" s="42"/>
      <c r="L9" s="42"/>
      <c r="M9" s="42"/>
      <c r="N9" s="38"/>
    </row>
    <row r="10" spans="1:14" ht="23.1" hidden="1" customHeight="1" x14ac:dyDescent="0.3">
      <c r="A10" s="184" t="s">
        <v>73</v>
      </c>
      <c r="B10" s="41"/>
      <c r="C10" s="43">
        <v>18.2</v>
      </c>
      <c r="D10" s="43"/>
      <c r="E10" s="43"/>
      <c r="F10" s="43"/>
      <c r="G10" s="43"/>
      <c r="H10" s="43"/>
      <c r="I10" s="43">
        <f>ROUND($C10*H10,2)</f>
        <v>0</v>
      </c>
      <c r="J10" s="42"/>
      <c r="K10" s="42"/>
      <c r="L10" s="43"/>
      <c r="M10" s="43">
        <f>ROUND($C10*L10,2)</f>
        <v>0</v>
      </c>
      <c r="N10" s="38"/>
    </row>
    <row r="11" spans="1:14" ht="23.1" hidden="1" customHeight="1" x14ac:dyDescent="0.3">
      <c r="A11" s="186"/>
      <c r="B11" s="41"/>
      <c r="C11" s="43">
        <v>12.2</v>
      </c>
      <c r="D11" s="43"/>
      <c r="E11" s="43"/>
      <c r="F11" s="43"/>
      <c r="G11" s="43"/>
      <c r="H11" s="43"/>
      <c r="I11" s="42"/>
      <c r="J11" s="43"/>
      <c r="K11" s="43">
        <f>ROUND($C11*J11,2)</f>
        <v>0</v>
      </c>
      <c r="L11" s="42"/>
      <c r="M11" s="42"/>
      <c r="N11" s="38"/>
    </row>
    <row r="12" spans="1:14" ht="23.1" hidden="1" customHeight="1" x14ac:dyDescent="0.3">
      <c r="A12" s="185"/>
      <c r="B12" s="41" t="s">
        <v>76</v>
      </c>
      <c r="C12" s="43">
        <v>6</v>
      </c>
      <c r="D12" s="43"/>
      <c r="E12" s="43"/>
      <c r="F12" s="43"/>
      <c r="G12" s="43"/>
      <c r="H12" s="43"/>
      <c r="I12" s="42"/>
      <c r="J12" s="43"/>
      <c r="K12" s="43">
        <f>ROUND($C12*J12,2)</f>
        <v>0</v>
      </c>
      <c r="L12" s="42"/>
      <c r="M12" s="42"/>
      <c r="N12" s="38"/>
    </row>
    <row r="13" spans="1:14" ht="23.1" hidden="1" customHeight="1" x14ac:dyDescent="0.3">
      <c r="A13" s="184" t="s">
        <v>74</v>
      </c>
      <c r="B13" s="41"/>
      <c r="C13" s="43">
        <v>8</v>
      </c>
      <c r="D13" s="43"/>
      <c r="E13" s="43"/>
      <c r="F13" s="43"/>
      <c r="G13" s="43"/>
      <c r="H13" s="43"/>
      <c r="I13" s="43">
        <f>ROUND($C13*H13,2)</f>
        <v>0</v>
      </c>
      <c r="J13" s="42"/>
      <c r="K13" s="42"/>
      <c r="L13" s="42"/>
      <c r="M13" s="42"/>
      <c r="N13" s="38"/>
    </row>
    <row r="14" spans="1:14" ht="23.1" hidden="1" customHeight="1" x14ac:dyDescent="0.3">
      <c r="A14" s="185"/>
      <c r="B14" s="41"/>
      <c r="C14" s="43">
        <v>4</v>
      </c>
      <c r="D14" s="43"/>
      <c r="E14" s="43"/>
      <c r="F14" s="43"/>
      <c r="G14" s="43"/>
      <c r="H14" s="44"/>
      <c r="I14" s="43">
        <f>ROUND($C14*H14,2)</f>
        <v>0</v>
      </c>
      <c r="J14" s="42"/>
      <c r="K14" s="42"/>
      <c r="L14" s="42"/>
      <c r="M14" s="42"/>
      <c r="N14" s="38"/>
    </row>
    <row r="15" spans="1:14" ht="23.1" hidden="1" customHeight="1" x14ac:dyDescent="0.3">
      <c r="A15" s="41" t="s">
        <v>77</v>
      </c>
      <c r="B15" s="41"/>
      <c r="C15" s="43">
        <v>0.3</v>
      </c>
      <c r="D15" s="43"/>
      <c r="E15" s="43"/>
      <c r="F15" s="43"/>
      <c r="G15" s="43"/>
      <c r="H15" s="44"/>
      <c r="I15" s="43">
        <f>ROUND($C15*H15,2)</f>
        <v>0</v>
      </c>
      <c r="J15" s="42"/>
      <c r="K15" s="42"/>
      <c r="L15" s="43"/>
      <c r="M15" s="43">
        <f>ROUND($C15*L15,2)</f>
        <v>0</v>
      </c>
      <c r="N15" s="38"/>
    </row>
    <row r="16" spans="1:14" ht="23.1" customHeight="1" x14ac:dyDescent="0.3">
      <c r="A16" s="41" t="s">
        <v>82</v>
      </c>
      <c r="B16" s="41"/>
      <c r="C16" s="43"/>
      <c r="D16" s="43"/>
      <c r="E16" s="43"/>
      <c r="F16" s="43"/>
      <c r="G16" s="43"/>
      <c r="H16" s="44"/>
      <c r="I16" s="43" t="e">
        <f>#REF!</f>
        <v>#REF!</v>
      </c>
      <c r="J16" s="42"/>
      <c r="K16" s="42"/>
      <c r="L16" s="42"/>
      <c r="M16" s="43" t="e">
        <f>#REF!</f>
        <v>#REF!</v>
      </c>
      <c r="N16" s="38"/>
    </row>
    <row r="17" spans="1:14" ht="23.1" customHeight="1" x14ac:dyDescent="0.3">
      <c r="A17" s="42"/>
      <c r="B17" s="41"/>
      <c r="C17" s="43"/>
      <c r="D17" s="43"/>
      <c r="E17" s="43"/>
      <c r="F17" s="43"/>
      <c r="G17" s="43"/>
      <c r="H17" s="42"/>
      <c r="I17" s="42"/>
      <c r="J17" s="42"/>
      <c r="K17" s="42"/>
      <c r="L17" s="42"/>
      <c r="M17" s="42"/>
      <c r="N17" s="38"/>
    </row>
    <row r="18" spans="1:14" ht="23.1" customHeight="1" x14ac:dyDescent="0.3">
      <c r="A18" s="42"/>
      <c r="B18" s="41"/>
      <c r="C18" s="43"/>
      <c r="D18" s="43"/>
      <c r="E18" s="43"/>
      <c r="F18" s="43"/>
      <c r="G18" s="43"/>
      <c r="H18" s="42"/>
      <c r="I18" s="42"/>
      <c r="J18" s="42"/>
      <c r="K18" s="42"/>
      <c r="L18" s="42"/>
      <c r="M18" s="42"/>
      <c r="N18" s="38"/>
    </row>
    <row r="19" spans="1:14" ht="23.1" customHeight="1" x14ac:dyDescent="0.3">
      <c r="A19" s="42"/>
      <c r="B19" s="41"/>
      <c r="C19" s="43"/>
      <c r="D19" s="43"/>
      <c r="E19" s="43"/>
      <c r="F19" s="43"/>
      <c r="G19" s="43"/>
      <c r="H19" s="42"/>
      <c r="I19" s="42"/>
      <c r="J19" s="42"/>
      <c r="K19" s="42"/>
      <c r="L19" s="42"/>
      <c r="M19" s="42"/>
      <c r="N19" s="38"/>
    </row>
    <row r="20" spans="1:14" ht="23.1" customHeight="1" x14ac:dyDescent="0.3">
      <c r="A20" s="42"/>
      <c r="B20" s="41"/>
      <c r="C20" s="43"/>
      <c r="D20" s="43"/>
      <c r="E20" s="43"/>
      <c r="F20" s="43"/>
      <c r="G20" s="43"/>
      <c r="H20" s="42"/>
      <c r="I20" s="42"/>
      <c r="J20" s="42"/>
      <c r="K20" s="42"/>
      <c r="L20" s="42"/>
      <c r="M20" s="42"/>
      <c r="N20" s="38"/>
    </row>
    <row r="21" spans="1:14" ht="23.1" customHeight="1" x14ac:dyDescent="0.3">
      <c r="A21" s="42"/>
      <c r="B21" s="41"/>
      <c r="C21" s="43"/>
      <c r="D21" s="43"/>
      <c r="E21" s="43"/>
      <c r="F21" s="43"/>
      <c r="G21" s="43"/>
      <c r="H21" s="42"/>
      <c r="I21" s="42"/>
      <c r="J21" s="42"/>
      <c r="K21" s="42"/>
      <c r="L21" s="42"/>
      <c r="M21" s="42"/>
      <c r="N21" s="38"/>
    </row>
    <row r="22" spans="1:14" ht="23.1" customHeight="1" x14ac:dyDescent="0.3">
      <c r="A22" s="42"/>
      <c r="B22" s="41"/>
      <c r="C22" s="43"/>
      <c r="D22" s="43"/>
      <c r="E22" s="43"/>
      <c r="F22" s="43"/>
      <c r="G22" s="43"/>
      <c r="H22" s="42"/>
      <c r="I22" s="42"/>
      <c r="J22" s="42"/>
      <c r="K22" s="42"/>
      <c r="L22" s="42"/>
      <c r="M22" s="42"/>
      <c r="N22" s="38"/>
    </row>
    <row r="23" spans="1:14" ht="23.1" customHeight="1" x14ac:dyDescent="0.3">
      <c r="A23" s="42"/>
      <c r="B23" s="41"/>
      <c r="C23" s="43"/>
      <c r="D23" s="43"/>
      <c r="E23" s="43"/>
      <c r="F23" s="43"/>
      <c r="G23" s="43"/>
      <c r="H23" s="42"/>
      <c r="I23" s="42"/>
      <c r="J23" s="42"/>
      <c r="K23" s="42"/>
      <c r="L23" s="42"/>
      <c r="M23" s="42"/>
      <c r="N23" s="38"/>
    </row>
    <row r="24" spans="1:14" ht="23.1" customHeight="1" x14ac:dyDescent="0.3">
      <c r="A24" s="42"/>
      <c r="B24" s="41"/>
      <c r="C24" s="43"/>
      <c r="D24" s="43"/>
      <c r="E24" s="43"/>
      <c r="F24" s="43"/>
      <c r="G24" s="43"/>
      <c r="H24" s="42"/>
      <c r="I24" s="42"/>
      <c r="J24" s="42"/>
      <c r="K24" s="42"/>
      <c r="L24" s="42"/>
      <c r="M24" s="42"/>
      <c r="N24" s="38"/>
    </row>
    <row r="25" spans="1:14" ht="23.1" customHeight="1" x14ac:dyDescent="0.3">
      <c r="A25" s="42"/>
      <c r="B25" s="41"/>
      <c r="C25" s="43"/>
      <c r="D25" s="43"/>
      <c r="E25" s="43"/>
      <c r="F25" s="43"/>
      <c r="G25" s="43"/>
      <c r="H25" s="42"/>
      <c r="I25" s="42"/>
      <c r="J25" s="42"/>
      <c r="K25" s="42"/>
      <c r="L25" s="42"/>
      <c r="M25" s="42"/>
      <c r="N25" s="38"/>
    </row>
    <row r="26" spans="1:14" ht="23.1" customHeight="1" x14ac:dyDescent="0.3">
      <c r="A26" s="41" t="s">
        <v>64</v>
      </c>
      <c r="B26" s="41"/>
      <c r="C26" s="43"/>
      <c r="D26" s="43"/>
      <c r="E26" s="43">
        <f>SUM(E4:E19)</f>
        <v>94.6</v>
      </c>
      <c r="F26" s="43"/>
      <c r="G26" s="43">
        <f>SUM(G4:G19)</f>
        <v>2.4</v>
      </c>
      <c r="H26" s="42"/>
      <c r="I26" s="43" t="e">
        <f>SUM(I4:I19)</f>
        <v>#REF!</v>
      </c>
      <c r="J26" s="42"/>
      <c r="K26" s="43">
        <f>SUM(K4:K19)</f>
        <v>0</v>
      </c>
      <c r="L26" s="42"/>
      <c r="M26" s="43" t="e">
        <f>SUM(M4:M19)</f>
        <v>#REF!</v>
      </c>
      <c r="N26" s="38"/>
    </row>
    <row r="27" spans="1:14" x14ac:dyDescent="0.3">
      <c r="B27" s="38"/>
      <c r="C27" s="39"/>
      <c r="D27" s="39"/>
      <c r="E27" s="39"/>
      <c r="F27" s="39"/>
      <c r="G27" s="39"/>
      <c r="H27" s="38"/>
      <c r="I27" s="38"/>
      <c r="J27" s="38"/>
      <c r="K27" s="38"/>
      <c r="L27" s="38"/>
      <c r="M27" s="38"/>
      <c r="N27" s="38"/>
    </row>
    <row r="28" spans="1:14" x14ac:dyDescent="0.3">
      <c r="B28" s="38"/>
      <c r="C28" s="39"/>
      <c r="D28" s="39"/>
      <c r="E28" s="39"/>
      <c r="F28" s="39"/>
      <c r="G28" s="39"/>
      <c r="H28" s="38"/>
      <c r="I28" s="38"/>
      <c r="J28" s="38"/>
      <c r="K28" s="38"/>
      <c r="L28" s="38"/>
      <c r="M28" s="38"/>
      <c r="N28" s="38"/>
    </row>
    <row r="29" spans="1:14" x14ac:dyDescent="0.3">
      <c r="B29" s="38"/>
      <c r="C29" s="39"/>
      <c r="D29" s="39"/>
      <c r="E29" s="39"/>
      <c r="F29" s="39"/>
      <c r="G29" s="39"/>
      <c r="H29" s="38"/>
      <c r="I29" s="38"/>
      <c r="J29" s="38"/>
      <c r="K29" s="38"/>
      <c r="L29" s="38"/>
      <c r="M29" s="38"/>
      <c r="N29" s="38"/>
    </row>
    <row r="30" spans="1:14" x14ac:dyDescent="0.3">
      <c r="B30" s="38"/>
      <c r="C30" s="39"/>
      <c r="D30" s="39"/>
      <c r="E30" s="39"/>
      <c r="F30" s="39"/>
      <c r="G30" s="39"/>
      <c r="H30" s="38"/>
      <c r="I30" s="38"/>
      <c r="J30" s="38"/>
      <c r="K30" s="38"/>
      <c r="L30" s="38"/>
      <c r="M30" s="38"/>
      <c r="N30" s="38"/>
    </row>
    <row r="31" spans="1:14" x14ac:dyDescent="0.3">
      <c r="B31" s="38"/>
      <c r="C31" s="39"/>
      <c r="D31" s="39"/>
      <c r="E31" s="39"/>
      <c r="F31" s="39"/>
      <c r="G31" s="39"/>
      <c r="H31" s="38"/>
      <c r="I31" s="38"/>
      <c r="J31" s="38"/>
      <c r="K31" s="38"/>
      <c r="L31" s="38"/>
      <c r="M31" s="38"/>
      <c r="N31" s="38"/>
    </row>
    <row r="32" spans="1:14" x14ac:dyDescent="0.3">
      <c r="B32" s="38"/>
      <c r="C32" s="39"/>
      <c r="D32" s="39"/>
      <c r="E32" s="39"/>
      <c r="F32" s="39"/>
      <c r="G32" s="39"/>
      <c r="H32" s="38"/>
      <c r="I32" s="38"/>
      <c r="J32" s="38"/>
      <c r="K32" s="38"/>
      <c r="L32" s="38"/>
      <c r="M32" s="38"/>
      <c r="N32" s="38"/>
    </row>
    <row r="33" spans="2:14" x14ac:dyDescent="0.3">
      <c r="B33" s="38"/>
      <c r="C33" s="39"/>
      <c r="D33" s="39"/>
      <c r="E33" s="39"/>
      <c r="F33" s="39"/>
      <c r="G33" s="39"/>
      <c r="H33" s="38"/>
      <c r="I33" s="38"/>
      <c r="J33" s="38"/>
      <c r="K33" s="38"/>
      <c r="L33" s="38"/>
      <c r="M33" s="38"/>
      <c r="N33" s="38"/>
    </row>
    <row r="34" spans="2:14" x14ac:dyDescent="0.3">
      <c r="B34" s="38"/>
      <c r="C34" s="39"/>
      <c r="D34" s="39"/>
      <c r="E34" s="39"/>
      <c r="F34" s="39"/>
      <c r="G34" s="39"/>
      <c r="H34" s="38"/>
      <c r="I34" s="38"/>
      <c r="J34" s="38"/>
      <c r="K34" s="38"/>
      <c r="L34" s="38"/>
      <c r="M34" s="38"/>
      <c r="N34" s="38"/>
    </row>
    <row r="35" spans="2:14" x14ac:dyDescent="0.3">
      <c r="B35" s="38"/>
      <c r="C35" s="39"/>
      <c r="D35" s="39"/>
      <c r="E35" s="39"/>
      <c r="F35" s="39"/>
      <c r="G35" s="39"/>
      <c r="H35" s="38"/>
      <c r="I35" s="38"/>
      <c r="J35" s="38"/>
      <c r="K35" s="38"/>
      <c r="L35" s="38"/>
      <c r="M35" s="38"/>
      <c r="N35" s="38"/>
    </row>
    <row r="36" spans="2:14" x14ac:dyDescent="0.3">
      <c r="B36" s="38"/>
      <c r="C36" s="39"/>
      <c r="D36" s="39"/>
      <c r="E36" s="39"/>
      <c r="F36" s="39"/>
      <c r="G36" s="39"/>
      <c r="H36" s="38"/>
      <c r="I36" s="38"/>
      <c r="J36" s="38"/>
      <c r="K36" s="38"/>
      <c r="L36" s="38"/>
      <c r="M36" s="38"/>
      <c r="N36" s="38"/>
    </row>
    <row r="37" spans="2:14" x14ac:dyDescent="0.3">
      <c r="B37" s="38"/>
      <c r="C37" s="39"/>
      <c r="D37" s="39"/>
      <c r="E37" s="39"/>
      <c r="F37" s="39"/>
      <c r="G37" s="39"/>
      <c r="H37" s="38"/>
      <c r="I37" s="38"/>
      <c r="J37" s="38"/>
      <c r="K37" s="38"/>
      <c r="L37" s="38"/>
      <c r="M37" s="38"/>
      <c r="N37" s="38"/>
    </row>
    <row r="38" spans="2:14" x14ac:dyDescent="0.3">
      <c r="B38" s="38"/>
      <c r="C38" s="39"/>
      <c r="D38" s="39"/>
      <c r="E38" s="39"/>
      <c r="F38" s="39"/>
      <c r="G38" s="39"/>
      <c r="H38" s="38"/>
      <c r="I38" s="38"/>
      <c r="J38" s="38"/>
      <c r="K38" s="38"/>
      <c r="L38" s="38"/>
      <c r="M38" s="38"/>
      <c r="N38" s="38"/>
    </row>
    <row r="39" spans="2:14" x14ac:dyDescent="0.3">
      <c r="B39" s="38"/>
      <c r="C39" s="39"/>
      <c r="D39" s="39"/>
      <c r="E39" s="39"/>
      <c r="F39" s="39"/>
      <c r="G39" s="39"/>
      <c r="H39" s="38"/>
      <c r="I39" s="38"/>
      <c r="J39" s="38"/>
      <c r="K39" s="38"/>
      <c r="L39" s="38"/>
      <c r="M39" s="38"/>
      <c r="N39" s="38"/>
    </row>
    <row r="40" spans="2:14" x14ac:dyDescent="0.3">
      <c r="B40" s="38"/>
      <c r="C40" s="39"/>
      <c r="D40" s="39"/>
      <c r="E40" s="39"/>
      <c r="F40" s="39"/>
      <c r="G40" s="39"/>
      <c r="H40" s="38"/>
      <c r="I40" s="38"/>
      <c r="J40" s="38"/>
      <c r="K40" s="38"/>
      <c r="L40" s="38"/>
      <c r="M40" s="38"/>
      <c r="N40" s="38"/>
    </row>
    <row r="41" spans="2:14" x14ac:dyDescent="0.3">
      <c r="B41" s="38"/>
      <c r="C41" s="39"/>
      <c r="D41" s="39"/>
      <c r="E41" s="39"/>
      <c r="F41" s="39"/>
      <c r="G41" s="39"/>
      <c r="H41" s="38"/>
      <c r="I41" s="38"/>
      <c r="J41" s="38"/>
      <c r="K41" s="38"/>
      <c r="L41" s="38"/>
      <c r="M41" s="38"/>
      <c r="N41" s="38"/>
    </row>
    <row r="42" spans="2:14" x14ac:dyDescent="0.3">
      <c r="B42" s="38"/>
      <c r="C42" s="39"/>
      <c r="D42" s="39"/>
      <c r="E42" s="39"/>
      <c r="F42" s="39"/>
      <c r="G42" s="39"/>
      <c r="H42" s="38"/>
      <c r="I42" s="38"/>
      <c r="J42" s="38"/>
      <c r="K42" s="38"/>
      <c r="L42" s="38"/>
      <c r="M42" s="38"/>
      <c r="N42" s="38"/>
    </row>
    <row r="43" spans="2:14" x14ac:dyDescent="0.3">
      <c r="C43" s="40"/>
      <c r="D43" s="40"/>
      <c r="E43" s="40"/>
      <c r="F43" s="40"/>
      <c r="G43" s="40"/>
    </row>
  </sheetData>
  <mergeCells count="13">
    <mergeCell ref="A13:A14"/>
    <mergeCell ref="A10:A12"/>
    <mergeCell ref="A2:A3"/>
    <mergeCell ref="A1:M1"/>
    <mergeCell ref="A4:A5"/>
    <mergeCell ref="A6:A9"/>
    <mergeCell ref="C2:C3"/>
    <mergeCell ref="D2:E2"/>
    <mergeCell ref="F2:G2"/>
    <mergeCell ref="B2:B3"/>
    <mergeCell ref="H2:I2"/>
    <mergeCell ref="J2:K2"/>
    <mergeCell ref="L2:M2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 지정된 범위</vt:lpstr>
      </vt:variant>
      <vt:variant>
        <vt:i4>13</vt:i4>
      </vt:variant>
    </vt:vector>
  </HeadingPairs>
  <TitlesOfParts>
    <vt:vector size="21" baseType="lpstr">
      <vt:lpstr>표지</vt:lpstr>
      <vt:lpstr>원가계산서</vt:lpstr>
      <vt:lpstr>내역서총괄표</vt:lpstr>
      <vt:lpstr>내역서</vt:lpstr>
      <vt:lpstr>예정공정표</vt:lpstr>
      <vt:lpstr>건설기계 목록</vt:lpstr>
      <vt:lpstr>건설기계</vt:lpstr>
      <vt:lpstr>토적계산</vt:lpstr>
      <vt:lpstr>건설기계!Print_Area</vt:lpstr>
      <vt:lpstr>'건설기계 목록'!Print_Area</vt:lpstr>
      <vt:lpstr>내역서!Print_Area</vt:lpstr>
      <vt:lpstr>내역서총괄표!Print_Area</vt:lpstr>
      <vt:lpstr>예정공정표!Print_Area</vt:lpstr>
      <vt:lpstr>원가계산서!Print_Area</vt:lpstr>
      <vt:lpstr>토적계산!Print_Area</vt:lpstr>
      <vt:lpstr>표지!Print_Area</vt:lpstr>
      <vt:lpstr>건설기계!Print_Titles</vt:lpstr>
      <vt:lpstr>'건설기계 목록'!Print_Titles</vt:lpstr>
      <vt:lpstr>내역서!Print_Titles</vt:lpstr>
      <vt:lpstr>내역서총괄표!Print_Titles</vt:lpstr>
      <vt:lpstr>원가계산서!Print_Titles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Admin</cp:lastModifiedBy>
  <cp:lastPrinted>2026-07-03T03:00:42Z</cp:lastPrinted>
  <dcterms:created xsi:type="dcterms:W3CDTF">2014-09-23T05:31:09Z</dcterms:created>
  <dcterms:modified xsi:type="dcterms:W3CDTF">2026-09-02T09:06:13Z</dcterms:modified>
</cp:coreProperties>
</file>