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/>
  <mc:AlternateContent xmlns:mc="http://schemas.openxmlformats.org/markup-compatibility/2006">
    <mc:Choice Requires="x15">
      <x15ac:absPath xmlns:x15ac="http://schemas.microsoft.com/office/spreadsheetml/2010/11/ac" url="D:\사용자계정\Master\Desktop\[용역]\입찰\입찰\2026\0908 봉양농공단지 청년문화센터건립사업 건설폐기물처리용역\"/>
    </mc:Choice>
  </mc:AlternateContent>
  <xr:revisionPtr revIDLastSave="0" documentId="13_ncr:1_{D9B85778-D4CF-4757-856F-3A21ECC85B9F}" xr6:coauthVersionLast="47" xr6:coauthVersionMax="47" xr10:uidLastSave="{00000000-0000-0000-0000-000000000000}"/>
  <bookViews>
    <workbookView xWindow="28680" yWindow="-120" windowWidth="29040" windowHeight="15720" activeTab="2" xr2:uid="{B2B62A0F-761F-4583-AB2A-A5D7D4094F0D}"/>
  </bookViews>
  <sheets>
    <sheet name="원가(전체)" sheetId="8" r:id="rId1"/>
    <sheet name="집계표" sheetId="7" r:id="rId2"/>
    <sheet name="내역서" sheetId="6" r:id="rId3"/>
    <sheet name="Sheet1" sheetId="1" r:id="rId4"/>
  </sheets>
  <definedNames>
    <definedName name="_xlnm.Print_Area" localSheetId="2">내역서!$A$1:$M$67</definedName>
    <definedName name="_xlnm.Print_Area" localSheetId="0">'원가(전체)'!$A$1:$M$53</definedName>
    <definedName name="_xlnm.Print_Area" localSheetId="1">집계표!$A$1:$L$25</definedName>
    <definedName name="_xlnm.Print_Titles" localSheetId="2">내역서!$1:$4</definedName>
    <definedName name="_xlnm.Print_Titles" localSheetId="1">집계표!$1:$4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A2" i="8" l="1"/>
  <c r="D48" i="8"/>
  <c r="AV25" i="7" l="1"/>
  <c r="AW25" i="7"/>
  <c r="AX25" i="7"/>
  <c r="AV67" i="6"/>
  <c r="AU7" i="7" s="1"/>
  <c r="AW67" i="6"/>
  <c r="AX67" i="6"/>
  <c r="AY67" i="6"/>
  <c r="AV46" i="6"/>
  <c r="AU6" i="7" s="1"/>
  <c r="AW46" i="6"/>
  <c r="AX46" i="6"/>
  <c r="AY46" i="6"/>
  <c r="AV25" i="6"/>
  <c r="AU5" i="7" s="1"/>
  <c r="AW25" i="6"/>
  <c r="AX25" i="6"/>
  <c r="AY25" i="6"/>
  <c r="AK46" i="6" l="1"/>
  <c r="AJ6" i="7" s="1"/>
  <c r="H25" i="6"/>
  <c r="F5" i="7" s="1"/>
  <c r="G5" i="7" s="1"/>
  <c r="AB46" i="6"/>
  <c r="AA6" i="7" s="1"/>
  <c r="AI25" i="6"/>
  <c r="AH5" i="7" s="1"/>
  <c r="AH25" i="6"/>
  <c r="AG5" i="7" s="1"/>
  <c r="AN46" i="6"/>
  <c r="AM6" i="7" s="1"/>
  <c r="AG25" i="6"/>
  <c r="AF5" i="7" s="1"/>
  <c r="AM46" i="6"/>
  <c r="AL6" i="7" s="1"/>
  <c r="Z25" i="6"/>
  <c r="Y5" i="7" s="1"/>
  <c r="AF25" i="6"/>
  <c r="AE5" i="7" s="1"/>
  <c r="Y25" i="6"/>
  <c r="X5" i="7" s="1"/>
  <c r="AA46" i="6"/>
  <c r="Z6" i="7" s="1"/>
  <c r="Z46" i="6"/>
  <c r="Y6" i="7" s="1"/>
  <c r="Y46" i="6"/>
  <c r="X6" i="7" s="1"/>
  <c r="Z67" i="6"/>
  <c r="Y7" i="7" s="1"/>
  <c r="AN67" i="6"/>
  <c r="AM7" i="7" s="1"/>
  <c r="Y67" i="6"/>
  <c r="X7" i="7" s="1"/>
  <c r="AM67" i="6"/>
  <c r="AL7" i="7" s="1"/>
  <c r="X67" i="6"/>
  <c r="W7" i="7" s="1"/>
  <c r="AL67" i="6"/>
  <c r="AK7" i="7" s="1"/>
  <c r="W67" i="6"/>
  <c r="V7" i="7" s="1"/>
  <c r="V67" i="6"/>
  <c r="U7" i="7" s="1"/>
  <c r="X25" i="6"/>
  <c r="W5" i="7" s="1"/>
  <c r="W25" i="6"/>
  <c r="V5" i="7" s="1"/>
  <c r="AL46" i="6"/>
  <c r="AK6" i="7" s="1"/>
  <c r="AJ46" i="6"/>
  <c r="AI6" i="7" s="1"/>
  <c r="AI46" i="6"/>
  <c r="AH6" i="7" s="1"/>
  <c r="AH46" i="6"/>
  <c r="AG6" i="7" s="1"/>
  <c r="AQ46" i="6"/>
  <c r="AP6" i="7" s="1"/>
  <c r="AF67" i="6"/>
  <c r="AE7" i="7" s="1"/>
  <c r="U67" i="6"/>
  <c r="T7" i="7" s="1"/>
  <c r="AG46" i="6"/>
  <c r="AF6" i="7" s="1"/>
  <c r="V25" i="6"/>
  <c r="U5" i="7" s="1"/>
  <c r="AM25" i="6"/>
  <c r="AL5" i="7" s="1"/>
  <c r="AF46" i="6"/>
  <c r="AE6" i="7" s="1"/>
  <c r="AQ25" i="6"/>
  <c r="AP5" i="7" s="1"/>
  <c r="U25" i="6"/>
  <c r="T5" i="7" s="1"/>
  <c r="AL25" i="6"/>
  <c r="AK5" i="7" s="1"/>
  <c r="AE46" i="6"/>
  <c r="AD6" i="7" s="1"/>
  <c r="AP25" i="6"/>
  <c r="AO5" i="7" s="1"/>
  <c r="T25" i="6"/>
  <c r="S5" i="7" s="1"/>
  <c r="AK25" i="6"/>
  <c r="AJ5" i="7" s="1"/>
  <c r="AO25" i="6"/>
  <c r="AN5" i="7" s="1"/>
  <c r="AU25" i="6"/>
  <c r="AT5" i="7" s="1"/>
  <c r="S25" i="6"/>
  <c r="R5" i="7" s="1"/>
  <c r="AJ25" i="6"/>
  <c r="AI5" i="7" s="1"/>
  <c r="AU25" i="7"/>
  <c r="AN25" i="6"/>
  <c r="AM5" i="7" s="1"/>
  <c r="AT25" i="6"/>
  <c r="AS5" i="7" s="1"/>
  <c r="AS25" i="6"/>
  <c r="AR5" i="7" s="1"/>
  <c r="AR25" i="6"/>
  <c r="AQ5" i="7" s="1"/>
  <c r="X46" i="6"/>
  <c r="W6" i="7" s="1"/>
  <c r="W46" i="6"/>
  <c r="V6" i="7" s="1"/>
  <c r="V46" i="6"/>
  <c r="U6" i="7" s="1"/>
  <c r="T67" i="6"/>
  <c r="S7" i="7" s="1"/>
  <c r="AK67" i="6"/>
  <c r="AJ7" i="7" s="1"/>
  <c r="AP46" i="6"/>
  <c r="AO6" i="7" s="1"/>
  <c r="U46" i="6"/>
  <c r="T6" i="7" s="1"/>
  <c r="AU67" i="6"/>
  <c r="AT7" i="7" s="1"/>
  <c r="S67" i="6"/>
  <c r="R7" i="7" s="1"/>
  <c r="AJ67" i="6"/>
  <c r="AI7" i="7" s="1"/>
  <c r="AO46" i="6"/>
  <c r="AN6" i="7" s="1"/>
  <c r="T46" i="6"/>
  <c r="S6" i="7" s="1"/>
  <c r="AT67" i="6"/>
  <c r="AS7" i="7" s="1"/>
  <c r="AI67" i="6"/>
  <c r="AH7" i="7" s="1"/>
  <c r="AE25" i="6"/>
  <c r="AD5" i="7" s="1"/>
  <c r="AU46" i="6"/>
  <c r="AT6" i="7" s="1"/>
  <c r="S46" i="6"/>
  <c r="R6" i="7" s="1"/>
  <c r="AB67" i="6"/>
  <c r="AA7" i="7" s="1"/>
  <c r="AH67" i="6"/>
  <c r="AG7" i="7" s="1"/>
  <c r="AT46" i="6"/>
  <c r="AS6" i="7" s="1"/>
  <c r="AA67" i="6"/>
  <c r="Z7" i="7" s="1"/>
  <c r="AG67" i="6"/>
  <c r="AF7" i="7" s="1"/>
  <c r="AS67" i="6"/>
  <c r="AR7" i="7" s="1"/>
  <c r="AR67" i="6"/>
  <c r="AQ7" i="7" s="1"/>
  <c r="AQ67" i="6"/>
  <c r="AP7" i="7" s="1"/>
  <c r="AP67" i="6"/>
  <c r="AO7" i="7" s="1"/>
  <c r="AO67" i="6"/>
  <c r="AN7" i="7" s="1"/>
  <c r="H67" i="6"/>
  <c r="F7" i="7" s="1"/>
  <c r="G7" i="7" s="1"/>
  <c r="AC46" i="6"/>
  <c r="AB6" i="7" s="1"/>
  <c r="AD46" i="6"/>
  <c r="AC6" i="7" s="1"/>
  <c r="AE67" i="6"/>
  <c r="AD7" i="7" s="1"/>
  <c r="AD67" i="6"/>
  <c r="AC7" i="7" s="1"/>
  <c r="AC67" i="6"/>
  <c r="AB7" i="7" s="1"/>
  <c r="AD25" i="6"/>
  <c r="AC5" i="7" s="1"/>
  <c r="AC25" i="6"/>
  <c r="AB5" i="7" s="1"/>
  <c r="AS46" i="6"/>
  <c r="AR6" i="7" s="1"/>
  <c r="R46" i="6"/>
  <c r="Q6" i="7" s="1"/>
  <c r="J46" i="6"/>
  <c r="H6" i="7" s="1"/>
  <c r="I6" i="7" s="1"/>
  <c r="AB25" i="6"/>
  <c r="AA5" i="7" s="1"/>
  <c r="AR46" i="6"/>
  <c r="AQ6" i="7" s="1"/>
  <c r="H46" i="6"/>
  <c r="AA25" i="6"/>
  <c r="Z5" i="7" s="1"/>
  <c r="AD25" i="7" l="1"/>
  <c r="AF25" i="7"/>
  <c r="R67" i="6"/>
  <c r="Q7" i="7" s="1"/>
  <c r="AA25" i="7"/>
  <c r="J67" i="6"/>
  <c r="H7" i="7" s="1"/>
  <c r="I7" i="7" s="1"/>
  <c r="X25" i="7"/>
  <c r="AG25" i="7"/>
  <c r="Z25" i="7"/>
  <c r="AM25" i="7"/>
  <c r="V25" i="7"/>
  <c r="AQ25" i="7"/>
  <c r="W25" i="7"/>
  <c r="AJ25" i="7"/>
  <c r="S25" i="7"/>
  <c r="AH25" i="7"/>
  <c r="T25" i="7"/>
  <c r="AP25" i="7"/>
  <c r="AE25" i="7"/>
  <c r="AR25" i="7"/>
  <c r="R25" i="7"/>
  <c r="AT25" i="7"/>
  <c r="AK25" i="7"/>
  <c r="AL25" i="7"/>
  <c r="U25" i="7"/>
  <c r="Y25" i="7"/>
  <c r="AN25" i="7"/>
  <c r="AO25" i="7"/>
  <c r="AB25" i="7"/>
  <c r="AS25" i="7"/>
  <c r="AI25" i="7"/>
  <c r="F6" i="7"/>
  <c r="G6" i="7" s="1"/>
  <c r="G25" i="7"/>
  <c r="D8" i="8" s="1"/>
  <c r="D14" i="8" s="1"/>
  <c r="D16" i="8" s="1"/>
  <c r="AC25" i="7"/>
  <c r="D9" i="8" l="1"/>
  <c r="D10" i="8" s="1"/>
  <c r="D15" i="8"/>
  <c r="D17" i="8"/>
  <c r="D31" i="8"/>
  <c r="D30" i="8"/>
  <c r="D12" i="8"/>
  <c r="D13" i="8"/>
  <c r="R25" i="6" l="1"/>
  <c r="Q5" i="7" s="1"/>
  <c r="Q25" i="7" s="1"/>
  <c r="J25" i="6"/>
  <c r="H5" i="7" s="1"/>
  <c r="I5" i="7" s="1"/>
  <c r="I25" i="7" s="1"/>
  <c r="D11" i="8" s="1"/>
  <c r="F46" i="6"/>
  <c r="F67" i="6"/>
  <c r="F25" i="6"/>
  <c r="D5" i="7" l="1"/>
  <c r="L25" i="6"/>
  <c r="L67" i="6"/>
  <c r="D7" i="7"/>
  <c r="D6" i="7"/>
  <c r="L46" i="6"/>
  <c r="J6" i="7" l="1"/>
  <c r="E6" i="7"/>
  <c r="K6" i="7" s="1"/>
  <c r="E7" i="7"/>
  <c r="K7" i="7" s="1"/>
  <c r="J7" i="7"/>
  <c r="E5" i="7"/>
  <c r="J5" i="7"/>
  <c r="K5" i="7" l="1"/>
  <c r="E25" i="7"/>
  <c r="D4" i="8" l="1"/>
  <c r="K25" i="7"/>
  <c r="D7" i="8" l="1"/>
  <c r="D22" i="8" s="1"/>
  <c r="D19" i="8"/>
  <c r="D18" i="8" s="1"/>
  <c r="D32" i="8" s="1"/>
  <c r="D33" i="8" s="1"/>
  <c r="D40" i="8" s="1"/>
  <c r="D43" i="8" l="1"/>
  <c r="D44" i="8"/>
  <c r="D53" i="8" s="1"/>
</calcChain>
</file>

<file path=xl/sharedStrings.xml><?xml version="1.0" encoding="utf-8"?>
<sst xmlns="http://schemas.openxmlformats.org/spreadsheetml/2006/main" count="270" uniqueCount="146">
  <si>
    <t>단위</t>
  </si>
  <si>
    <t>비 고</t>
  </si>
  <si>
    <t>구분</t>
  </si>
  <si>
    <t>건설폐재류</t>
  </si>
  <si>
    <t>TON</t>
  </si>
  <si>
    <t>24톤 덤프트럭, 30km</t>
  </si>
  <si>
    <t>폐콘크리트</t>
  </si>
  <si>
    <t>24톤 암롤트럭, 30km</t>
  </si>
  <si>
    <t>비고</t>
  </si>
  <si>
    <t>수  량</t>
  </si>
  <si>
    <t>재  료  비</t>
  </si>
  <si>
    <t>노  무  비</t>
  </si>
  <si>
    <t>경      비</t>
  </si>
  <si>
    <t>합      계</t>
  </si>
  <si>
    <t>단  가</t>
  </si>
  <si>
    <t>금   액</t>
  </si>
  <si>
    <t>손료요율</t>
  </si>
  <si>
    <t>손료구분</t>
  </si>
  <si>
    <t>적용구분</t>
  </si>
  <si>
    <t>합계구분</t>
  </si>
  <si>
    <t>품목구분</t>
  </si>
  <si>
    <t>조달코드</t>
  </si>
  <si>
    <t>기계경비</t>
  </si>
  <si>
    <t>합  계</t>
  </si>
  <si>
    <t>수량</t>
  </si>
  <si>
    <t>재 료 비</t>
  </si>
  <si>
    <t>노 무 비</t>
  </si>
  <si>
    <t>금    액</t>
  </si>
  <si>
    <t>폐기물처리비</t>
  </si>
  <si>
    <t>혼합건설폐기물</t>
  </si>
  <si>
    <t>폐기물운반비(건설폐재류)</t>
  </si>
  <si>
    <t>폐기물운반비(혼합건설폐기물)</t>
  </si>
  <si>
    <t>폐아스콘</t>
  </si>
  <si>
    <t>공 사 내 역 서</t>
  </si>
  <si>
    <t>품      명</t>
  </si>
  <si>
    <t>규      격</t>
  </si>
  <si>
    <t>운반비</t>
  </si>
  <si>
    <t>작업부산물</t>
  </si>
  <si>
    <t>관급</t>
  </si>
  <si>
    <t>외주비</t>
  </si>
  <si>
    <t>장비비</t>
  </si>
  <si>
    <t>가설비</t>
  </si>
  <si>
    <t>잡비제외분</t>
  </si>
  <si>
    <t>사급자재대</t>
  </si>
  <si>
    <t>관급자재대</t>
  </si>
  <si>
    <t>관급자관급자재대</t>
  </si>
  <si>
    <t>비구조요소내진설계검토</t>
  </si>
  <si>
    <t>안전관리비</t>
  </si>
  <si>
    <t>품질관리비</t>
  </si>
  <si>
    <t>작업부산물(철거해체)</t>
  </si>
  <si>
    <t>재해예방기술지도비</t>
  </si>
  <si>
    <t>공통가설공사</t>
  </si>
  <si>
    <t>사용자항목8</t>
  </si>
  <si>
    <t>사용자항목9</t>
  </si>
  <si>
    <t>사용자항목10</t>
  </si>
  <si>
    <t>사용자항목11</t>
  </si>
  <si>
    <t>사용자항목12</t>
  </si>
  <si>
    <t>사용자항목13</t>
  </si>
  <si>
    <t>사용자항목14</t>
  </si>
  <si>
    <t>사용자항목15</t>
  </si>
  <si>
    <t>사용자항목16</t>
  </si>
  <si>
    <t>사용자항목17</t>
  </si>
  <si>
    <t>사용자항목18</t>
  </si>
  <si>
    <t>사용자항목19</t>
  </si>
  <si>
    <t>간접재료비</t>
  </si>
  <si>
    <t>공 사 집 계 표</t>
  </si>
  <si>
    <t>식</t>
  </si>
  <si>
    <t>01. 폐기물처리비(건축:신축)</t>
  </si>
  <si>
    <t>02. 폐기물처리비(토목)</t>
  </si>
  <si>
    <t>03. 폐기물처리비(철거)</t>
  </si>
  <si>
    <t>비         목</t>
  </si>
  <si>
    <t>금액</t>
  </si>
  <si>
    <t>구        성        비</t>
  </si>
  <si>
    <t>순     공     사     원     가</t>
  </si>
  <si>
    <t>직접재료비</t>
  </si>
  <si>
    <t>작업설,부산물등(△)</t>
  </si>
  <si>
    <t>[소계]</t>
  </si>
  <si>
    <t>직접노무비</t>
  </si>
  <si>
    <t>간접노무비</t>
  </si>
  <si>
    <t xml:space="preserve"> 직접노무비</t>
  </si>
  <si>
    <t>x</t>
  </si>
  <si>
    <t>경          비</t>
  </si>
  <si>
    <t>산출경비</t>
  </si>
  <si>
    <t>산재보험료</t>
  </si>
  <si>
    <t xml:space="preserve"> 노무비  </t>
  </si>
  <si>
    <t>고용보험료</t>
  </si>
  <si>
    <t xml:space="preserve"> 노무비 </t>
  </si>
  <si>
    <t>국민건강보험료</t>
  </si>
  <si>
    <t xml:space="preserve"> 직접노무비 </t>
  </si>
  <si>
    <t>국민연금보험료</t>
  </si>
  <si>
    <t>노인장기요양보험료</t>
  </si>
  <si>
    <t xml:space="preserve"> 건강보험료  </t>
  </si>
  <si>
    <t>퇴직공제부금비</t>
  </si>
  <si>
    <t xml:space="preserve"> 직접노무비  </t>
  </si>
  <si>
    <t>1억원이상 건설공사</t>
  </si>
  <si>
    <t>산업안전보건관리비</t>
  </si>
  <si>
    <t xml:space="preserve"> 도급자 관급자재 미포함 : (가)적용, 도급자관급자재 포함 : (나), (다) 중 작은값 적용</t>
    <phoneticPr fontId="1" type="noConversion"/>
  </si>
  <si>
    <t>(가)</t>
  </si>
  <si>
    <t xml:space="preserve"> (재+직노)</t>
    <phoneticPr fontId="1" type="noConversion"/>
  </si>
  <si>
    <t>X</t>
    <phoneticPr fontId="1" type="noConversion"/>
  </si>
  <si>
    <t>+</t>
    <phoneticPr fontId="1" type="noConversion"/>
  </si>
  <si>
    <t>도급자관급자재 미포함시</t>
    <phoneticPr fontId="1" type="noConversion"/>
  </si>
  <si>
    <t>(나)</t>
    <phoneticPr fontId="1" type="noConversion"/>
  </si>
  <si>
    <t xml:space="preserve"> (재+직노+도급자관급/1.1)  </t>
    <phoneticPr fontId="1" type="noConversion"/>
  </si>
  <si>
    <t>+</t>
  </si>
  <si>
    <t>(다)</t>
    <phoneticPr fontId="1" type="noConversion"/>
  </si>
  <si>
    <t xml:space="preserve"> ((재료비+직노)  </t>
  </si>
  <si>
    <t>기타경비</t>
  </si>
  <si>
    <t xml:space="preserve"> (재료비+노무비)  </t>
  </si>
  <si>
    <t>환경보전비</t>
  </si>
  <si>
    <t xml:space="preserve"> (재료비+직노+기계경비)  </t>
  </si>
  <si>
    <t>관급자재관리비</t>
  </si>
  <si>
    <t>공사이행보증수수료</t>
  </si>
  <si>
    <t xml:space="preserve"> (직접공사비)  </t>
  </si>
  <si>
    <t>건설하도급대금지급보증서발급수수료</t>
  </si>
  <si>
    <t>건설기계대여대금지급보증서발급수수료</t>
  </si>
  <si>
    <t>석면분담금</t>
    <phoneticPr fontId="1" type="noConversion"/>
  </si>
  <si>
    <t xml:space="preserve"> 노무비 </t>
    <phoneticPr fontId="1" type="noConversion"/>
  </si>
  <si>
    <t>임금채권부담금</t>
    <phoneticPr fontId="1" type="noConversion"/>
  </si>
  <si>
    <t>계</t>
  </si>
  <si>
    <t>일  반  관  리  비</t>
  </si>
  <si>
    <t xml:space="preserve"> 계  </t>
  </si>
  <si>
    <t>이              윤</t>
  </si>
  <si>
    <t xml:space="preserve"> (노무비+경비+일반관리비)  </t>
  </si>
  <si>
    <t>작업부산물(철거.해체)</t>
    <phoneticPr fontId="1" type="noConversion"/>
  </si>
  <si>
    <t>폐기물처리비</t>
    <phoneticPr fontId="1" type="noConversion"/>
  </si>
  <si>
    <t>★ 부가가치세 붙기전★</t>
    <phoneticPr fontId="1" type="noConversion"/>
  </si>
  <si>
    <t>금액</t>
    <phoneticPr fontId="1" type="noConversion"/>
  </si>
  <si>
    <t>부가세포함</t>
    <phoneticPr fontId="1" type="noConversion"/>
  </si>
  <si>
    <t>소방시설공사업
배상책임공제료</t>
  </si>
  <si>
    <t>부가가치세</t>
  </si>
  <si>
    <t>공급가액</t>
    <phoneticPr fontId="1" type="noConversion"/>
  </si>
  <si>
    <t>도급합계</t>
  </si>
  <si>
    <t>재해예방기술지도비</t>
    <phoneticPr fontId="1" type="noConversion"/>
  </si>
  <si>
    <t>추정금액 1억원이상공사 적용-월2회(1회 15일 주기) 기술지도</t>
    <phoneticPr fontId="1" type="noConversion"/>
  </si>
  <si>
    <t>관급자자대</t>
  </si>
  <si>
    <t>도급자설치 관급</t>
  </si>
  <si>
    <t>부가가치세 포함</t>
  </si>
  <si>
    <t>관급자설치 관급</t>
  </si>
  <si>
    <t>소계</t>
  </si>
  <si>
    <t>시설분담금</t>
  </si>
  <si>
    <t>&lt;부가가치세포함&gt;</t>
  </si>
  <si>
    <t>대관수수료</t>
  </si>
  <si>
    <t>[총   공   사   비]</t>
  </si>
  <si>
    <t>공  사  원  가  계  산  서 ( 건설폐기물 )</t>
    <phoneticPr fontId="1" type="noConversion"/>
  </si>
  <si>
    <t>용역명 : 봉양 농공단지 청년문화센터 건립사업 건설폐기물처리용역(건설폐기물)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</si>
</sst>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41" formatCode="_-* #,##0_-;\-* #,##0_-;_-* &quot;-&quot;_-;_-@_-"/>
    <numFmt numFmtId="176" formatCode="_-* #,##0_-;\-* #,##0_-;_-* &quot;&quot;_-;_-@_-"/>
    <numFmt numFmtId="177" formatCode="0.000%"/>
    <numFmt numFmtId="178" formatCode="#,###&quot;:관급&quot;"/>
    <numFmt numFmtId="179" formatCode="#,##0.0"/>
    <numFmt numFmtId="180" formatCode="0.0%"/>
    <numFmt numFmtId="181" formatCode="0.0000%"/>
    <numFmt numFmtId="182" formatCode="#,###&quot;원절삭&quot;"/>
  </numFmts>
  <fonts count="21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8"/>
      <color rgb="FF000000"/>
      <name val="굴림체"/>
      <family val="3"/>
      <charset val="129"/>
    </font>
    <font>
      <b/>
      <sz val="8"/>
      <color rgb="FF000000"/>
      <name val="맑은 고딕"/>
      <family val="3"/>
      <charset val="129"/>
      <scheme val="minor"/>
    </font>
    <font>
      <sz val="8"/>
      <color theme="1"/>
      <name val="맑은 고딕"/>
      <family val="3"/>
      <charset val="129"/>
      <scheme val="minor"/>
    </font>
    <font>
      <sz val="8"/>
      <color rgb="FF000000"/>
      <name val="맑은 고딕"/>
      <family val="3"/>
      <charset val="129"/>
      <scheme val="minor"/>
    </font>
    <font>
      <sz val="11"/>
      <name val="돋움"/>
      <family val="3"/>
      <charset val="129"/>
    </font>
    <font>
      <b/>
      <u/>
      <sz val="22"/>
      <name val="돋움체"/>
      <family val="3"/>
      <charset val="129"/>
    </font>
    <font>
      <b/>
      <sz val="12"/>
      <name val="돋움체"/>
      <family val="3"/>
      <charset val="129"/>
    </font>
    <font>
      <b/>
      <sz val="8"/>
      <name val="돋움체"/>
      <family val="3"/>
      <charset val="129"/>
    </font>
    <font>
      <b/>
      <sz val="9"/>
      <name val="돋움체"/>
      <family val="3"/>
      <charset val="129"/>
    </font>
    <font>
      <sz val="9"/>
      <name val="돋움체"/>
      <family val="3"/>
      <charset val="129"/>
    </font>
    <font>
      <sz val="9"/>
      <color indexed="8"/>
      <name val="돋움체"/>
      <family val="3"/>
      <charset val="129"/>
    </font>
    <font>
      <sz val="9"/>
      <color rgb="FF0070C0"/>
      <name val="돋움체"/>
      <family val="3"/>
      <charset val="129"/>
    </font>
    <font>
      <b/>
      <sz val="9"/>
      <color indexed="12"/>
      <name val="굴림"/>
      <family val="3"/>
      <charset val="129"/>
    </font>
    <font>
      <sz val="9"/>
      <name val="돋움"/>
      <family val="3"/>
      <charset val="129"/>
    </font>
    <font>
      <b/>
      <sz val="8"/>
      <color theme="4" tint="-0.249977111117893"/>
      <name val="굴림"/>
      <family val="3"/>
      <charset val="129"/>
    </font>
    <font>
      <b/>
      <sz val="9"/>
      <color indexed="8"/>
      <name val="돋움체"/>
      <family val="3"/>
      <charset val="129"/>
    </font>
    <font>
      <sz val="9"/>
      <color rgb="FFFF0000"/>
      <name val="돋움체"/>
      <family val="3"/>
      <charset val="129"/>
    </font>
    <font>
      <b/>
      <sz val="10"/>
      <color rgb="FF0000FF"/>
      <name val="돋움체"/>
      <family val="3"/>
      <charset val="129"/>
    </font>
    <font>
      <sz val="10"/>
      <color rgb="FF0000FF"/>
      <name val="돋움체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rgb="FFF0FFFF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3" tint="0.89999084444715716"/>
        <bgColor indexed="64"/>
      </patternFill>
    </fill>
  </fills>
  <borders count="5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auto="1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auto="1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auto="1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4">
    <xf numFmtId="0" fontId="0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/>
  </cellStyleXfs>
  <cellXfs count="179">
    <xf numFmtId="0" fontId="0" fillId="0" borderId="0" xfId="0">
      <alignment vertical="center"/>
    </xf>
    <xf numFmtId="0" fontId="0" fillId="0" borderId="0" xfId="0" quotePrefix="1">
      <alignment vertical="center"/>
    </xf>
    <xf numFmtId="0" fontId="0" fillId="0" borderId="0" xfId="0" applyAlignment="1">
      <alignment horizontal="left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right" vertical="center"/>
    </xf>
    <xf numFmtId="0" fontId="3" fillId="2" borderId="4" xfId="0" applyFont="1" applyFill="1" applyBorder="1" applyAlignment="1">
      <alignment horizontal="center" vertical="center" wrapText="1"/>
    </xf>
    <xf numFmtId="0" fontId="4" fillId="0" borderId="4" xfId="0" quotePrefix="1" applyFont="1" applyBorder="1" applyAlignment="1">
      <alignment horizontal="left" vertical="center" wrapText="1" shrinkToFit="1"/>
    </xf>
    <xf numFmtId="0" fontId="4" fillId="0" borderId="4" xfId="0" quotePrefix="1" applyFont="1" applyBorder="1" applyAlignment="1">
      <alignment horizontal="center" vertical="center" wrapText="1" shrinkToFit="1"/>
    </xf>
    <xf numFmtId="0" fontId="4" fillId="0" borderId="4" xfId="0" applyFont="1" applyBorder="1" applyAlignment="1">
      <alignment horizontal="right" vertical="center" wrapText="1" shrinkToFit="1"/>
    </xf>
    <xf numFmtId="0" fontId="4" fillId="0" borderId="4" xfId="0" quotePrefix="1" applyFont="1" applyBorder="1" applyAlignment="1">
      <alignment horizontal="right" vertical="center" wrapText="1" shrinkToFit="1"/>
    </xf>
    <xf numFmtId="0" fontId="4" fillId="0" borderId="4" xfId="0" applyFont="1" applyBorder="1" applyAlignment="1">
      <alignment horizontal="left" vertical="center" wrapText="1" shrinkToFit="1"/>
    </xf>
    <xf numFmtId="0" fontId="4" fillId="0" borderId="4" xfId="0" applyFont="1" applyBorder="1" applyAlignment="1">
      <alignment horizontal="center" vertical="center" wrapText="1" shrinkToFit="1"/>
    </xf>
    <xf numFmtId="0" fontId="5" fillId="0" borderId="4" xfId="0" quotePrefix="1" applyFont="1" applyBorder="1" applyAlignment="1">
      <alignment horizontal="center" vertical="center" wrapText="1" shrinkToFit="1"/>
    </xf>
    <xf numFmtId="0" fontId="5" fillId="0" borderId="4" xfId="0" applyFont="1" applyBorder="1" applyAlignment="1">
      <alignment horizontal="left" vertical="center" wrapText="1" shrinkToFit="1"/>
    </xf>
    <xf numFmtId="0" fontId="5" fillId="0" borderId="4" xfId="0" applyFont="1" applyBorder="1" applyAlignment="1">
      <alignment horizontal="center" vertical="center" wrapText="1" shrinkToFit="1"/>
    </xf>
    <xf numFmtId="0" fontId="5" fillId="0" borderId="4" xfId="0" applyFont="1" applyBorder="1" applyAlignment="1">
      <alignment horizontal="right" vertical="center" wrapText="1" shrinkToFit="1"/>
    </xf>
    <xf numFmtId="0" fontId="4" fillId="0" borderId="4" xfId="0" applyFont="1" applyBorder="1" applyAlignment="1">
      <alignment horizontal="right" vertical="center" shrinkToFit="1"/>
    </xf>
    <xf numFmtId="0" fontId="5" fillId="0" borderId="4" xfId="0" applyFont="1" applyBorder="1" applyAlignment="1">
      <alignment horizontal="right" vertical="center" shrinkToFit="1"/>
    </xf>
    <xf numFmtId="0" fontId="4" fillId="0" borderId="4" xfId="0" applyFont="1" applyBorder="1" applyAlignment="1">
      <alignment horizontal="center" vertical="center" shrinkToFit="1"/>
    </xf>
    <xf numFmtId="0" fontId="5" fillId="0" borderId="4" xfId="0" applyFont="1" applyBorder="1" applyAlignment="1">
      <alignment horizontal="center" vertical="center" shrinkToFit="1"/>
    </xf>
    <xf numFmtId="3" fontId="8" fillId="0" borderId="0" xfId="2" applyNumberFormat="1" applyFont="1">
      <alignment vertical="center"/>
    </xf>
    <xf numFmtId="0" fontId="9" fillId="0" borderId="0" xfId="2" quotePrefix="1" applyFont="1" applyAlignment="1"/>
    <xf numFmtId="0" fontId="9" fillId="0" borderId="0" xfId="2" quotePrefix="1" applyFont="1" applyAlignment="1">
      <alignment horizontal="left"/>
    </xf>
    <xf numFmtId="0" fontId="9" fillId="0" borderId="0" xfId="2" quotePrefix="1" applyFont="1" applyAlignment="1">
      <alignment horizontal="center"/>
    </xf>
    <xf numFmtId="0" fontId="10" fillId="3" borderId="6" xfId="2" quotePrefix="1" applyFont="1" applyFill="1" applyBorder="1" applyAlignment="1">
      <alignment horizontal="center" vertical="center"/>
    </xf>
    <xf numFmtId="41" fontId="10" fillId="3" borderId="10" xfId="1" applyFont="1" applyFill="1" applyBorder="1" applyAlignment="1" applyProtection="1">
      <alignment horizontal="center" vertical="center"/>
    </xf>
    <xf numFmtId="0" fontId="11" fillId="3" borderId="6" xfId="1" applyNumberFormat="1" applyFont="1" applyFill="1" applyBorder="1" applyAlignment="1" applyProtection="1">
      <alignment horizontal="distributed" vertical="center" indent="1"/>
    </xf>
    <xf numFmtId="176" fontId="11" fillId="4" borderId="6" xfId="1" applyNumberFormat="1" applyFont="1" applyFill="1" applyBorder="1" applyAlignment="1" applyProtection="1">
      <alignment vertical="center"/>
    </xf>
    <xf numFmtId="41" fontId="11" fillId="0" borderId="13" xfId="1" applyFont="1" applyFill="1" applyBorder="1" applyAlignment="1" applyProtection="1">
      <alignment horizontal="left" vertical="center"/>
    </xf>
    <xf numFmtId="41" fontId="11" fillId="0" borderId="14" xfId="1" applyFont="1" applyFill="1" applyBorder="1" applyAlignment="1" applyProtection="1">
      <alignment horizontal="center" vertical="center"/>
    </xf>
    <xf numFmtId="41" fontId="11" fillId="0" borderId="15" xfId="1" applyFont="1" applyFill="1" applyBorder="1" applyAlignment="1" applyProtection="1">
      <alignment horizontal="center" vertical="center"/>
    </xf>
    <xf numFmtId="41" fontId="11" fillId="0" borderId="10" xfId="1" applyFont="1" applyFill="1" applyBorder="1" applyAlignment="1" applyProtection="1">
      <alignment vertical="center"/>
    </xf>
    <xf numFmtId="0" fontId="11" fillId="3" borderId="4" xfId="1" applyNumberFormat="1" applyFont="1" applyFill="1" applyBorder="1" applyAlignment="1" applyProtection="1">
      <alignment horizontal="distributed" vertical="center" indent="1"/>
    </xf>
    <xf numFmtId="176" fontId="12" fillId="0" borderId="4" xfId="1" applyNumberFormat="1" applyFont="1" applyFill="1" applyBorder="1" applyAlignment="1" applyProtection="1">
      <alignment vertical="center"/>
    </xf>
    <xf numFmtId="41" fontId="11" fillId="0" borderId="1" xfId="1" applyFont="1" applyFill="1" applyBorder="1" applyAlignment="1" applyProtection="1">
      <alignment horizontal="left" vertical="center"/>
    </xf>
    <xf numFmtId="41" fontId="11" fillId="0" borderId="2" xfId="1" applyFont="1" applyFill="1" applyBorder="1" applyAlignment="1" applyProtection="1">
      <alignment horizontal="center" vertical="center"/>
    </xf>
    <xf numFmtId="41" fontId="11" fillId="0" borderId="2" xfId="1" quotePrefix="1" applyFont="1" applyFill="1" applyBorder="1" applyAlignment="1" applyProtection="1">
      <alignment horizontal="center" vertical="center"/>
    </xf>
    <xf numFmtId="41" fontId="11" fillId="0" borderId="3" xfId="1" quotePrefix="1" applyFont="1" applyFill="1" applyBorder="1" applyAlignment="1" applyProtection="1">
      <alignment horizontal="center" vertical="center"/>
    </xf>
    <xf numFmtId="41" fontId="11" fillId="0" borderId="18" xfId="1" applyFont="1" applyFill="1" applyBorder="1" applyAlignment="1" applyProtection="1">
      <alignment vertical="center"/>
    </xf>
    <xf numFmtId="0" fontId="11" fillId="3" borderId="20" xfId="1" applyNumberFormat="1" applyFont="1" applyFill="1" applyBorder="1" applyAlignment="1" applyProtection="1">
      <alignment horizontal="distributed" vertical="center" indent="1"/>
    </xf>
    <xf numFmtId="176" fontId="12" fillId="0" borderId="20" xfId="1" applyNumberFormat="1" applyFont="1" applyFill="1" applyBorder="1" applyAlignment="1" applyProtection="1">
      <alignment vertical="center"/>
    </xf>
    <xf numFmtId="41" fontId="11" fillId="0" borderId="21" xfId="1" applyFont="1" applyFill="1" applyBorder="1" applyAlignment="1" applyProtection="1">
      <alignment horizontal="left" vertical="center"/>
    </xf>
    <xf numFmtId="41" fontId="11" fillId="0" borderId="22" xfId="1" applyFont="1" applyFill="1" applyBorder="1" applyAlignment="1" applyProtection="1">
      <alignment horizontal="center" vertical="center"/>
    </xf>
    <xf numFmtId="41" fontId="11" fillId="0" borderId="23" xfId="1" applyFont="1" applyFill="1" applyBorder="1" applyAlignment="1" applyProtection="1">
      <alignment horizontal="center" vertical="center"/>
    </xf>
    <xf numFmtId="41" fontId="11" fillId="0" borderId="24" xfId="1" applyFont="1" applyFill="1" applyBorder="1" applyAlignment="1" applyProtection="1">
      <alignment vertical="center"/>
    </xf>
    <xf numFmtId="176" fontId="12" fillId="4" borderId="6" xfId="1" applyNumberFormat="1" applyFont="1" applyFill="1" applyBorder="1" applyAlignment="1" applyProtection="1">
      <alignment vertical="center"/>
    </xf>
    <xf numFmtId="10" fontId="11" fillId="0" borderId="2" xfId="1" applyNumberFormat="1" applyFont="1" applyFill="1" applyBorder="1" applyAlignment="1" applyProtection="1">
      <alignment horizontal="center" vertical="center"/>
    </xf>
    <xf numFmtId="10" fontId="11" fillId="0" borderId="3" xfId="1" applyNumberFormat="1" applyFont="1" applyFill="1" applyBorder="1" applyAlignment="1" applyProtection="1">
      <alignment horizontal="center" vertical="center"/>
    </xf>
    <xf numFmtId="0" fontId="11" fillId="3" borderId="25" xfId="1" applyNumberFormat="1" applyFont="1" applyFill="1" applyBorder="1" applyAlignment="1" applyProtection="1">
      <alignment horizontal="distributed" vertical="center" indent="1"/>
    </xf>
    <xf numFmtId="176" fontId="12" fillId="0" borderId="25" xfId="1" applyNumberFormat="1" applyFont="1" applyFill="1" applyBorder="1" applyAlignment="1" applyProtection="1">
      <alignment vertical="center"/>
    </xf>
    <xf numFmtId="41" fontId="11" fillId="0" borderId="26" xfId="1" applyFont="1" applyFill="1" applyBorder="1" applyAlignment="1" applyProtection="1">
      <alignment horizontal="left" vertical="center"/>
    </xf>
    <xf numFmtId="41" fontId="11" fillId="0" borderId="27" xfId="1" applyFont="1" applyFill="1" applyBorder="1" applyAlignment="1" applyProtection="1">
      <alignment horizontal="center" vertical="center"/>
    </xf>
    <xf numFmtId="41" fontId="11" fillId="0" borderId="28" xfId="1" applyFont="1" applyFill="1" applyBorder="1" applyAlignment="1" applyProtection="1">
      <alignment horizontal="center" vertical="center"/>
    </xf>
    <xf numFmtId="41" fontId="11" fillId="0" borderId="29" xfId="1" applyFont="1" applyFill="1" applyBorder="1" applyAlignment="1" applyProtection="1">
      <alignment vertical="center"/>
    </xf>
    <xf numFmtId="0" fontId="11" fillId="3" borderId="30" xfId="1" applyNumberFormat="1" applyFont="1" applyFill="1" applyBorder="1" applyAlignment="1" applyProtection="1">
      <alignment horizontal="distributed" vertical="center" indent="1"/>
    </xf>
    <xf numFmtId="176" fontId="12" fillId="4" borderId="30" xfId="1" applyNumberFormat="1" applyFont="1" applyFill="1" applyBorder="1" applyAlignment="1" applyProtection="1">
      <alignment vertical="center"/>
    </xf>
    <xf numFmtId="41" fontId="11" fillId="0" borderId="31" xfId="1" applyFont="1" applyFill="1" applyBorder="1" applyAlignment="1" applyProtection="1">
      <alignment horizontal="left" vertical="center"/>
    </xf>
    <xf numFmtId="41" fontId="11" fillId="0" borderId="32" xfId="1" applyFont="1" applyFill="1" applyBorder="1" applyAlignment="1" applyProtection="1">
      <alignment horizontal="center" vertical="center"/>
    </xf>
    <xf numFmtId="41" fontId="11" fillId="0" borderId="33" xfId="1" applyFont="1" applyFill="1" applyBorder="1" applyAlignment="1" applyProtection="1">
      <alignment horizontal="center" vertical="center"/>
    </xf>
    <xf numFmtId="41" fontId="11" fillId="0" borderId="34" xfId="1" applyFont="1" applyFill="1" applyBorder="1" applyAlignment="1" applyProtection="1">
      <alignment vertical="center"/>
    </xf>
    <xf numFmtId="177" fontId="11" fillId="0" borderId="2" xfId="1" applyNumberFormat="1" applyFont="1" applyFill="1" applyBorder="1" applyAlignment="1" applyProtection="1">
      <alignment horizontal="center" vertical="center"/>
    </xf>
    <xf numFmtId="177" fontId="11" fillId="0" borderId="3" xfId="1" applyNumberFormat="1" applyFont="1" applyFill="1" applyBorder="1" applyAlignment="1" applyProtection="1">
      <alignment horizontal="center" vertical="center"/>
    </xf>
    <xf numFmtId="10" fontId="13" fillId="0" borderId="2" xfId="1" applyNumberFormat="1" applyFont="1" applyFill="1" applyBorder="1" applyAlignment="1" applyProtection="1">
      <alignment horizontal="center" vertical="center"/>
    </xf>
    <xf numFmtId="0" fontId="11" fillId="3" borderId="35" xfId="1" applyNumberFormat="1" applyFont="1" applyFill="1" applyBorder="1" applyAlignment="1" applyProtection="1">
      <alignment horizontal="distributed" vertical="center" indent="1"/>
    </xf>
    <xf numFmtId="176" fontId="12" fillId="0" borderId="35" xfId="1" applyNumberFormat="1" applyFont="1" applyFill="1" applyBorder="1" applyAlignment="1" applyProtection="1">
      <alignment vertical="center"/>
    </xf>
    <xf numFmtId="41" fontId="11" fillId="0" borderId="36" xfId="1" applyFont="1" applyFill="1" applyBorder="1" applyAlignment="1" applyProtection="1">
      <alignment horizontal="left" vertical="center"/>
    </xf>
    <xf numFmtId="41" fontId="11" fillId="0" borderId="37" xfId="1" applyFont="1" applyFill="1" applyBorder="1" applyAlignment="1" applyProtection="1">
      <alignment horizontal="center" vertical="center"/>
    </xf>
    <xf numFmtId="10" fontId="11" fillId="0" borderId="37" xfId="1" applyNumberFormat="1" applyFont="1" applyFill="1" applyBorder="1" applyAlignment="1" applyProtection="1">
      <alignment horizontal="center" vertical="center"/>
    </xf>
    <xf numFmtId="3" fontId="13" fillId="0" borderId="37" xfId="1" applyNumberFormat="1" applyFont="1" applyFill="1" applyBorder="1" applyAlignment="1" applyProtection="1">
      <alignment horizontal="center" vertical="center"/>
    </xf>
    <xf numFmtId="10" fontId="13" fillId="0" borderId="37" xfId="1" applyNumberFormat="1" applyFont="1" applyFill="1" applyBorder="1" applyAlignment="1" applyProtection="1">
      <alignment horizontal="center" vertical="center"/>
    </xf>
    <xf numFmtId="41" fontId="11" fillId="0" borderId="38" xfId="1" applyFont="1" applyFill="1" applyBorder="1" applyAlignment="1" applyProtection="1">
      <alignment vertical="center"/>
    </xf>
    <xf numFmtId="0" fontId="11" fillId="3" borderId="39" xfId="1" applyNumberFormat="1" applyFont="1" applyFill="1" applyBorder="1" applyAlignment="1" applyProtection="1">
      <alignment horizontal="distributed" vertical="center" indent="1"/>
    </xf>
    <xf numFmtId="176" fontId="12" fillId="0" borderId="39" xfId="1" applyNumberFormat="1" applyFont="1" applyFill="1" applyBorder="1" applyAlignment="1" applyProtection="1">
      <alignment vertical="center"/>
    </xf>
    <xf numFmtId="41" fontId="11" fillId="0" borderId="40" xfId="1" applyFont="1" applyFill="1" applyBorder="1" applyAlignment="1" applyProtection="1">
      <alignment horizontal="left" vertical="center"/>
    </xf>
    <xf numFmtId="41" fontId="11" fillId="0" borderId="41" xfId="1" applyFont="1" applyFill="1" applyBorder="1" applyAlignment="1" applyProtection="1">
      <alignment horizontal="center" vertical="center"/>
    </xf>
    <xf numFmtId="10" fontId="11" fillId="0" borderId="41" xfId="1" applyNumberFormat="1" applyFont="1" applyFill="1" applyBorder="1" applyAlignment="1" applyProtection="1">
      <alignment horizontal="center" vertical="center"/>
    </xf>
    <xf numFmtId="41" fontId="13" fillId="0" borderId="41" xfId="1" applyFont="1" applyFill="1" applyBorder="1" applyAlignment="1" applyProtection="1">
      <alignment horizontal="center" vertical="center"/>
    </xf>
    <xf numFmtId="3" fontId="13" fillId="0" borderId="41" xfId="1" applyNumberFormat="1" applyFont="1" applyFill="1" applyBorder="1" applyAlignment="1" applyProtection="1">
      <alignment horizontal="right" vertical="center"/>
    </xf>
    <xf numFmtId="3" fontId="13" fillId="0" borderId="41" xfId="1" applyNumberFormat="1" applyFont="1" applyFill="1" applyBorder="1" applyAlignment="1" applyProtection="1">
      <alignment horizontal="center" vertical="center"/>
    </xf>
    <xf numFmtId="178" fontId="14" fillId="0" borderId="42" xfId="3" applyNumberFormat="1" applyFont="1" applyBorder="1" applyAlignment="1">
      <alignment vertical="center" shrinkToFit="1"/>
    </xf>
    <xf numFmtId="0" fontId="11" fillId="3" borderId="43" xfId="1" applyNumberFormat="1" applyFont="1" applyFill="1" applyBorder="1" applyAlignment="1" applyProtection="1">
      <alignment horizontal="distributed" vertical="center" indent="1"/>
    </xf>
    <xf numFmtId="176" fontId="12" fillId="0" borderId="43" xfId="1" applyNumberFormat="1" applyFont="1" applyFill="1" applyBorder="1" applyAlignment="1" applyProtection="1">
      <alignment vertical="center"/>
    </xf>
    <xf numFmtId="41" fontId="11" fillId="0" borderId="44" xfId="1" applyFont="1" applyFill="1" applyBorder="1" applyAlignment="1" applyProtection="1">
      <alignment horizontal="left" vertical="center"/>
    </xf>
    <xf numFmtId="41" fontId="11" fillId="0" borderId="45" xfId="1" applyFont="1" applyFill="1" applyBorder="1" applyAlignment="1" applyProtection="1">
      <alignment horizontal="center" vertical="center"/>
    </xf>
    <xf numFmtId="10" fontId="11" fillId="0" borderId="45" xfId="1" applyNumberFormat="1" applyFont="1" applyFill="1" applyBorder="1" applyAlignment="1" applyProtection="1">
      <alignment horizontal="center" vertical="center"/>
    </xf>
    <xf numFmtId="41" fontId="13" fillId="0" borderId="45" xfId="1" applyFont="1" applyFill="1" applyBorder="1" applyAlignment="1" applyProtection="1">
      <alignment horizontal="center" vertical="center"/>
    </xf>
    <xf numFmtId="3" fontId="13" fillId="0" borderId="45" xfId="1" applyNumberFormat="1" applyFont="1" applyFill="1" applyBorder="1" applyAlignment="1" applyProtection="1">
      <alignment horizontal="right" vertical="center"/>
    </xf>
    <xf numFmtId="179" fontId="13" fillId="0" borderId="45" xfId="1" applyNumberFormat="1" applyFont="1" applyFill="1" applyBorder="1" applyAlignment="1" applyProtection="1">
      <alignment horizontal="center" vertical="center"/>
    </xf>
    <xf numFmtId="10" fontId="11" fillId="0" borderId="46" xfId="1" applyNumberFormat="1" applyFont="1" applyFill="1" applyBorder="1" applyAlignment="1" applyProtection="1">
      <alignment horizontal="center" vertical="center"/>
    </xf>
    <xf numFmtId="41" fontId="11" fillId="0" borderId="47" xfId="1" applyFont="1" applyFill="1" applyBorder="1" applyAlignment="1" applyProtection="1">
      <alignment vertical="center"/>
    </xf>
    <xf numFmtId="180" fontId="11" fillId="0" borderId="2" xfId="1" applyNumberFormat="1" applyFont="1" applyFill="1" applyBorder="1" applyAlignment="1" applyProtection="1">
      <alignment horizontal="center" vertical="center"/>
    </xf>
    <xf numFmtId="180" fontId="11" fillId="0" borderId="3" xfId="1" applyNumberFormat="1" applyFont="1" applyFill="1" applyBorder="1" applyAlignment="1" applyProtection="1">
      <alignment horizontal="center" vertical="center"/>
    </xf>
    <xf numFmtId="181" fontId="11" fillId="0" borderId="2" xfId="1" applyNumberFormat="1" applyFont="1" applyFill="1" applyBorder="1" applyAlignment="1" applyProtection="1">
      <alignment horizontal="center" vertical="center"/>
    </xf>
    <xf numFmtId="181" fontId="11" fillId="0" borderId="3" xfId="1" applyNumberFormat="1" applyFont="1" applyFill="1" applyBorder="1" applyAlignment="1" applyProtection="1">
      <alignment horizontal="center" vertical="center"/>
    </xf>
    <xf numFmtId="176" fontId="12" fillId="0" borderId="49" xfId="1" applyNumberFormat="1" applyFont="1" applyFill="1" applyBorder="1" applyAlignment="1" applyProtection="1">
      <alignment vertical="center"/>
    </xf>
    <xf numFmtId="41" fontId="11" fillId="0" borderId="7" xfId="1" applyFont="1" applyFill="1" applyBorder="1" applyAlignment="1" applyProtection="1">
      <alignment horizontal="left" vertical="center"/>
    </xf>
    <xf numFmtId="41" fontId="11" fillId="0" borderId="8" xfId="1" applyFont="1" applyFill="1" applyBorder="1" applyAlignment="1" applyProtection="1">
      <alignment horizontal="center" vertical="center"/>
    </xf>
    <xf numFmtId="41" fontId="11" fillId="0" borderId="9" xfId="1" applyFont="1" applyFill="1" applyBorder="1" applyAlignment="1" applyProtection="1">
      <alignment horizontal="center" vertical="center"/>
    </xf>
    <xf numFmtId="41" fontId="11" fillId="0" borderId="50" xfId="1" applyFont="1" applyFill="1" applyBorder="1" applyAlignment="1" applyProtection="1">
      <alignment vertical="center"/>
    </xf>
    <xf numFmtId="176" fontId="12" fillId="0" borderId="30" xfId="1" applyNumberFormat="1" applyFont="1" applyFill="1" applyBorder="1" applyAlignment="1" applyProtection="1">
      <alignment vertical="center"/>
    </xf>
    <xf numFmtId="180" fontId="11" fillId="0" borderId="32" xfId="1" applyNumberFormat="1" applyFont="1" applyFill="1" applyBorder="1" applyAlignment="1" applyProtection="1">
      <alignment horizontal="center" vertical="center"/>
    </xf>
    <xf numFmtId="180" fontId="11" fillId="0" borderId="33" xfId="1" applyNumberFormat="1" applyFont="1" applyFill="1" applyBorder="1" applyAlignment="1" applyProtection="1">
      <alignment horizontal="center" vertical="center"/>
    </xf>
    <xf numFmtId="182" fontId="16" fillId="0" borderId="18" xfId="3" applyNumberFormat="1" applyFont="1" applyBorder="1" applyAlignment="1">
      <alignment vertical="center" shrinkToFit="1"/>
    </xf>
    <xf numFmtId="176" fontId="11" fillId="0" borderId="4" xfId="1" applyNumberFormat="1" applyFont="1" applyFill="1" applyBorder="1" applyAlignment="1" applyProtection="1">
      <alignment vertical="center"/>
    </xf>
    <xf numFmtId="41" fontId="11" fillId="0" borderId="3" xfId="1" applyFont="1" applyFill="1" applyBorder="1" applyAlignment="1" applyProtection="1">
      <alignment horizontal="center" vertical="center"/>
    </xf>
    <xf numFmtId="41" fontId="11" fillId="0" borderId="1" xfId="1" quotePrefix="1" applyFont="1" applyFill="1" applyBorder="1" applyAlignment="1" applyProtection="1">
      <alignment horizontal="left" vertical="center"/>
    </xf>
    <xf numFmtId="41" fontId="11" fillId="0" borderId="18" xfId="1" quotePrefix="1" applyFont="1" applyFill="1" applyBorder="1" applyAlignment="1" applyProtection="1">
      <alignment vertical="center"/>
    </xf>
    <xf numFmtId="176" fontId="17" fillId="0" borderId="4" xfId="1" applyNumberFormat="1" applyFont="1" applyFill="1" applyBorder="1" applyAlignment="1" applyProtection="1">
      <alignment vertical="center"/>
    </xf>
    <xf numFmtId="41" fontId="10" fillId="0" borderId="1" xfId="1" quotePrefix="1" applyFont="1" applyFill="1" applyBorder="1" applyAlignment="1" applyProtection="1">
      <alignment horizontal="left" vertical="center"/>
    </xf>
    <xf numFmtId="41" fontId="10" fillId="0" borderId="2" xfId="1" quotePrefix="1" applyFont="1" applyFill="1" applyBorder="1" applyAlignment="1" applyProtection="1">
      <alignment horizontal="center" vertical="center"/>
    </xf>
    <xf numFmtId="41" fontId="10" fillId="0" borderId="3" xfId="1" quotePrefix="1" applyFont="1" applyFill="1" applyBorder="1" applyAlignment="1" applyProtection="1">
      <alignment horizontal="center" vertical="center"/>
    </xf>
    <xf numFmtId="41" fontId="10" fillId="0" borderId="18" xfId="1" quotePrefix="1" applyFont="1" applyFill="1" applyBorder="1" applyAlignment="1" applyProtection="1">
      <alignment vertical="center"/>
    </xf>
    <xf numFmtId="9" fontId="11" fillId="0" borderId="2" xfId="1" applyNumberFormat="1" applyFont="1" applyFill="1" applyBorder="1" applyAlignment="1" applyProtection="1">
      <alignment horizontal="center" vertical="center"/>
    </xf>
    <xf numFmtId="9" fontId="11" fillId="0" borderId="3" xfId="1" applyNumberFormat="1" applyFont="1" applyFill="1" applyBorder="1" applyAlignment="1" applyProtection="1">
      <alignment horizontal="center" vertical="center"/>
    </xf>
    <xf numFmtId="176" fontId="17" fillId="0" borderId="49" xfId="1" applyNumberFormat="1" applyFont="1" applyFill="1" applyBorder="1" applyAlignment="1" applyProtection="1">
      <alignment vertical="center"/>
    </xf>
    <xf numFmtId="41" fontId="10" fillId="0" borderId="7" xfId="1" applyFont="1" applyFill="1" applyBorder="1" applyAlignment="1" applyProtection="1">
      <alignment horizontal="left" vertical="center"/>
    </xf>
    <xf numFmtId="41" fontId="10" fillId="0" borderId="8" xfId="1" applyFont="1" applyFill="1" applyBorder="1" applyAlignment="1" applyProtection="1">
      <alignment horizontal="center" vertical="center"/>
    </xf>
    <xf numFmtId="41" fontId="10" fillId="0" borderId="9" xfId="1" applyFont="1" applyFill="1" applyBorder="1" applyAlignment="1" applyProtection="1">
      <alignment horizontal="center" vertical="center"/>
    </xf>
    <xf numFmtId="41" fontId="10" fillId="0" borderId="50" xfId="1" applyFont="1" applyFill="1" applyBorder="1" applyAlignment="1" applyProtection="1">
      <alignment vertical="center"/>
    </xf>
    <xf numFmtId="176" fontId="17" fillId="0" borderId="6" xfId="1" applyNumberFormat="1" applyFont="1" applyFill="1" applyBorder="1" applyAlignment="1" applyProtection="1">
      <alignment vertical="center"/>
    </xf>
    <xf numFmtId="41" fontId="10" fillId="0" borderId="14" xfId="1" applyFont="1" applyFill="1" applyBorder="1" applyAlignment="1" applyProtection="1">
      <alignment horizontal="center" vertical="center"/>
    </xf>
    <xf numFmtId="41" fontId="10" fillId="0" borderId="15" xfId="1" applyFont="1" applyFill="1" applyBorder="1" applyAlignment="1" applyProtection="1">
      <alignment horizontal="center" vertical="center"/>
    </xf>
    <xf numFmtId="41" fontId="10" fillId="0" borderId="10" xfId="1" applyFont="1" applyFill="1" applyBorder="1" applyAlignment="1" applyProtection="1">
      <alignment vertical="center"/>
    </xf>
    <xf numFmtId="182" fontId="16" fillId="0" borderId="34" xfId="3" applyNumberFormat="1" applyFont="1" applyBorder="1" applyAlignment="1">
      <alignment vertical="center" shrinkToFit="1"/>
    </xf>
    <xf numFmtId="176" fontId="18" fillId="0" borderId="30" xfId="1" applyNumberFormat="1" applyFont="1" applyFill="1" applyBorder="1" applyAlignment="1" applyProtection="1">
      <alignment vertical="center"/>
    </xf>
    <xf numFmtId="176" fontId="19" fillId="0" borderId="25" xfId="1" applyNumberFormat="1" applyFont="1" applyFill="1" applyBorder="1" applyAlignment="1" applyProtection="1">
      <alignment vertical="center"/>
    </xf>
    <xf numFmtId="41" fontId="19" fillId="0" borderId="26" xfId="1" applyFont="1" applyFill="1" applyBorder="1" applyAlignment="1" applyProtection="1">
      <alignment horizontal="left" vertical="center"/>
    </xf>
    <xf numFmtId="41" fontId="19" fillId="0" borderId="27" xfId="1" applyFont="1" applyFill="1" applyBorder="1" applyAlignment="1" applyProtection="1">
      <alignment horizontal="center" vertical="center"/>
    </xf>
    <xf numFmtId="41" fontId="19" fillId="0" borderId="28" xfId="1" applyFont="1" applyFill="1" applyBorder="1" applyAlignment="1" applyProtection="1">
      <alignment horizontal="center" vertical="center"/>
    </xf>
    <xf numFmtId="41" fontId="20" fillId="0" borderId="29" xfId="1" applyFont="1" applyFill="1" applyBorder="1" applyAlignment="1" applyProtection="1">
      <alignment vertical="center"/>
    </xf>
    <xf numFmtId="0" fontId="11" fillId="3" borderId="52" xfId="1" applyNumberFormat="1" applyFont="1" applyFill="1" applyBorder="1" applyAlignment="1" applyProtection="1">
      <alignment horizontal="distributed" vertical="center" indent="2"/>
    </xf>
    <xf numFmtId="0" fontId="11" fillId="3" borderId="4" xfId="1" applyNumberFormat="1" applyFont="1" applyFill="1" applyBorder="1" applyAlignment="1" applyProtection="1">
      <alignment horizontal="distributed" vertical="center" indent="2"/>
    </xf>
    <xf numFmtId="0" fontId="19" fillId="3" borderId="54" xfId="1" applyNumberFormat="1" applyFont="1" applyFill="1" applyBorder="1" applyAlignment="1" applyProtection="1">
      <alignment horizontal="distributed" vertical="center" indent="2"/>
    </xf>
    <xf numFmtId="0" fontId="19" fillId="3" borderId="25" xfId="1" applyNumberFormat="1" applyFont="1" applyFill="1" applyBorder="1" applyAlignment="1" applyProtection="1">
      <alignment horizontal="distributed" vertical="center" indent="2"/>
    </xf>
    <xf numFmtId="0" fontId="11" fillId="3" borderId="16" xfId="1" applyNumberFormat="1" applyFont="1" applyFill="1" applyBorder="1" applyAlignment="1" applyProtection="1">
      <alignment horizontal="distributed" vertical="center" indent="2"/>
    </xf>
    <xf numFmtId="0" fontId="0" fillId="3" borderId="16" xfId="0" applyFill="1" applyBorder="1" applyAlignment="1">
      <alignment horizontal="distributed" vertical="center" indent="2"/>
    </xf>
    <xf numFmtId="0" fontId="0" fillId="3" borderId="51" xfId="0" applyFill="1" applyBorder="1" applyAlignment="1">
      <alignment horizontal="distributed" vertical="center" indent="2"/>
    </xf>
    <xf numFmtId="0" fontId="11" fillId="3" borderId="31" xfId="1" applyNumberFormat="1" applyFont="1" applyFill="1" applyBorder="1" applyAlignment="1" applyProtection="1">
      <alignment horizontal="distributed" vertical="center" indent="2"/>
    </xf>
    <xf numFmtId="0" fontId="0" fillId="3" borderId="33" xfId="0" applyFill="1" applyBorder="1" applyAlignment="1">
      <alignment horizontal="distributed" vertical="center" indent="2"/>
    </xf>
    <xf numFmtId="0" fontId="11" fillId="3" borderId="1" xfId="1" applyNumberFormat="1" applyFont="1" applyFill="1" applyBorder="1" applyAlignment="1" applyProtection="1">
      <alignment horizontal="distributed" vertical="center" indent="2"/>
    </xf>
    <xf numFmtId="0" fontId="0" fillId="3" borderId="3" xfId="0" applyFill="1" applyBorder="1" applyAlignment="1">
      <alignment horizontal="distributed" vertical="center" indent="2"/>
    </xf>
    <xf numFmtId="0" fontId="11" fillId="3" borderId="51" xfId="1" applyNumberFormat="1" applyFont="1" applyFill="1" applyBorder="1" applyAlignment="1" applyProtection="1">
      <alignment horizontal="distributed" vertical="center" indent="2"/>
    </xf>
    <xf numFmtId="0" fontId="11" fillId="3" borderId="30" xfId="1" applyNumberFormat="1" applyFont="1" applyFill="1" applyBorder="1" applyAlignment="1" applyProtection="1">
      <alignment horizontal="distributed" vertical="center" indent="2"/>
    </xf>
    <xf numFmtId="0" fontId="11" fillId="3" borderId="5" xfId="1" applyNumberFormat="1" applyFont="1" applyFill="1" applyBorder="1" applyAlignment="1" applyProtection="1">
      <alignment horizontal="distributed" vertical="center" indent="2"/>
    </xf>
    <xf numFmtId="0" fontId="11" fillId="3" borderId="6" xfId="1" applyNumberFormat="1" applyFont="1" applyFill="1" applyBorder="1" applyAlignment="1" applyProtection="1">
      <alignment horizontal="distributed" vertical="center" indent="2"/>
    </xf>
    <xf numFmtId="0" fontId="10" fillId="3" borderId="52" xfId="1" applyNumberFormat="1" applyFont="1" applyFill="1" applyBorder="1" applyAlignment="1" applyProtection="1">
      <alignment horizontal="distributed" vertical="center" indent="2"/>
    </xf>
    <xf numFmtId="0" fontId="10" fillId="3" borderId="4" xfId="1" applyNumberFormat="1" applyFont="1" applyFill="1" applyBorder="1" applyAlignment="1" applyProtection="1">
      <alignment horizontal="distributed" vertical="center" indent="2"/>
    </xf>
    <xf numFmtId="0" fontId="11" fillId="3" borderId="52" xfId="1" applyNumberFormat="1" applyFont="1" applyFill="1" applyBorder="1" applyAlignment="1" applyProtection="1">
      <alignment horizontal="distributed" vertical="center" wrapText="1" indent="2"/>
    </xf>
    <xf numFmtId="0" fontId="10" fillId="3" borderId="53" xfId="1" applyNumberFormat="1" applyFont="1" applyFill="1" applyBorder="1" applyAlignment="1" applyProtection="1">
      <alignment horizontal="distributed" vertical="center" indent="2"/>
    </xf>
    <xf numFmtId="0" fontId="10" fillId="3" borderId="49" xfId="1" applyNumberFormat="1" applyFont="1" applyFill="1" applyBorder="1" applyAlignment="1" applyProtection="1">
      <alignment horizontal="distributed" vertical="center" indent="2"/>
    </xf>
    <xf numFmtId="41" fontId="7" fillId="0" borderId="0" xfId="1" applyFont="1" applyFill="1" applyAlignment="1" applyProtection="1">
      <alignment horizontal="center" vertical="center"/>
    </xf>
    <xf numFmtId="41" fontId="10" fillId="3" borderId="5" xfId="1" applyFont="1" applyFill="1" applyBorder="1" applyAlignment="1" applyProtection="1">
      <alignment horizontal="center" vertical="center"/>
    </xf>
    <xf numFmtId="41" fontId="10" fillId="3" borderId="6" xfId="1" applyFont="1" applyFill="1" applyBorder="1" applyAlignment="1" applyProtection="1">
      <alignment horizontal="center" vertical="center"/>
    </xf>
    <xf numFmtId="41" fontId="10" fillId="3" borderId="7" xfId="1" applyFont="1" applyFill="1" applyBorder="1" applyAlignment="1" applyProtection="1">
      <alignment horizontal="center" vertical="center"/>
    </xf>
    <xf numFmtId="41" fontId="10" fillId="3" borderId="8" xfId="1" applyFont="1" applyFill="1" applyBorder="1" applyAlignment="1" applyProtection="1">
      <alignment horizontal="center" vertical="center"/>
    </xf>
    <xf numFmtId="0" fontId="0" fillId="3" borderId="8" xfId="0" applyFill="1" applyBorder="1" applyAlignment="1">
      <alignment horizontal="center" vertical="center"/>
    </xf>
    <xf numFmtId="0" fontId="0" fillId="3" borderId="9" xfId="0" applyFill="1" applyBorder="1" applyAlignment="1">
      <alignment horizontal="center" vertical="center"/>
    </xf>
    <xf numFmtId="41" fontId="11" fillId="3" borderId="11" xfId="1" applyFont="1" applyFill="1" applyBorder="1" applyAlignment="1" applyProtection="1">
      <alignment horizontal="center" vertical="center" textRotation="255"/>
    </xf>
    <xf numFmtId="41" fontId="11" fillId="3" borderId="16" xfId="1" applyFont="1" applyFill="1" applyBorder="1" applyAlignment="1" applyProtection="1">
      <alignment horizontal="center" vertical="center" textRotation="255"/>
    </xf>
    <xf numFmtId="0" fontId="15" fillId="3" borderId="48" xfId="0" applyFont="1" applyFill="1" applyBorder="1" applyAlignment="1">
      <alignment horizontal="center" vertical="center"/>
    </xf>
    <xf numFmtId="41" fontId="11" fillId="3" borderId="12" xfId="1" applyFont="1" applyFill="1" applyBorder="1" applyAlignment="1" applyProtection="1">
      <alignment horizontal="center" vertical="center" textRotation="255"/>
    </xf>
    <xf numFmtId="0" fontId="0" fillId="3" borderId="17" xfId="0" applyFill="1" applyBorder="1" applyAlignment="1">
      <alignment horizontal="center" vertical="center" textRotation="255"/>
    </xf>
    <xf numFmtId="0" fontId="0" fillId="3" borderId="19" xfId="0" applyFill="1" applyBorder="1" applyAlignment="1">
      <alignment horizontal="center" vertical="center" textRotation="255"/>
    </xf>
    <xf numFmtId="41" fontId="11" fillId="3" borderId="30" xfId="1" applyFont="1" applyFill="1" applyBorder="1" applyAlignment="1" applyProtection="1">
      <alignment horizontal="center" vertical="center" textRotation="255"/>
    </xf>
    <xf numFmtId="41" fontId="11" fillId="3" borderId="4" xfId="1" applyFont="1" applyFill="1" applyBorder="1" applyAlignment="1" applyProtection="1">
      <alignment horizontal="center" vertical="center" textRotation="255"/>
    </xf>
    <xf numFmtId="41" fontId="11" fillId="3" borderId="20" xfId="1" applyFont="1" applyFill="1" applyBorder="1" applyAlignment="1" applyProtection="1">
      <alignment horizontal="center" vertical="center" textRotation="255"/>
    </xf>
    <xf numFmtId="0" fontId="11" fillId="3" borderId="7" xfId="1" applyNumberFormat="1" applyFont="1" applyFill="1" applyBorder="1" applyAlignment="1" applyProtection="1">
      <alignment horizontal="distributed" vertical="center" indent="2"/>
    </xf>
    <xf numFmtId="0" fontId="15" fillId="3" borderId="9" xfId="0" applyFont="1" applyFill="1" applyBorder="1" applyAlignment="1">
      <alignment horizontal="distributed" vertical="center" indent="2"/>
    </xf>
    <xf numFmtId="0" fontId="2" fillId="0" borderId="0" xfId="0" applyFont="1" applyAlignment="1">
      <alignment horizontal="center" vertical="center"/>
    </xf>
    <xf numFmtId="0" fontId="0" fillId="0" borderId="0" xfId="0" quotePrefix="1">
      <alignment vertical="center"/>
    </xf>
    <xf numFmtId="0" fontId="0" fillId="0" borderId="0" xfId="0">
      <alignment vertical="center"/>
    </xf>
    <xf numFmtId="0" fontId="3" fillId="2" borderId="4" xfId="0" applyFont="1" applyFill="1" applyBorder="1" applyAlignment="1">
      <alignment horizontal="center" vertical="center" wrapText="1"/>
    </xf>
    <xf numFmtId="0" fontId="4" fillId="0" borderId="1" xfId="0" quotePrefix="1" applyFont="1" applyBorder="1" applyAlignment="1">
      <alignment horizontal="left" vertical="center" wrapText="1" shrinkToFit="1"/>
    </xf>
    <xf numFmtId="0" fontId="4" fillId="0" borderId="2" xfId="0" quotePrefix="1" applyFont="1" applyBorder="1" applyAlignment="1">
      <alignment horizontal="left" vertical="center" wrapText="1" shrinkToFit="1"/>
    </xf>
    <xf numFmtId="0" fontId="4" fillId="0" borderId="2" xfId="0" quotePrefix="1" applyFont="1" applyBorder="1" applyAlignment="1">
      <alignment horizontal="left" vertical="center" shrinkToFit="1"/>
    </xf>
    <xf numFmtId="0" fontId="4" fillId="0" borderId="3" xfId="0" quotePrefix="1" applyFont="1" applyBorder="1" applyAlignment="1">
      <alignment horizontal="left" vertical="center" wrapText="1" shrinkToFit="1"/>
    </xf>
    <xf numFmtId="0" fontId="4" fillId="0" borderId="4" xfId="0" quotePrefix="1" applyFont="1" applyBorder="1" applyAlignment="1">
      <alignment horizontal="left" vertical="center" wrapText="1" shrinkToFit="1"/>
    </xf>
    <xf numFmtId="0" fontId="4" fillId="0" borderId="4" xfId="0" applyFont="1" applyBorder="1" applyAlignment="1">
      <alignment horizontal="left" vertical="center" wrapText="1" shrinkToFit="1"/>
    </xf>
    <xf numFmtId="0" fontId="4" fillId="0" borderId="4" xfId="0" applyFont="1" applyBorder="1" applyAlignment="1">
      <alignment horizontal="left" vertical="center" shrinkToFit="1"/>
    </xf>
  </cellXfs>
  <cellStyles count="4">
    <cellStyle name="쉼표 [0] 2 2" xfId="1" xr:uid="{6223C7DD-4F81-4196-BD27-3FA5055D85CA}"/>
    <cellStyle name="표준" xfId="0" builtinId="0"/>
    <cellStyle name="표준 2 2" xfId="2" xr:uid="{6313528B-34DD-491C-A214-6D839832F663}"/>
    <cellStyle name="표준_1) 총괄및원가계산(2008년부터적용)-관급유" xfId="3" xr:uid="{1768136E-1888-40C9-982E-4917ABB67B8D}"/>
  </cellStyles>
  <dxfs count="4">
    <dxf>
      <numFmt numFmtId="183" formatCode="#,###"/>
    </dxf>
    <dxf>
      <numFmt numFmtId="184" formatCode="#,##0.0#####"/>
    </dxf>
    <dxf>
      <numFmt numFmtId="183" formatCode="#,###"/>
    </dxf>
    <dxf>
      <numFmt numFmtId="184" formatCode="#,##0.0#####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BF3C2EF-1195-4F3F-A9AB-93C30BBCE718}">
  <sheetPr>
    <tabColor theme="4" tint="-0.249977111117893"/>
    <pageSetUpPr fitToPage="1"/>
  </sheetPr>
  <dimension ref="A1:M56"/>
  <sheetViews>
    <sheetView view="pageBreakPreview" zoomScale="80" zoomScaleNormal="100" zoomScaleSheetLayoutView="80" workbookViewId="0">
      <selection activeCell="H9" sqref="H9"/>
    </sheetView>
  </sheetViews>
  <sheetFormatPr defaultColWidth="8.75" defaultRowHeight="16.5" x14ac:dyDescent="0.3"/>
  <cols>
    <col min="1" max="2" width="7.75" customWidth="1"/>
    <col min="3" max="3" width="48.75" customWidth="1"/>
    <col min="4" max="4" width="46.75" customWidth="1"/>
    <col min="5" max="5" width="33.75" customWidth="1"/>
    <col min="6" max="6" width="3.75" customWidth="1"/>
    <col min="8" max="8" width="3.75" customWidth="1"/>
    <col min="10" max="12" width="3.75" customWidth="1"/>
    <col min="13" max="13" width="30.75" customWidth="1"/>
  </cols>
  <sheetData>
    <row r="1" spans="1:13" ht="51" customHeight="1" x14ac:dyDescent="0.3">
      <c r="A1" s="150" t="s">
        <v>144</v>
      </c>
      <c r="B1" s="150"/>
      <c r="C1" s="150"/>
      <c r="D1" s="150"/>
      <c r="E1" s="150"/>
      <c r="F1" s="150"/>
      <c r="G1" s="150"/>
      <c r="H1" s="150"/>
      <c r="I1" s="150"/>
      <c r="J1" s="150"/>
      <c r="K1" s="150"/>
      <c r="L1" s="150"/>
      <c r="M1" s="150"/>
    </row>
    <row r="2" spans="1:13" ht="34.15" customHeight="1" thickBot="1" x14ac:dyDescent="0.2">
      <c r="A2" s="20" t="str">
        <f>집계표!A2</f>
        <v>용역명 : 봉양 농공단지 청년문화센터 건립사업 건설폐기물처리용역(건설폐기물)</v>
      </c>
      <c r="B2" s="21"/>
      <c r="C2" s="21"/>
      <c r="D2" s="21"/>
      <c r="E2" s="22"/>
      <c r="F2" s="23"/>
      <c r="G2" s="23"/>
      <c r="H2" s="23"/>
      <c r="I2" s="23"/>
      <c r="J2" s="23"/>
      <c r="K2" s="23"/>
      <c r="L2" s="23"/>
      <c r="M2" s="21"/>
    </row>
    <row r="3" spans="1:13" ht="25.15" customHeight="1" thickBot="1" x14ac:dyDescent="0.35">
      <c r="A3" s="151" t="s">
        <v>70</v>
      </c>
      <c r="B3" s="152"/>
      <c r="C3" s="152"/>
      <c r="D3" s="24" t="s">
        <v>71</v>
      </c>
      <c r="E3" s="153" t="s">
        <v>72</v>
      </c>
      <c r="F3" s="154"/>
      <c r="G3" s="154"/>
      <c r="H3" s="154"/>
      <c r="I3" s="155"/>
      <c r="J3" s="155"/>
      <c r="K3" s="155"/>
      <c r="L3" s="156"/>
      <c r="M3" s="25" t="s">
        <v>1</v>
      </c>
    </row>
    <row r="4" spans="1:13" ht="25.15" customHeight="1" x14ac:dyDescent="0.3">
      <c r="A4" s="157" t="s">
        <v>73</v>
      </c>
      <c r="B4" s="160" t="s">
        <v>25</v>
      </c>
      <c r="C4" s="26" t="s">
        <v>74</v>
      </c>
      <c r="D4" s="27">
        <f>집계표!E25</f>
        <v>0</v>
      </c>
      <c r="E4" s="28"/>
      <c r="F4" s="29"/>
      <c r="G4" s="29"/>
      <c r="H4" s="29"/>
      <c r="I4" s="29"/>
      <c r="J4" s="29"/>
      <c r="K4" s="29"/>
      <c r="L4" s="30"/>
      <c r="M4" s="31"/>
    </row>
    <row r="5" spans="1:13" ht="25.15" customHeight="1" x14ac:dyDescent="0.3">
      <c r="A5" s="158"/>
      <c r="B5" s="161"/>
      <c r="C5" s="32" t="s">
        <v>64</v>
      </c>
      <c r="D5" s="33"/>
      <c r="E5" s="34"/>
      <c r="F5" s="35"/>
      <c r="G5" s="36"/>
      <c r="H5" s="35"/>
      <c r="I5" s="36"/>
      <c r="J5" s="35"/>
      <c r="K5" s="36"/>
      <c r="L5" s="37"/>
      <c r="M5" s="38"/>
    </row>
    <row r="6" spans="1:13" ht="25.15" hidden="1" customHeight="1" x14ac:dyDescent="0.3">
      <c r="A6" s="158"/>
      <c r="B6" s="161"/>
      <c r="C6" s="32" t="s">
        <v>75</v>
      </c>
      <c r="D6" s="33"/>
      <c r="E6" s="34"/>
      <c r="F6" s="35"/>
      <c r="G6" s="36"/>
      <c r="H6" s="35"/>
      <c r="I6" s="36"/>
      <c r="J6" s="35"/>
      <c r="K6" s="36"/>
      <c r="L6" s="37"/>
      <c r="M6" s="38"/>
    </row>
    <row r="7" spans="1:13" ht="25.15" customHeight="1" thickBot="1" x14ac:dyDescent="0.35">
      <c r="A7" s="158"/>
      <c r="B7" s="162"/>
      <c r="C7" s="39" t="s">
        <v>76</v>
      </c>
      <c r="D7" s="40">
        <f>SUM(D4:D6)</f>
        <v>0</v>
      </c>
      <c r="E7" s="41"/>
      <c r="F7" s="42"/>
      <c r="G7" s="42"/>
      <c r="H7" s="42"/>
      <c r="I7" s="42"/>
      <c r="J7" s="42"/>
      <c r="K7" s="42"/>
      <c r="L7" s="43"/>
      <c r="M7" s="44"/>
    </row>
    <row r="8" spans="1:13" ht="25.15" customHeight="1" x14ac:dyDescent="0.3">
      <c r="A8" s="158"/>
      <c r="B8" s="160" t="s">
        <v>26</v>
      </c>
      <c r="C8" s="26" t="s">
        <v>77</v>
      </c>
      <c r="D8" s="45">
        <f>집계표!G25</f>
        <v>0</v>
      </c>
      <c r="E8" s="28"/>
      <c r="F8" s="29"/>
      <c r="G8" s="29"/>
      <c r="H8" s="29"/>
      <c r="I8" s="29"/>
      <c r="J8" s="29"/>
      <c r="K8" s="29"/>
      <c r="L8" s="30"/>
      <c r="M8" s="31"/>
    </row>
    <row r="9" spans="1:13" ht="25.15" customHeight="1" x14ac:dyDescent="0.3">
      <c r="A9" s="158"/>
      <c r="B9" s="161"/>
      <c r="C9" s="32" t="s">
        <v>78</v>
      </c>
      <c r="D9" s="33">
        <f>TRUNC((D8)*$G9,0)</f>
        <v>0</v>
      </c>
      <c r="E9" s="34" t="s">
        <v>79</v>
      </c>
      <c r="F9" s="35" t="s">
        <v>80</v>
      </c>
      <c r="G9" s="46">
        <v>0.15</v>
      </c>
      <c r="H9" s="35"/>
      <c r="I9" s="46"/>
      <c r="J9" s="35"/>
      <c r="K9" s="46"/>
      <c r="L9" s="47"/>
      <c r="M9" s="38"/>
    </row>
    <row r="10" spans="1:13" ht="25.15" customHeight="1" thickBot="1" x14ac:dyDescent="0.35">
      <c r="A10" s="158"/>
      <c r="B10" s="162"/>
      <c r="C10" s="48" t="s">
        <v>76</v>
      </c>
      <c r="D10" s="49">
        <f>SUM(D8:D9)</f>
        <v>0</v>
      </c>
      <c r="E10" s="50"/>
      <c r="F10" s="51"/>
      <c r="G10" s="51"/>
      <c r="H10" s="51"/>
      <c r="I10" s="51"/>
      <c r="J10" s="51"/>
      <c r="K10" s="51"/>
      <c r="L10" s="52"/>
      <c r="M10" s="53"/>
    </row>
    <row r="11" spans="1:13" ht="25.15" customHeight="1" x14ac:dyDescent="0.3">
      <c r="A11" s="158"/>
      <c r="B11" s="163" t="s">
        <v>81</v>
      </c>
      <c r="C11" s="54" t="s">
        <v>82</v>
      </c>
      <c r="D11" s="55">
        <f>집계표!I25</f>
        <v>0</v>
      </c>
      <c r="E11" s="56"/>
      <c r="F11" s="57"/>
      <c r="G11" s="57"/>
      <c r="H11" s="57"/>
      <c r="I11" s="57"/>
      <c r="J11" s="57"/>
      <c r="K11" s="57"/>
      <c r="L11" s="58"/>
      <c r="M11" s="59"/>
    </row>
    <row r="12" spans="1:13" ht="25.15" customHeight="1" x14ac:dyDescent="0.3">
      <c r="A12" s="158"/>
      <c r="B12" s="164"/>
      <c r="C12" s="32" t="s">
        <v>83</v>
      </c>
      <c r="D12" s="33">
        <f>TRUNC((D10)*$G12,0)</f>
        <v>0</v>
      </c>
      <c r="E12" s="34" t="s">
        <v>84</v>
      </c>
      <c r="F12" s="35" t="s">
        <v>80</v>
      </c>
      <c r="G12" s="46">
        <v>3.56E-2</v>
      </c>
      <c r="H12" s="35"/>
      <c r="I12" s="46"/>
      <c r="J12" s="35"/>
      <c r="K12" s="46"/>
      <c r="L12" s="47"/>
      <c r="M12" s="38"/>
    </row>
    <row r="13" spans="1:13" ht="25.15" customHeight="1" x14ac:dyDescent="0.3">
      <c r="A13" s="158"/>
      <c r="B13" s="164"/>
      <c r="C13" s="32" t="s">
        <v>85</v>
      </c>
      <c r="D13" s="33">
        <f>TRUNC((D10)*$G13,0)</f>
        <v>0</v>
      </c>
      <c r="E13" s="34" t="s">
        <v>86</v>
      </c>
      <c r="F13" s="35" t="s">
        <v>80</v>
      </c>
      <c r="G13" s="46">
        <v>1.01E-2</v>
      </c>
      <c r="H13" s="35"/>
      <c r="I13" s="46"/>
      <c r="J13" s="35"/>
      <c r="K13" s="46"/>
      <c r="L13" s="47"/>
      <c r="M13" s="38"/>
    </row>
    <row r="14" spans="1:13" ht="25.15" customHeight="1" x14ac:dyDescent="0.3">
      <c r="A14" s="158"/>
      <c r="B14" s="164"/>
      <c r="C14" s="32" t="s">
        <v>87</v>
      </c>
      <c r="D14" s="33">
        <f>TRUNC((D8)*$G14,0)</f>
        <v>0</v>
      </c>
      <c r="E14" s="34" t="s">
        <v>88</v>
      </c>
      <c r="F14" s="35" t="s">
        <v>80</v>
      </c>
      <c r="G14" s="60">
        <v>3.5950000000000003E-2</v>
      </c>
      <c r="H14" s="35"/>
      <c r="I14" s="60"/>
      <c r="J14" s="35"/>
      <c r="K14" s="60"/>
      <c r="L14" s="61"/>
      <c r="M14" s="38"/>
    </row>
    <row r="15" spans="1:13" ht="25.15" customHeight="1" x14ac:dyDescent="0.3">
      <c r="A15" s="158"/>
      <c r="B15" s="164"/>
      <c r="C15" s="32" t="s">
        <v>89</v>
      </c>
      <c r="D15" s="33">
        <f>TRUNC((D8)*G15,0)</f>
        <v>0</v>
      </c>
      <c r="E15" s="34" t="s">
        <v>88</v>
      </c>
      <c r="F15" s="35" t="s">
        <v>80</v>
      </c>
      <c r="G15" s="46">
        <v>4.7500000000000001E-2</v>
      </c>
      <c r="H15" s="35"/>
      <c r="I15" s="46"/>
      <c r="J15" s="35"/>
      <c r="K15" s="46"/>
      <c r="L15" s="47"/>
      <c r="M15" s="38"/>
    </row>
    <row r="16" spans="1:13" ht="25.15" customHeight="1" x14ac:dyDescent="0.3">
      <c r="A16" s="158"/>
      <c r="B16" s="164"/>
      <c r="C16" s="32" t="s">
        <v>90</v>
      </c>
      <c r="D16" s="33">
        <f>TRUNC((D14)*$G16,0)</f>
        <v>0</v>
      </c>
      <c r="E16" s="34" t="s">
        <v>91</v>
      </c>
      <c r="F16" s="35" t="s">
        <v>80</v>
      </c>
      <c r="G16" s="46">
        <v>0.13139999999999999</v>
      </c>
      <c r="H16" s="35"/>
      <c r="I16" s="46"/>
      <c r="J16" s="35"/>
      <c r="K16" s="46"/>
      <c r="L16" s="47"/>
      <c r="M16" s="38"/>
    </row>
    <row r="17" spans="1:13" ht="25.15" customHeight="1" x14ac:dyDescent="0.3">
      <c r="A17" s="158"/>
      <c r="B17" s="164"/>
      <c r="C17" s="32" t="s">
        <v>92</v>
      </c>
      <c r="D17" s="33">
        <f>TRUNC((D8)*G17,0)</f>
        <v>0</v>
      </c>
      <c r="E17" s="34" t="s">
        <v>93</v>
      </c>
      <c r="F17" s="35" t="s">
        <v>80</v>
      </c>
      <c r="G17" s="46">
        <v>2.3E-2</v>
      </c>
      <c r="H17" s="35"/>
      <c r="I17" s="46"/>
      <c r="J17" s="35"/>
      <c r="K17" s="46"/>
      <c r="L17" s="47"/>
      <c r="M17" s="38" t="s">
        <v>94</v>
      </c>
    </row>
    <row r="18" spans="1:13" ht="25.15" customHeight="1" x14ac:dyDescent="0.3">
      <c r="A18" s="158"/>
      <c r="B18" s="164"/>
      <c r="C18" s="32" t="s">
        <v>95</v>
      </c>
      <c r="D18" s="33">
        <f>D19</f>
        <v>0</v>
      </c>
      <c r="E18" s="34" t="s">
        <v>96</v>
      </c>
      <c r="F18" s="35"/>
      <c r="G18" s="46"/>
      <c r="H18" s="35"/>
      <c r="I18" s="62"/>
      <c r="J18" s="35"/>
      <c r="K18" s="62"/>
      <c r="L18" s="47"/>
      <c r="M18" s="38"/>
    </row>
    <row r="19" spans="1:13" ht="25.15" customHeight="1" x14ac:dyDescent="0.3">
      <c r="A19" s="158"/>
      <c r="B19" s="164"/>
      <c r="C19" s="63" t="s">
        <v>97</v>
      </c>
      <c r="D19" s="64">
        <f>TRUNC((D4+D8)*G19+I19,0)</f>
        <v>0</v>
      </c>
      <c r="E19" s="65" t="s">
        <v>98</v>
      </c>
      <c r="F19" s="66" t="s">
        <v>99</v>
      </c>
      <c r="G19" s="67">
        <v>3.1099999999999999E-2</v>
      </c>
      <c r="H19" s="66" t="s">
        <v>100</v>
      </c>
      <c r="I19" s="68"/>
      <c r="J19" s="66"/>
      <c r="K19" s="69"/>
      <c r="L19" s="67"/>
      <c r="M19" s="70" t="s">
        <v>101</v>
      </c>
    </row>
    <row r="20" spans="1:13" ht="25.15" customHeight="1" x14ac:dyDescent="0.3">
      <c r="A20" s="158"/>
      <c r="B20" s="164"/>
      <c r="C20" s="71" t="s">
        <v>102</v>
      </c>
      <c r="D20" s="72"/>
      <c r="E20" s="73" t="s">
        <v>103</v>
      </c>
      <c r="F20" s="74" t="s">
        <v>80</v>
      </c>
      <c r="G20" s="75"/>
      <c r="H20" s="76" t="s">
        <v>104</v>
      </c>
      <c r="I20" s="77"/>
      <c r="J20" s="76"/>
      <c r="K20" s="78"/>
      <c r="L20" s="75"/>
      <c r="M20" s="79"/>
    </row>
    <row r="21" spans="1:13" ht="25.15" customHeight="1" x14ac:dyDescent="0.3">
      <c r="A21" s="158"/>
      <c r="B21" s="164"/>
      <c r="C21" s="80" t="s">
        <v>105</v>
      </c>
      <c r="D21" s="81"/>
      <c r="E21" s="82" t="s">
        <v>106</v>
      </c>
      <c r="F21" s="83" t="s">
        <v>80</v>
      </c>
      <c r="G21" s="84"/>
      <c r="H21" s="85" t="s">
        <v>104</v>
      </c>
      <c r="I21" s="86"/>
      <c r="J21" s="83" t="s">
        <v>80</v>
      </c>
      <c r="K21" s="87">
        <v>1.2</v>
      </c>
      <c r="L21" s="88"/>
      <c r="M21" s="89"/>
    </row>
    <row r="22" spans="1:13" ht="25.15" customHeight="1" x14ac:dyDescent="0.3">
      <c r="A22" s="158"/>
      <c r="B22" s="164"/>
      <c r="C22" s="32" t="s">
        <v>107</v>
      </c>
      <c r="D22" s="33">
        <f>TRUNC((D7+D10)*$G22,0)</f>
        <v>0</v>
      </c>
      <c r="E22" s="34" t="s">
        <v>108</v>
      </c>
      <c r="F22" s="35" t="s">
        <v>80</v>
      </c>
      <c r="G22" s="90">
        <v>4.5999999999999999E-2</v>
      </c>
      <c r="H22" s="35"/>
      <c r="I22" s="90"/>
      <c r="J22" s="35"/>
      <c r="K22" s="90"/>
      <c r="L22" s="91"/>
      <c r="M22" s="38"/>
    </row>
    <row r="23" spans="1:13" ht="25.15" customHeight="1" x14ac:dyDescent="0.3">
      <c r="A23" s="158"/>
      <c r="B23" s="164"/>
      <c r="C23" s="32" t="s">
        <v>109</v>
      </c>
      <c r="D23" s="33"/>
      <c r="E23" s="34" t="s">
        <v>110</v>
      </c>
      <c r="F23" s="35" t="s">
        <v>80</v>
      </c>
      <c r="G23" s="60">
        <v>5.0000000000000001E-3</v>
      </c>
      <c r="H23" s="35"/>
      <c r="I23" s="60"/>
      <c r="J23" s="35"/>
      <c r="K23" s="60"/>
      <c r="L23" s="61"/>
      <c r="M23" s="38"/>
    </row>
    <row r="24" spans="1:13" ht="25.15" hidden="1" customHeight="1" x14ac:dyDescent="0.3">
      <c r="A24" s="158"/>
      <c r="B24" s="164"/>
      <c r="C24" s="32" t="s">
        <v>48</v>
      </c>
      <c r="D24" s="33"/>
      <c r="E24" s="34"/>
      <c r="F24" s="35"/>
      <c r="G24" s="60"/>
      <c r="H24" s="35"/>
      <c r="I24" s="60"/>
      <c r="J24" s="35"/>
      <c r="K24" s="60"/>
      <c r="L24" s="61"/>
      <c r="M24" s="38"/>
    </row>
    <row r="25" spans="1:13" ht="25.15" hidden="1" customHeight="1" x14ac:dyDescent="0.3">
      <c r="A25" s="158"/>
      <c r="B25" s="164"/>
      <c r="C25" s="32" t="s">
        <v>47</v>
      </c>
      <c r="D25" s="33"/>
      <c r="E25" s="34"/>
      <c r="F25" s="35"/>
      <c r="G25" s="60"/>
      <c r="H25" s="35"/>
      <c r="I25" s="60"/>
      <c r="J25" s="35"/>
      <c r="K25" s="60"/>
      <c r="L25" s="61"/>
      <c r="M25" s="38"/>
    </row>
    <row r="26" spans="1:13" ht="25.15" hidden="1" customHeight="1" x14ac:dyDescent="0.3">
      <c r="A26" s="158"/>
      <c r="B26" s="164"/>
      <c r="C26" s="32" t="s">
        <v>111</v>
      </c>
      <c r="D26" s="33"/>
      <c r="E26" s="34"/>
      <c r="F26" s="35"/>
      <c r="G26" s="60"/>
      <c r="H26" s="35"/>
      <c r="I26" s="60"/>
      <c r="J26" s="35"/>
      <c r="K26" s="60"/>
      <c r="L26" s="61"/>
      <c r="M26" s="38"/>
    </row>
    <row r="27" spans="1:13" ht="25.15" hidden="1" customHeight="1" x14ac:dyDescent="0.3">
      <c r="A27" s="158"/>
      <c r="B27" s="164"/>
      <c r="C27" s="32" t="s">
        <v>112</v>
      </c>
      <c r="D27" s="33"/>
      <c r="E27" s="34" t="s">
        <v>113</v>
      </c>
      <c r="F27" s="35" t="s">
        <v>80</v>
      </c>
      <c r="G27" s="92">
        <v>1.4100000000000001E-4</v>
      </c>
      <c r="H27" s="35"/>
      <c r="I27" s="92"/>
      <c r="J27" s="35"/>
      <c r="K27" s="92"/>
      <c r="L27" s="93"/>
      <c r="M27" s="38"/>
    </row>
    <row r="28" spans="1:13" ht="25.15" customHeight="1" x14ac:dyDescent="0.3">
      <c r="A28" s="158"/>
      <c r="B28" s="164"/>
      <c r="C28" s="32" t="s">
        <v>114</v>
      </c>
      <c r="D28" s="33"/>
      <c r="E28" s="34" t="s">
        <v>110</v>
      </c>
      <c r="F28" s="35" t="s">
        <v>80</v>
      </c>
      <c r="G28" s="60">
        <v>8.0999999999999996E-4</v>
      </c>
      <c r="H28" s="35"/>
      <c r="I28" s="60"/>
      <c r="J28" s="35"/>
      <c r="K28" s="60"/>
      <c r="L28" s="61"/>
      <c r="M28" s="38"/>
    </row>
    <row r="29" spans="1:13" ht="25.15" customHeight="1" x14ac:dyDescent="0.3">
      <c r="A29" s="158"/>
      <c r="B29" s="164"/>
      <c r="C29" s="32" t="s">
        <v>115</v>
      </c>
      <c r="D29" s="33"/>
      <c r="E29" s="34" t="s">
        <v>110</v>
      </c>
      <c r="F29" s="35" t="s">
        <v>80</v>
      </c>
      <c r="G29" s="46">
        <v>6.7999999999999996E-3</v>
      </c>
      <c r="H29" s="35"/>
      <c r="I29" s="46"/>
      <c r="J29" s="35"/>
      <c r="K29" s="46"/>
      <c r="L29" s="47"/>
      <c r="M29" s="38"/>
    </row>
    <row r="30" spans="1:13" ht="25.15" customHeight="1" x14ac:dyDescent="0.3">
      <c r="A30" s="158"/>
      <c r="B30" s="164"/>
      <c r="C30" s="32" t="s">
        <v>116</v>
      </c>
      <c r="D30" s="33">
        <f>TRUNC((D10)*$G30,0)</f>
        <v>0</v>
      </c>
      <c r="E30" s="34" t="s">
        <v>117</v>
      </c>
      <c r="F30" s="35" t="s">
        <v>80</v>
      </c>
      <c r="G30" s="60">
        <v>6.0000000000000002E-5</v>
      </c>
      <c r="H30" s="35"/>
      <c r="I30" s="46"/>
      <c r="J30" s="35"/>
      <c r="K30" s="46"/>
      <c r="L30" s="47"/>
      <c r="M30" s="38"/>
    </row>
    <row r="31" spans="1:13" ht="25.15" customHeight="1" x14ac:dyDescent="0.3">
      <c r="A31" s="158"/>
      <c r="B31" s="164"/>
      <c r="C31" s="32" t="s">
        <v>118</v>
      </c>
      <c r="D31" s="33">
        <f>TRUNC((D10)*$G31,0)</f>
        <v>0</v>
      </c>
      <c r="E31" s="34" t="s">
        <v>117</v>
      </c>
      <c r="F31" s="35" t="s">
        <v>80</v>
      </c>
      <c r="G31" s="60">
        <v>8.9999999999999998E-4</v>
      </c>
      <c r="H31" s="35"/>
      <c r="I31" s="46"/>
      <c r="J31" s="35"/>
      <c r="K31" s="46"/>
      <c r="L31" s="47"/>
      <c r="M31" s="38"/>
    </row>
    <row r="32" spans="1:13" ht="25.15" customHeight="1" thickBot="1" x14ac:dyDescent="0.35">
      <c r="A32" s="158"/>
      <c r="B32" s="165"/>
      <c r="C32" s="39" t="s">
        <v>76</v>
      </c>
      <c r="D32" s="40">
        <f>SUM(D11:D18,D22:D31)</f>
        <v>0</v>
      </c>
      <c r="E32" s="41"/>
      <c r="F32" s="42"/>
      <c r="G32" s="42"/>
      <c r="H32" s="42"/>
      <c r="I32" s="42"/>
      <c r="J32" s="42"/>
      <c r="K32" s="42"/>
      <c r="L32" s="43"/>
      <c r="M32" s="44"/>
    </row>
    <row r="33" spans="1:13" ht="25.15" customHeight="1" thickBot="1" x14ac:dyDescent="0.35">
      <c r="A33" s="159"/>
      <c r="B33" s="166" t="s">
        <v>119</v>
      </c>
      <c r="C33" s="167"/>
      <c r="D33" s="94">
        <f>D7+D10+D32</f>
        <v>0</v>
      </c>
      <c r="E33" s="95"/>
      <c r="F33" s="96"/>
      <c r="G33" s="96"/>
      <c r="H33" s="96"/>
      <c r="I33" s="96"/>
      <c r="J33" s="96"/>
      <c r="K33" s="96"/>
      <c r="L33" s="97"/>
      <c r="M33" s="98"/>
    </row>
    <row r="34" spans="1:13" ht="25.15" customHeight="1" x14ac:dyDescent="0.3">
      <c r="A34" s="141" t="s">
        <v>120</v>
      </c>
      <c r="B34" s="142"/>
      <c r="C34" s="142"/>
      <c r="D34" s="99"/>
      <c r="E34" s="56" t="s">
        <v>121</v>
      </c>
      <c r="F34" s="57" t="s">
        <v>80</v>
      </c>
      <c r="G34" s="100">
        <v>0.08</v>
      </c>
      <c r="H34" s="57"/>
      <c r="I34" s="100"/>
      <c r="J34" s="57"/>
      <c r="K34" s="100"/>
      <c r="L34" s="101"/>
      <c r="M34" s="59"/>
    </row>
    <row r="35" spans="1:13" ht="25.15" customHeight="1" x14ac:dyDescent="0.3">
      <c r="A35" s="130" t="s">
        <v>122</v>
      </c>
      <c r="B35" s="131"/>
      <c r="C35" s="131"/>
      <c r="D35" s="33"/>
      <c r="E35" s="34" t="s">
        <v>123</v>
      </c>
      <c r="F35" s="35" t="s">
        <v>80</v>
      </c>
      <c r="G35" s="90">
        <v>0.15</v>
      </c>
      <c r="H35" s="35"/>
      <c r="I35" s="90"/>
      <c r="J35" s="35"/>
      <c r="K35" s="90"/>
      <c r="L35" s="90"/>
      <c r="M35" s="102"/>
    </row>
    <row r="36" spans="1:13" ht="25.15" hidden="1" customHeight="1" x14ac:dyDescent="0.3">
      <c r="A36" s="130" t="s">
        <v>124</v>
      </c>
      <c r="B36" s="131"/>
      <c r="C36" s="131"/>
      <c r="D36" s="103"/>
      <c r="E36" s="34"/>
      <c r="F36" s="35"/>
      <c r="G36" s="35"/>
      <c r="H36" s="35"/>
      <c r="I36" s="35"/>
      <c r="J36" s="35"/>
      <c r="K36" s="35"/>
      <c r="L36" s="104"/>
      <c r="M36" s="38"/>
    </row>
    <row r="37" spans="1:13" ht="25.15" hidden="1" customHeight="1" x14ac:dyDescent="0.3">
      <c r="A37" s="130" t="s">
        <v>125</v>
      </c>
      <c r="B37" s="131"/>
      <c r="C37" s="131"/>
      <c r="D37" s="33"/>
      <c r="E37" s="105"/>
      <c r="F37" s="36"/>
      <c r="G37" s="36"/>
      <c r="H37" s="36"/>
      <c r="I37" s="36"/>
      <c r="J37" s="36"/>
      <c r="K37" s="36"/>
      <c r="L37" s="37"/>
      <c r="M37" s="106"/>
    </row>
    <row r="38" spans="1:13" ht="25.15" hidden="1" customHeight="1" x14ac:dyDescent="0.3">
      <c r="A38" s="130"/>
      <c r="B38" s="131"/>
      <c r="C38" s="131"/>
      <c r="D38" s="33"/>
      <c r="E38" s="105"/>
      <c r="F38" s="36"/>
      <c r="G38" s="36"/>
      <c r="H38" s="36"/>
      <c r="I38" s="36"/>
      <c r="J38" s="36"/>
      <c r="K38" s="36"/>
      <c r="L38" s="37"/>
      <c r="M38" s="106"/>
    </row>
    <row r="39" spans="1:13" ht="25.15" hidden="1" customHeight="1" x14ac:dyDescent="0.3">
      <c r="A39" s="130" t="s">
        <v>126</v>
      </c>
      <c r="B39" s="131"/>
      <c r="C39" s="131"/>
      <c r="D39" s="33"/>
      <c r="E39" s="105"/>
      <c r="F39" s="36"/>
      <c r="G39" s="36"/>
      <c r="H39" s="36"/>
      <c r="I39" s="36"/>
      <c r="J39" s="36"/>
      <c r="K39" s="36"/>
      <c r="L39" s="37"/>
      <c r="M39" s="106"/>
    </row>
    <row r="40" spans="1:13" ht="25.15" customHeight="1" x14ac:dyDescent="0.3">
      <c r="A40" s="145" t="s">
        <v>127</v>
      </c>
      <c r="B40" s="146"/>
      <c r="C40" s="146"/>
      <c r="D40" s="107">
        <f>SUM(D33:D37)-M35</f>
        <v>0</v>
      </c>
      <c r="E40" s="108"/>
      <c r="F40" s="109"/>
      <c r="G40" s="109"/>
      <c r="H40" s="109"/>
      <c r="I40" s="109"/>
      <c r="J40" s="109"/>
      <c r="K40" s="109"/>
      <c r="L40" s="110"/>
      <c r="M40" s="111" t="s">
        <v>128</v>
      </c>
    </row>
    <row r="41" spans="1:13" ht="25.15" hidden="1" customHeight="1" x14ac:dyDescent="0.3">
      <c r="A41" s="147" t="s">
        <v>129</v>
      </c>
      <c r="B41" s="131"/>
      <c r="C41" s="131"/>
      <c r="D41" s="33"/>
      <c r="E41" s="105"/>
      <c r="F41" s="36"/>
      <c r="G41" s="36"/>
      <c r="H41" s="36"/>
      <c r="I41" s="36"/>
      <c r="J41" s="36"/>
      <c r="K41" s="36"/>
      <c r="L41" s="37"/>
      <c r="M41" s="106"/>
    </row>
    <row r="42" spans="1:13" ht="25.15" hidden="1" customHeight="1" x14ac:dyDescent="0.3">
      <c r="A42" s="130"/>
      <c r="B42" s="131"/>
      <c r="C42" s="131"/>
      <c r="D42" s="33"/>
      <c r="E42" s="105"/>
      <c r="F42" s="36"/>
      <c r="G42" s="36"/>
      <c r="H42" s="36"/>
      <c r="I42" s="36"/>
      <c r="J42" s="36"/>
      <c r="K42" s="36"/>
      <c r="L42" s="37"/>
      <c r="M42" s="106"/>
    </row>
    <row r="43" spans="1:13" ht="25.15" customHeight="1" thickBot="1" x14ac:dyDescent="0.35">
      <c r="A43" s="130" t="s">
        <v>130</v>
      </c>
      <c r="B43" s="131"/>
      <c r="C43" s="131"/>
      <c r="D43" s="33">
        <f>D40*G43</f>
        <v>0</v>
      </c>
      <c r="E43" s="34" t="s">
        <v>131</v>
      </c>
      <c r="F43" s="35" t="s">
        <v>80</v>
      </c>
      <c r="G43" s="112">
        <v>0.1</v>
      </c>
      <c r="H43" s="35"/>
      <c r="I43" s="112"/>
      <c r="J43" s="35"/>
      <c r="K43" s="112"/>
      <c r="L43" s="113"/>
      <c r="M43" s="38"/>
    </row>
    <row r="44" spans="1:13" ht="25.15" customHeight="1" thickBot="1" x14ac:dyDescent="0.35">
      <c r="A44" s="148" t="s">
        <v>132</v>
      </c>
      <c r="B44" s="149"/>
      <c r="C44" s="149"/>
      <c r="D44" s="114">
        <f>SUM(D40+D43)</f>
        <v>0</v>
      </c>
      <c r="E44" s="115"/>
      <c r="F44" s="116"/>
      <c r="G44" s="116"/>
      <c r="H44" s="116"/>
      <c r="I44" s="116"/>
      <c r="J44" s="116"/>
      <c r="K44" s="116"/>
      <c r="L44" s="117"/>
      <c r="M44" s="118"/>
    </row>
    <row r="45" spans="1:13" ht="25.15" hidden="1" customHeight="1" x14ac:dyDescent="0.3">
      <c r="A45" s="143" t="s">
        <v>133</v>
      </c>
      <c r="B45" s="144"/>
      <c r="C45" s="144"/>
      <c r="D45" s="119"/>
      <c r="E45" s="28" t="s">
        <v>134</v>
      </c>
      <c r="F45" s="120"/>
      <c r="G45" s="120"/>
      <c r="H45" s="120"/>
      <c r="I45" s="120"/>
      <c r="J45" s="120"/>
      <c r="K45" s="120"/>
      <c r="L45" s="121"/>
      <c r="M45" s="122"/>
    </row>
    <row r="46" spans="1:13" ht="25.15" hidden="1" customHeight="1" x14ac:dyDescent="0.3">
      <c r="A46" s="134" t="s">
        <v>135</v>
      </c>
      <c r="B46" s="137" t="s">
        <v>136</v>
      </c>
      <c r="C46" s="138"/>
      <c r="D46" s="99"/>
      <c r="E46" s="56" t="s">
        <v>137</v>
      </c>
      <c r="F46" s="57"/>
      <c r="G46" s="57"/>
      <c r="H46" s="57"/>
      <c r="I46" s="57"/>
      <c r="J46" s="57"/>
      <c r="K46" s="57"/>
      <c r="L46" s="58"/>
      <c r="M46" s="123">
        <v>0</v>
      </c>
    </row>
    <row r="47" spans="1:13" ht="25.15" hidden="1" customHeight="1" x14ac:dyDescent="0.3">
      <c r="A47" s="135"/>
      <c r="B47" s="139" t="s">
        <v>138</v>
      </c>
      <c r="C47" s="140"/>
      <c r="D47" s="103"/>
      <c r="E47" s="34" t="s">
        <v>137</v>
      </c>
      <c r="F47" s="35"/>
      <c r="G47" s="35"/>
      <c r="H47" s="35"/>
      <c r="I47" s="35"/>
      <c r="J47" s="35"/>
      <c r="K47" s="35"/>
      <c r="L47" s="104"/>
      <c r="M47" s="102">
        <v>0</v>
      </c>
    </row>
    <row r="48" spans="1:13" ht="25.15" hidden="1" customHeight="1" x14ac:dyDescent="0.3">
      <c r="A48" s="136"/>
      <c r="B48" s="139" t="s">
        <v>139</v>
      </c>
      <c r="C48" s="140"/>
      <c r="D48" s="33">
        <f>SUM(D46:D47)</f>
        <v>0</v>
      </c>
      <c r="E48" s="34" t="s">
        <v>137</v>
      </c>
      <c r="F48" s="35"/>
      <c r="G48" s="90"/>
      <c r="H48" s="35"/>
      <c r="I48" s="90"/>
      <c r="J48" s="35"/>
      <c r="K48" s="90"/>
      <c r="L48" s="91"/>
      <c r="M48" s="38"/>
    </row>
    <row r="49" spans="1:13" ht="25.15" hidden="1" customHeight="1" x14ac:dyDescent="0.3">
      <c r="A49" s="141" t="s">
        <v>28</v>
      </c>
      <c r="B49" s="142"/>
      <c r="C49" s="142"/>
      <c r="D49" s="124"/>
      <c r="E49" s="56"/>
      <c r="F49" s="57"/>
      <c r="G49" s="100"/>
      <c r="H49" s="57"/>
      <c r="I49" s="100"/>
      <c r="J49" s="57"/>
      <c r="K49" s="100"/>
      <c r="L49" s="101"/>
      <c r="M49" s="59"/>
    </row>
    <row r="50" spans="1:13" ht="25.15" hidden="1" customHeight="1" x14ac:dyDescent="0.3">
      <c r="A50" s="130" t="s">
        <v>140</v>
      </c>
      <c r="B50" s="131"/>
      <c r="C50" s="131"/>
      <c r="D50" s="33"/>
      <c r="E50" s="34" t="s">
        <v>141</v>
      </c>
      <c r="F50" s="35"/>
      <c r="G50" s="90"/>
      <c r="H50" s="35"/>
      <c r="I50" s="90"/>
      <c r="J50" s="35"/>
      <c r="K50" s="90"/>
      <c r="L50" s="91"/>
      <c r="M50" s="38"/>
    </row>
    <row r="51" spans="1:13" ht="25.15" hidden="1" customHeight="1" x14ac:dyDescent="0.3">
      <c r="A51" s="130" t="s">
        <v>142</v>
      </c>
      <c r="B51" s="131"/>
      <c r="C51" s="131"/>
      <c r="D51" s="33"/>
      <c r="E51" s="34" t="s">
        <v>141</v>
      </c>
      <c r="F51" s="35"/>
      <c r="G51" s="90"/>
      <c r="H51" s="35"/>
      <c r="I51" s="90"/>
      <c r="J51" s="35"/>
      <c r="K51" s="90"/>
      <c r="L51" s="91"/>
      <c r="M51" s="38"/>
    </row>
    <row r="52" spans="1:13" ht="25.15" customHeight="1" x14ac:dyDescent="0.3">
      <c r="A52" s="130"/>
      <c r="B52" s="131"/>
      <c r="C52" s="131"/>
      <c r="D52" s="33"/>
      <c r="E52" s="34"/>
      <c r="F52" s="35"/>
      <c r="G52" s="90"/>
      <c r="H52" s="35"/>
      <c r="I52" s="90"/>
      <c r="J52" s="35"/>
      <c r="K52" s="90"/>
      <c r="L52" s="91"/>
      <c r="M52" s="38"/>
    </row>
    <row r="53" spans="1:13" ht="25.15" customHeight="1" thickBot="1" x14ac:dyDescent="0.35">
      <c r="A53" s="132" t="s">
        <v>143</v>
      </c>
      <c r="B53" s="133"/>
      <c r="C53" s="133"/>
      <c r="D53" s="125">
        <f>D44+D45+D48</f>
        <v>0</v>
      </c>
      <c r="E53" s="126"/>
      <c r="F53" s="127"/>
      <c r="G53" s="127"/>
      <c r="H53" s="127"/>
      <c r="I53" s="127"/>
      <c r="J53" s="127"/>
      <c r="K53" s="127"/>
      <c r="L53" s="128"/>
      <c r="M53" s="129"/>
    </row>
    <row r="54" spans="1:13" ht="25.15" customHeight="1" x14ac:dyDescent="0.3"/>
    <row r="55" spans="1:13" ht="25.15" customHeight="1" x14ac:dyDescent="0.3"/>
    <row r="56" spans="1:13" ht="25.15" customHeight="1" x14ac:dyDescent="0.3"/>
  </sheetData>
  <mergeCells count="29">
    <mergeCell ref="A1:M1"/>
    <mergeCell ref="A3:C3"/>
    <mergeCell ref="E3:L3"/>
    <mergeCell ref="A4:A33"/>
    <mergeCell ref="B4:B7"/>
    <mergeCell ref="B8:B10"/>
    <mergeCell ref="B11:B32"/>
    <mergeCell ref="B33:C33"/>
    <mergeCell ref="A45:C45"/>
    <mergeCell ref="A34:C34"/>
    <mergeCell ref="A35:C35"/>
    <mergeCell ref="A36:C36"/>
    <mergeCell ref="A37:C37"/>
    <mergeCell ref="A38:C38"/>
    <mergeCell ref="A39:C39"/>
    <mergeCell ref="A40:C40"/>
    <mergeCell ref="A41:C41"/>
    <mergeCell ref="A42:C42"/>
    <mergeCell ref="A43:C43"/>
    <mergeCell ref="A44:C44"/>
    <mergeCell ref="A51:C51"/>
    <mergeCell ref="A52:C52"/>
    <mergeCell ref="A53:C53"/>
    <mergeCell ref="A46:A48"/>
    <mergeCell ref="B46:C46"/>
    <mergeCell ref="B47:C47"/>
    <mergeCell ref="B48:C48"/>
    <mergeCell ref="A49:C49"/>
    <mergeCell ref="A50:C50"/>
  </mergeCells>
  <phoneticPr fontId="1" type="noConversion"/>
  <printOptions horizontalCentered="1" verticalCentered="1"/>
  <pageMargins left="0.39370078740157483" right="0.39370078740157483" top="0.39370078740157483" bottom="0.39370078740157483" header="0" footer="0"/>
  <pageSetup paperSize="9" scale="58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5162471-45EF-4DBB-AE4B-AE991B597CC3}">
  <dimension ref="A1:AX47"/>
  <sheetViews>
    <sheetView view="pageBreakPreview" zoomScaleNormal="100" zoomScaleSheetLayoutView="100" workbookViewId="0">
      <pane xSplit="3" ySplit="4" topLeftCell="D5" activePane="bottomRight" state="frozen"/>
      <selection pane="topRight" activeCell="D1" sqref="D1"/>
      <selection pane="bottomLeft" activeCell="A5" sqref="A5"/>
      <selection pane="bottomRight" activeCell="A14" sqref="A14"/>
    </sheetView>
  </sheetViews>
  <sheetFormatPr defaultRowHeight="16.5" x14ac:dyDescent="0.3"/>
  <cols>
    <col min="1" max="1" width="41.75" style="2" customWidth="1"/>
    <col min="2" max="3" width="4.75" style="3" customWidth="1"/>
    <col min="4" max="4" width="7.75" style="4" customWidth="1"/>
    <col min="5" max="5" width="9.75" style="4" customWidth="1"/>
    <col min="6" max="6" width="7.75" style="4" customWidth="1"/>
    <col min="7" max="7" width="9.75" style="4" customWidth="1"/>
    <col min="8" max="8" width="7.75" style="4" customWidth="1"/>
    <col min="9" max="9" width="9.75" style="4" customWidth="1"/>
    <col min="10" max="10" width="7.75" style="4" customWidth="1"/>
    <col min="11" max="11" width="9.75" style="4" customWidth="1"/>
    <col min="12" max="12" width="7.75" style="2" customWidth="1"/>
    <col min="13" max="50" width="8.75" hidden="1" customWidth="1"/>
  </cols>
  <sheetData>
    <row r="1" spans="1:50" ht="30" customHeight="1" x14ac:dyDescent="0.3">
      <c r="A1" s="168" t="s">
        <v>65</v>
      </c>
      <c r="B1" s="168"/>
      <c r="C1" s="168"/>
      <c r="D1" s="168"/>
      <c r="E1" s="168"/>
      <c r="F1" s="168"/>
      <c r="G1" s="168"/>
      <c r="H1" s="168"/>
      <c r="I1" s="168"/>
      <c r="J1" s="168"/>
      <c r="K1" s="168"/>
      <c r="L1" s="168"/>
    </row>
    <row r="2" spans="1:50" ht="21" customHeight="1" x14ac:dyDescent="0.3">
      <c r="A2" s="169" t="s">
        <v>145</v>
      </c>
      <c r="B2" s="170"/>
      <c r="C2" s="170"/>
      <c r="D2" s="170"/>
      <c r="E2" s="170"/>
      <c r="F2" s="170"/>
      <c r="G2" s="170"/>
      <c r="H2" s="170"/>
      <c r="I2" s="170"/>
      <c r="J2" s="170"/>
      <c r="K2" s="170"/>
      <c r="L2" s="170"/>
    </row>
    <row r="3" spans="1:50" ht="21" customHeight="1" x14ac:dyDescent="0.3">
      <c r="A3" s="171" t="s">
        <v>34</v>
      </c>
      <c r="B3" s="171" t="s">
        <v>0</v>
      </c>
      <c r="C3" s="171" t="s">
        <v>24</v>
      </c>
      <c r="D3" s="171" t="s">
        <v>10</v>
      </c>
      <c r="E3" s="171"/>
      <c r="F3" s="171" t="s">
        <v>11</v>
      </c>
      <c r="G3" s="171"/>
      <c r="H3" s="171" t="s">
        <v>12</v>
      </c>
      <c r="I3" s="171"/>
      <c r="J3" s="171" t="s">
        <v>13</v>
      </c>
      <c r="K3" s="171"/>
      <c r="L3" s="171" t="s">
        <v>8</v>
      </c>
    </row>
    <row r="4" spans="1:50" ht="21" customHeight="1" x14ac:dyDescent="0.3">
      <c r="A4" s="171"/>
      <c r="B4" s="171"/>
      <c r="C4" s="171"/>
      <c r="D4" s="5" t="s">
        <v>14</v>
      </c>
      <c r="E4" s="5" t="s">
        <v>27</v>
      </c>
      <c r="F4" s="5" t="s">
        <v>14</v>
      </c>
      <c r="G4" s="5" t="s">
        <v>27</v>
      </c>
      <c r="H4" s="5" t="s">
        <v>14</v>
      </c>
      <c r="I4" s="5" t="s">
        <v>27</v>
      </c>
      <c r="J4" s="5" t="s">
        <v>14</v>
      </c>
      <c r="K4" s="5" t="s">
        <v>27</v>
      </c>
      <c r="L4" s="171"/>
      <c r="M4" t="s">
        <v>16</v>
      </c>
      <c r="N4" t="s">
        <v>17</v>
      </c>
      <c r="O4" t="s">
        <v>18</v>
      </c>
      <c r="P4" t="s">
        <v>19</v>
      </c>
      <c r="Q4" t="s">
        <v>22</v>
      </c>
      <c r="R4" t="s">
        <v>36</v>
      </c>
      <c r="S4" t="s">
        <v>37</v>
      </c>
      <c r="T4" t="s">
        <v>38</v>
      </c>
      <c r="U4" t="s">
        <v>39</v>
      </c>
      <c r="V4" t="s">
        <v>40</v>
      </c>
      <c r="W4" t="s">
        <v>28</v>
      </c>
      <c r="X4" t="s">
        <v>41</v>
      </c>
      <c r="Y4" t="s">
        <v>42</v>
      </c>
      <c r="Z4" t="s">
        <v>43</v>
      </c>
      <c r="AA4" t="s">
        <v>44</v>
      </c>
      <c r="AB4" t="s">
        <v>45</v>
      </c>
      <c r="AC4" t="s">
        <v>46</v>
      </c>
      <c r="AD4" t="s">
        <v>47</v>
      </c>
      <c r="AE4" t="s">
        <v>48</v>
      </c>
      <c r="AF4" t="s">
        <v>49</v>
      </c>
      <c r="AG4" t="s">
        <v>50</v>
      </c>
      <c r="AH4" t="s">
        <v>51</v>
      </c>
      <c r="AI4" t="s">
        <v>52</v>
      </c>
      <c r="AJ4" t="s">
        <v>53</v>
      </c>
      <c r="AK4" t="s">
        <v>54</v>
      </c>
      <c r="AL4" t="s">
        <v>55</v>
      </c>
      <c r="AM4" t="s">
        <v>56</v>
      </c>
      <c r="AN4" t="s">
        <v>57</v>
      </c>
      <c r="AO4" t="s">
        <v>58</v>
      </c>
      <c r="AP4" t="s">
        <v>59</v>
      </c>
      <c r="AQ4" t="s">
        <v>60</v>
      </c>
      <c r="AR4" t="s">
        <v>61</v>
      </c>
      <c r="AS4" t="s">
        <v>62</v>
      </c>
      <c r="AT4" t="s">
        <v>63</v>
      </c>
      <c r="AU4" t="s">
        <v>64</v>
      </c>
      <c r="AV4" t="s">
        <v>20</v>
      </c>
      <c r="AW4" t="s">
        <v>21</v>
      </c>
      <c r="AX4" t="s">
        <v>2</v>
      </c>
    </row>
    <row r="5" spans="1:50" ht="21" customHeight="1" x14ac:dyDescent="0.3">
      <c r="A5" s="6" t="s">
        <v>67</v>
      </c>
      <c r="B5" s="7" t="s">
        <v>66</v>
      </c>
      <c r="C5" s="18">
        <v>1</v>
      </c>
      <c r="D5" s="16">
        <f>내역서!F25</f>
        <v>0</v>
      </c>
      <c r="E5" s="16">
        <f>C5*D5</f>
        <v>0</v>
      </c>
      <c r="F5" s="16">
        <f>내역서!H25</f>
        <v>0</v>
      </c>
      <c r="G5" s="16">
        <f>C5*F5</f>
        <v>0</v>
      </c>
      <c r="H5" s="16">
        <f>내역서!J25</f>
        <v>0</v>
      </c>
      <c r="I5" s="16">
        <f>C5*H5</f>
        <v>0</v>
      </c>
      <c r="J5" s="16">
        <f t="shared" ref="J5:K7" si="0">D5+F5+H5</f>
        <v>0</v>
      </c>
      <c r="K5" s="16">
        <f t="shared" si="0"/>
        <v>0</v>
      </c>
      <c r="L5" s="10"/>
      <c r="P5">
        <v>1</v>
      </c>
      <c r="Q5">
        <f>C5*내역서!R25</f>
        <v>0</v>
      </c>
      <c r="R5">
        <f>C5*내역서!S25</f>
        <v>0</v>
      </c>
      <c r="S5">
        <f>C5*내역서!T25</f>
        <v>0</v>
      </c>
      <c r="T5">
        <f>C5*내역서!U25</f>
        <v>0</v>
      </c>
      <c r="U5">
        <f>C5*내역서!V25</f>
        <v>0</v>
      </c>
      <c r="V5">
        <f>C5*내역서!W25</f>
        <v>0</v>
      </c>
      <c r="W5">
        <f>C5*내역서!X25</f>
        <v>0</v>
      </c>
      <c r="X5">
        <f>C5*내역서!Y25</f>
        <v>0</v>
      </c>
      <c r="Y5">
        <f>C5*내역서!Z25</f>
        <v>0</v>
      </c>
      <c r="Z5">
        <f>C5*내역서!AA25</f>
        <v>0</v>
      </c>
      <c r="AA5">
        <f>C5*내역서!AB25</f>
        <v>0</v>
      </c>
      <c r="AB5">
        <f>C5*내역서!AC25</f>
        <v>0</v>
      </c>
      <c r="AC5">
        <f>C5*내역서!AD25</f>
        <v>0</v>
      </c>
      <c r="AD5">
        <f>C5*내역서!AE25</f>
        <v>0</v>
      </c>
      <c r="AE5">
        <f>C5*내역서!AF25</f>
        <v>0</v>
      </c>
      <c r="AF5">
        <f>C5*내역서!AG25</f>
        <v>0</v>
      </c>
      <c r="AG5">
        <f>C5*내역서!AH25</f>
        <v>0</v>
      </c>
      <c r="AH5">
        <f>C5*내역서!AI25</f>
        <v>0</v>
      </c>
      <c r="AI5">
        <f>C5*내역서!AJ25</f>
        <v>0</v>
      </c>
      <c r="AJ5">
        <f>C5*내역서!AK25</f>
        <v>0</v>
      </c>
      <c r="AK5">
        <f>C5*내역서!AL25</f>
        <v>0</v>
      </c>
      <c r="AL5">
        <f>C5*내역서!AM25</f>
        <v>0</v>
      </c>
      <c r="AM5">
        <f>C5*내역서!AN25</f>
        <v>0</v>
      </c>
      <c r="AN5">
        <f>C5*내역서!AO25</f>
        <v>0</v>
      </c>
      <c r="AO5">
        <f>C5*내역서!AP25</f>
        <v>0</v>
      </c>
      <c r="AP5">
        <f>C5*내역서!AQ25</f>
        <v>0</v>
      </c>
      <c r="AQ5">
        <f>C5*내역서!AR25</f>
        <v>0</v>
      </c>
      <c r="AR5">
        <f>C5*내역서!AS25</f>
        <v>0</v>
      </c>
      <c r="AS5">
        <f>C5*내역서!AT25</f>
        <v>0</v>
      </c>
      <c r="AT5">
        <f>C5*내역서!AU25</f>
        <v>0</v>
      </c>
      <c r="AU5">
        <f>C5*내역서!AV25</f>
        <v>0</v>
      </c>
    </row>
    <row r="6" spans="1:50" ht="21" customHeight="1" x14ac:dyDescent="0.3">
      <c r="A6" s="6" t="s">
        <v>68</v>
      </c>
      <c r="B6" s="7" t="s">
        <v>66</v>
      </c>
      <c r="C6" s="18">
        <v>1</v>
      </c>
      <c r="D6" s="16">
        <f>내역서!F46</f>
        <v>0</v>
      </c>
      <c r="E6" s="16">
        <f>C6*D6</f>
        <v>0</v>
      </c>
      <c r="F6" s="16">
        <f>내역서!H46</f>
        <v>0</v>
      </c>
      <c r="G6" s="16">
        <f>C6*F6</f>
        <v>0</v>
      </c>
      <c r="H6" s="16">
        <f>내역서!J46</f>
        <v>0</v>
      </c>
      <c r="I6" s="16">
        <f>C6*H6</f>
        <v>0</v>
      </c>
      <c r="J6" s="16">
        <f t="shared" si="0"/>
        <v>0</v>
      </c>
      <c r="K6" s="16">
        <f t="shared" si="0"/>
        <v>0</v>
      </c>
      <c r="L6" s="10"/>
      <c r="P6">
        <v>1</v>
      </c>
      <c r="Q6">
        <f>C6*내역서!R46</f>
        <v>0</v>
      </c>
      <c r="R6">
        <f>C6*내역서!S46</f>
        <v>0</v>
      </c>
      <c r="S6">
        <f>C6*내역서!T46</f>
        <v>0</v>
      </c>
      <c r="T6">
        <f>C6*내역서!U46</f>
        <v>0</v>
      </c>
      <c r="U6">
        <f>C6*내역서!V46</f>
        <v>0</v>
      </c>
      <c r="V6">
        <f>C6*내역서!W46</f>
        <v>0</v>
      </c>
      <c r="W6">
        <f>C6*내역서!X46</f>
        <v>0</v>
      </c>
      <c r="X6">
        <f>C6*내역서!Y46</f>
        <v>0</v>
      </c>
      <c r="Y6">
        <f>C6*내역서!Z46</f>
        <v>0</v>
      </c>
      <c r="Z6">
        <f>C6*내역서!AA46</f>
        <v>0</v>
      </c>
      <c r="AA6">
        <f>C6*내역서!AB46</f>
        <v>0</v>
      </c>
      <c r="AB6">
        <f>C6*내역서!AC46</f>
        <v>0</v>
      </c>
      <c r="AC6">
        <f>C6*내역서!AD46</f>
        <v>0</v>
      </c>
      <c r="AD6">
        <f>C6*내역서!AE46</f>
        <v>0</v>
      </c>
      <c r="AE6">
        <f>C6*내역서!AF46</f>
        <v>0</v>
      </c>
      <c r="AF6">
        <f>C6*내역서!AG46</f>
        <v>0</v>
      </c>
      <c r="AG6">
        <f>C6*내역서!AH46</f>
        <v>0</v>
      </c>
      <c r="AH6">
        <f>C6*내역서!AI46</f>
        <v>0</v>
      </c>
      <c r="AI6">
        <f>C6*내역서!AJ46</f>
        <v>0</v>
      </c>
      <c r="AJ6">
        <f>C6*내역서!AK46</f>
        <v>0</v>
      </c>
      <c r="AK6">
        <f>C6*내역서!AL46</f>
        <v>0</v>
      </c>
      <c r="AL6">
        <f>C6*내역서!AM46</f>
        <v>0</v>
      </c>
      <c r="AM6">
        <f>C6*내역서!AN46</f>
        <v>0</v>
      </c>
      <c r="AN6">
        <f>C6*내역서!AO46</f>
        <v>0</v>
      </c>
      <c r="AO6">
        <f>C6*내역서!AP46</f>
        <v>0</v>
      </c>
      <c r="AP6">
        <f>C6*내역서!AQ46</f>
        <v>0</v>
      </c>
      <c r="AQ6">
        <f>C6*내역서!AR46</f>
        <v>0</v>
      </c>
      <c r="AR6">
        <f>C6*내역서!AS46</f>
        <v>0</v>
      </c>
      <c r="AS6">
        <f>C6*내역서!AT46</f>
        <v>0</v>
      </c>
      <c r="AT6">
        <f>C6*내역서!AU46</f>
        <v>0</v>
      </c>
      <c r="AU6">
        <f>C6*내역서!AV46</f>
        <v>0</v>
      </c>
    </row>
    <row r="7" spans="1:50" ht="21" customHeight="1" x14ac:dyDescent="0.3">
      <c r="A7" s="6" t="s">
        <v>69</v>
      </c>
      <c r="B7" s="7" t="s">
        <v>66</v>
      </c>
      <c r="C7" s="18">
        <v>1</v>
      </c>
      <c r="D7" s="16">
        <f>내역서!F67</f>
        <v>0</v>
      </c>
      <c r="E7" s="16">
        <f>C7*D7</f>
        <v>0</v>
      </c>
      <c r="F7" s="16">
        <f>내역서!H67</f>
        <v>0</v>
      </c>
      <c r="G7" s="16">
        <f>C7*F7</f>
        <v>0</v>
      </c>
      <c r="H7" s="16">
        <f>내역서!J67</f>
        <v>0</v>
      </c>
      <c r="I7" s="16">
        <f>C7*H7</f>
        <v>0</v>
      </c>
      <c r="J7" s="16">
        <f t="shared" si="0"/>
        <v>0</v>
      </c>
      <c r="K7" s="16">
        <f t="shared" si="0"/>
        <v>0</v>
      </c>
      <c r="L7" s="10"/>
      <c r="P7">
        <v>1</v>
      </c>
      <c r="Q7">
        <f>C7*내역서!R67</f>
        <v>0</v>
      </c>
      <c r="R7">
        <f>C7*내역서!S67</f>
        <v>0</v>
      </c>
      <c r="S7">
        <f>C7*내역서!T67</f>
        <v>0</v>
      </c>
      <c r="T7">
        <f>C7*내역서!U67</f>
        <v>0</v>
      </c>
      <c r="U7">
        <f>C7*내역서!V67</f>
        <v>0</v>
      </c>
      <c r="V7">
        <f>C7*내역서!W67</f>
        <v>0</v>
      </c>
      <c r="W7">
        <f>C7*내역서!X67</f>
        <v>0</v>
      </c>
      <c r="X7">
        <f>C7*내역서!Y67</f>
        <v>0</v>
      </c>
      <c r="Y7">
        <f>C7*내역서!Z67</f>
        <v>0</v>
      </c>
      <c r="Z7">
        <f>C7*내역서!AA67</f>
        <v>0</v>
      </c>
      <c r="AA7">
        <f>C7*내역서!AB67</f>
        <v>0</v>
      </c>
      <c r="AB7">
        <f>C7*내역서!AC67</f>
        <v>0</v>
      </c>
      <c r="AC7">
        <f>C7*내역서!AD67</f>
        <v>0</v>
      </c>
      <c r="AD7">
        <f>C7*내역서!AE67</f>
        <v>0</v>
      </c>
      <c r="AE7">
        <f>C7*내역서!AF67</f>
        <v>0</v>
      </c>
      <c r="AF7">
        <f>C7*내역서!AG67</f>
        <v>0</v>
      </c>
      <c r="AG7">
        <f>C7*내역서!AH67</f>
        <v>0</v>
      </c>
      <c r="AH7">
        <f>C7*내역서!AI67</f>
        <v>0</v>
      </c>
      <c r="AI7">
        <f>C7*내역서!AJ67</f>
        <v>0</v>
      </c>
      <c r="AJ7">
        <f>C7*내역서!AK67</f>
        <v>0</v>
      </c>
      <c r="AK7">
        <f>C7*내역서!AL67</f>
        <v>0</v>
      </c>
      <c r="AL7">
        <f>C7*내역서!AM67</f>
        <v>0</v>
      </c>
      <c r="AM7">
        <f>C7*내역서!AN67</f>
        <v>0</v>
      </c>
      <c r="AN7">
        <f>C7*내역서!AO67</f>
        <v>0</v>
      </c>
      <c r="AO7">
        <f>C7*내역서!AP67</f>
        <v>0</v>
      </c>
      <c r="AP7">
        <f>C7*내역서!AQ67</f>
        <v>0</v>
      </c>
      <c r="AQ7">
        <f>C7*내역서!AR67</f>
        <v>0</v>
      </c>
      <c r="AR7">
        <f>C7*내역서!AS67</f>
        <v>0</v>
      </c>
      <c r="AS7">
        <f>C7*내역서!AT67</f>
        <v>0</v>
      </c>
      <c r="AT7">
        <f>C7*내역서!AU67</f>
        <v>0</v>
      </c>
      <c r="AU7">
        <f>C7*내역서!AV67</f>
        <v>0</v>
      </c>
    </row>
    <row r="8" spans="1:50" ht="21" customHeight="1" x14ac:dyDescent="0.3">
      <c r="A8" s="10"/>
      <c r="B8" s="11"/>
      <c r="C8" s="18"/>
      <c r="D8" s="16"/>
      <c r="E8" s="16"/>
      <c r="F8" s="16"/>
      <c r="G8" s="16"/>
      <c r="H8" s="16"/>
      <c r="I8" s="16"/>
      <c r="J8" s="16"/>
      <c r="K8" s="16"/>
      <c r="L8" s="10"/>
    </row>
    <row r="9" spans="1:50" ht="21" customHeight="1" x14ac:dyDescent="0.3">
      <c r="A9" s="10"/>
      <c r="B9" s="11"/>
      <c r="C9" s="18"/>
      <c r="D9" s="16"/>
      <c r="E9" s="16"/>
      <c r="F9" s="16"/>
      <c r="G9" s="16"/>
      <c r="H9" s="16"/>
      <c r="I9" s="16"/>
      <c r="J9" s="16"/>
      <c r="K9" s="16"/>
      <c r="L9" s="10"/>
    </row>
    <row r="10" spans="1:50" ht="21" customHeight="1" x14ac:dyDescent="0.3">
      <c r="A10" s="10"/>
      <c r="B10" s="11"/>
      <c r="C10" s="18"/>
      <c r="D10" s="16"/>
      <c r="E10" s="16"/>
      <c r="F10" s="16"/>
      <c r="G10" s="16"/>
      <c r="H10" s="16"/>
      <c r="I10" s="16"/>
      <c r="J10" s="16"/>
      <c r="K10" s="16"/>
      <c r="L10" s="10"/>
    </row>
    <row r="11" spans="1:50" ht="21" customHeight="1" x14ac:dyDescent="0.3">
      <c r="A11" s="10"/>
      <c r="B11" s="11"/>
      <c r="C11" s="18"/>
      <c r="D11" s="16"/>
      <c r="E11" s="16"/>
      <c r="F11" s="16"/>
      <c r="G11" s="16"/>
      <c r="H11" s="16"/>
      <c r="I11" s="16"/>
      <c r="J11" s="16"/>
      <c r="K11" s="16"/>
      <c r="L11" s="10"/>
    </row>
    <row r="12" spans="1:50" ht="21" customHeight="1" x14ac:dyDescent="0.3">
      <c r="A12" s="10"/>
      <c r="B12" s="11"/>
      <c r="C12" s="18"/>
      <c r="D12" s="16"/>
      <c r="E12" s="16"/>
      <c r="F12" s="16"/>
      <c r="G12" s="16"/>
      <c r="H12" s="16"/>
      <c r="I12" s="16"/>
      <c r="J12" s="16"/>
      <c r="K12" s="16"/>
      <c r="L12" s="10"/>
    </row>
    <row r="13" spans="1:50" ht="21" customHeight="1" x14ac:dyDescent="0.3">
      <c r="A13" s="10"/>
      <c r="B13" s="11"/>
      <c r="C13" s="18"/>
      <c r="D13" s="16"/>
      <c r="E13" s="16"/>
      <c r="F13" s="16"/>
      <c r="G13" s="16"/>
      <c r="H13" s="16"/>
      <c r="I13" s="16"/>
      <c r="J13" s="16"/>
      <c r="K13" s="16"/>
      <c r="L13" s="10"/>
    </row>
    <row r="14" spans="1:50" ht="21" customHeight="1" x14ac:dyDescent="0.3">
      <c r="A14" s="10"/>
      <c r="B14" s="11"/>
      <c r="C14" s="18"/>
      <c r="D14" s="16"/>
      <c r="E14" s="16"/>
      <c r="F14" s="16"/>
      <c r="G14" s="16"/>
      <c r="H14" s="16"/>
      <c r="I14" s="16"/>
      <c r="J14" s="16"/>
      <c r="K14" s="16"/>
      <c r="L14" s="10"/>
    </row>
    <row r="15" spans="1:50" ht="21" customHeight="1" x14ac:dyDescent="0.3">
      <c r="A15" s="10"/>
      <c r="B15" s="11"/>
      <c r="C15" s="18"/>
      <c r="D15" s="16"/>
      <c r="E15" s="16"/>
      <c r="F15" s="16"/>
      <c r="G15" s="16"/>
      <c r="H15" s="16"/>
      <c r="I15" s="16"/>
      <c r="J15" s="16"/>
      <c r="K15" s="16"/>
      <c r="L15" s="10"/>
    </row>
    <row r="16" spans="1:50" ht="21" customHeight="1" x14ac:dyDescent="0.3">
      <c r="A16" s="10"/>
      <c r="B16" s="11"/>
      <c r="C16" s="18"/>
      <c r="D16" s="16"/>
      <c r="E16" s="16"/>
      <c r="F16" s="16"/>
      <c r="G16" s="16"/>
      <c r="H16" s="16"/>
      <c r="I16" s="16"/>
      <c r="J16" s="16"/>
      <c r="K16" s="16"/>
      <c r="L16" s="10"/>
    </row>
    <row r="17" spans="1:50" ht="21" customHeight="1" x14ac:dyDescent="0.3">
      <c r="A17" s="10"/>
      <c r="B17" s="11"/>
      <c r="C17" s="18"/>
      <c r="D17" s="16"/>
      <c r="E17" s="16"/>
      <c r="F17" s="16"/>
      <c r="G17" s="16"/>
      <c r="H17" s="16"/>
      <c r="I17" s="16"/>
      <c r="J17" s="16"/>
      <c r="K17" s="16"/>
      <c r="L17" s="10"/>
    </row>
    <row r="18" spans="1:50" ht="21" customHeight="1" x14ac:dyDescent="0.3">
      <c r="A18" s="10"/>
      <c r="B18" s="11"/>
      <c r="C18" s="18"/>
      <c r="D18" s="16"/>
      <c r="E18" s="16"/>
      <c r="F18" s="16"/>
      <c r="G18" s="16"/>
      <c r="H18" s="16"/>
      <c r="I18" s="16"/>
      <c r="J18" s="16"/>
      <c r="K18" s="16"/>
      <c r="L18" s="10"/>
    </row>
    <row r="19" spans="1:50" ht="21" customHeight="1" x14ac:dyDescent="0.3">
      <c r="A19" s="10"/>
      <c r="B19" s="11"/>
      <c r="C19" s="18"/>
      <c r="D19" s="16"/>
      <c r="E19" s="16"/>
      <c r="F19" s="16"/>
      <c r="G19" s="16"/>
      <c r="H19" s="16"/>
      <c r="I19" s="16"/>
      <c r="J19" s="16"/>
      <c r="K19" s="16"/>
      <c r="L19" s="10"/>
    </row>
    <row r="20" spans="1:50" ht="21" customHeight="1" x14ac:dyDescent="0.3">
      <c r="A20" s="10"/>
      <c r="B20" s="11"/>
      <c r="C20" s="18"/>
      <c r="D20" s="16"/>
      <c r="E20" s="16"/>
      <c r="F20" s="16"/>
      <c r="G20" s="16"/>
      <c r="H20" s="16"/>
      <c r="I20" s="16"/>
      <c r="J20" s="16"/>
      <c r="K20" s="16"/>
      <c r="L20" s="10"/>
    </row>
    <row r="21" spans="1:50" ht="21" customHeight="1" x14ac:dyDescent="0.3">
      <c r="A21" s="10"/>
      <c r="B21" s="11"/>
      <c r="C21" s="18"/>
      <c r="D21" s="16"/>
      <c r="E21" s="16"/>
      <c r="F21" s="16"/>
      <c r="G21" s="16"/>
      <c r="H21" s="16"/>
      <c r="I21" s="16"/>
      <c r="J21" s="16"/>
      <c r="K21" s="16"/>
      <c r="L21" s="10"/>
    </row>
    <row r="22" spans="1:50" ht="21" customHeight="1" x14ac:dyDescent="0.3">
      <c r="A22" s="10"/>
      <c r="B22" s="11"/>
      <c r="C22" s="18"/>
      <c r="D22" s="16"/>
      <c r="E22" s="16"/>
      <c r="F22" s="16"/>
      <c r="G22" s="16"/>
      <c r="H22" s="16"/>
      <c r="I22" s="16"/>
      <c r="J22" s="16"/>
      <c r="K22" s="16"/>
      <c r="L22" s="10"/>
    </row>
    <row r="23" spans="1:50" ht="21" customHeight="1" x14ac:dyDescent="0.3">
      <c r="A23" s="10"/>
      <c r="B23" s="11"/>
      <c r="C23" s="18"/>
      <c r="D23" s="16"/>
      <c r="E23" s="16"/>
      <c r="F23" s="16"/>
      <c r="G23" s="16"/>
      <c r="H23" s="16"/>
      <c r="I23" s="16"/>
      <c r="J23" s="16"/>
      <c r="K23" s="16"/>
      <c r="L23" s="10"/>
    </row>
    <row r="24" spans="1:50" ht="21" customHeight="1" x14ac:dyDescent="0.3">
      <c r="A24" s="10"/>
      <c r="B24" s="11"/>
      <c r="C24" s="18"/>
      <c r="D24" s="16"/>
      <c r="E24" s="16"/>
      <c r="F24" s="16"/>
      <c r="G24" s="16"/>
      <c r="H24" s="16"/>
      <c r="I24" s="16"/>
      <c r="J24" s="16"/>
      <c r="K24" s="16"/>
      <c r="L24" s="10"/>
    </row>
    <row r="25" spans="1:50" ht="21" customHeight="1" x14ac:dyDescent="0.3">
      <c r="A25" s="12" t="s">
        <v>23</v>
      </c>
      <c r="B25" s="14"/>
      <c r="C25" s="19"/>
      <c r="D25" s="16"/>
      <c r="E25" s="17">
        <f>SUMIF(P5:P7, "1", E5:E7)</f>
        <v>0</v>
      </c>
      <c r="F25" s="16"/>
      <c r="G25" s="17">
        <f>SUMIF(P5:P7, "1", G5:G7)</f>
        <v>0</v>
      </c>
      <c r="H25" s="16"/>
      <c r="I25" s="17">
        <f>SUMIF(P5:P7, "1", I5:I7)</f>
        <v>0</v>
      </c>
      <c r="J25" s="16"/>
      <c r="K25" s="17">
        <f>E25+G25+I25</f>
        <v>0</v>
      </c>
      <c r="L25" s="13"/>
      <c r="Q25">
        <f t="shared" ref="Q25:AX25" si="1">SUM(Q5:Q7)</f>
        <v>0</v>
      </c>
      <c r="R25">
        <f t="shared" si="1"/>
        <v>0</v>
      </c>
      <c r="S25">
        <f t="shared" si="1"/>
        <v>0</v>
      </c>
      <c r="T25">
        <f t="shared" si="1"/>
        <v>0</v>
      </c>
      <c r="U25">
        <f t="shared" si="1"/>
        <v>0</v>
      </c>
      <c r="V25">
        <f t="shared" si="1"/>
        <v>0</v>
      </c>
      <c r="W25">
        <f t="shared" si="1"/>
        <v>0</v>
      </c>
      <c r="X25">
        <f t="shared" si="1"/>
        <v>0</v>
      </c>
      <c r="Y25">
        <f t="shared" si="1"/>
        <v>0</v>
      </c>
      <c r="Z25">
        <f t="shared" si="1"/>
        <v>0</v>
      </c>
      <c r="AA25">
        <f t="shared" si="1"/>
        <v>0</v>
      </c>
      <c r="AB25">
        <f t="shared" si="1"/>
        <v>0</v>
      </c>
      <c r="AC25">
        <f t="shared" si="1"/>
        <v>0</v>
      </c>
      <c r="AD25">
        <f t="shared" si="1"/>
        <v>0</v>
      </c>
      <c r="AE25">
        <f t="shared" si="1"/>
        <v>0</v>
      </c>
      <c r="AF25">
        <f t="shared" si="1"/>
        <v>0</v>
      </c>
      <c r="AG25">
        <f t="shared" si="1"/>
        <v>0</v>
      </c>
      <c r="AH25">
        <f t="shared" si="1"/>
        <v>0</v>
      </c>
      <c r="AI25">
        <f t="shared" si="1"/>
        <v>0</v>
      </c>
      <c r="AJ25">
        <f t="shared" si="1"/>
        <v>0</v>
      </c>
      <c r="AK25">
        <f t="shared" si="1"/>
        <v>0</v>
      </c>
      <c r="AL25">
        <f t="shared" si="1"/>
        <v>0</v>
      </c>
      <c r="AM25">
        <f t="shared" si="1"/>
        <v>0</v>
      </c>
      <c r="AN25">
        <f t="shared" si="1"/>
        <v>0</v>
      </c>
      <c r="AO25">
        <f t="shared" si="1"/>
        <v>0</v>
      </c>
      <c r="AP25">
        <f t="shared" si="1"/>
        <v>0</v>
      </c>
      <c r="AQ25">
        <f t="shared" si="1"/>
        <v>0</v>
      </c>
      <c r="AR25">
        <f t="shared" si="1"/>
        <v>0</v>
      </c>
      <c r="AS25">
        <f t="shared" si="1"/>
        <v>0</v>
      </c>
      <c r="AT25">
        <f t="shared" si="1"/>
        <v>0</v>
      </c>
      <c r="AU25">
        <f t="shared" si="1"/>
        <v>0</v>
      </c>
      <c r="AV25">
        <f t="shared" si="1"/>
        <v>0</v>
      </c>
      <c r="AW25">
        <f t="shared" si="1"/>
        <v>0</v>
      </c>
      <c r="AX25">
        <f t="shared" si="1"/>
        <v>0</v>
      </c>
    </row>
    <row r="26" spans="1:50" ht="21" customHeight="1" x14ac:dyDescent="0.3"/>
    <row r="27" spans="1:50" ht="21" customHeight="1" x14ac:dyDescent="0.3"/>
    <row r="28" spans="1:50" ht="21" customHeight="1" x14ac:dyDescent="0.3"/>
    <row r="29" spans="1:50" ht="21" customHeight="1" x14ac:dyDescent="0.3"/>
    <row r="30" spans="1:50" ht="21" customHeight="1" x14ac:dyDescent="0.3"/>
    <row r="31" spans="1:50" ht="21" customHeight="1" x14ac:dyDescent="0.3"/>
    <row r="32" spans="1:50" ht="21" customHeight="1" x14ac:dyDescent="0.3"/>
    <row r="33" ht="21" customHeight="1" x14ac:dyDescent="0.3"/>
    <row r="34" ht="21" customHeight="1" x14ac:dyDescent="0.3"/>
    <row r="35" ht="21" customHeight="1" x14ac:dyDescent="0.3"/>
    <row r="36" ht="21" customHeight="1" x14ac:dyDescent="0.3"/>
    <row r="37" ht="21" customHeight="1" x14ac:dyDescent="0.3"/>
    <row r="38" ht="21" customHeight="1" x14ac:dyDescent="0.3"/>
    <row r="39" ht="21" customHeight="1" x14ac:dyDescent="0.3"/>
    <row r="40" ht="21" customHeight="1" x14ac:dyDescent="0.3"/>
    <row r="41" ht="21" customHeight="1" x14ac:dyDescent="0.3"/>
    <row r="42" ht="21" customHeight="1" x14ac:dyDescent="0.3"/>
    <row r="43" ht="21" customHeight="1" x14ac:dyDescent="0.3"/>
    <row r="44" ht="21" customHeight="1" x14ac:dyDescent="0.3"/>
    <row r="45" ht="21" customHeight="1" x14ac:dyDescent="0.3"/>
    <row r="46" ht="21" customHeight="1" x14ac:dyDescent="0.3"/>
    <row r="47" ht="21" customHeight="1" x14ac:dyDescent="0.3"/>
  </sheetData>
  <mergeCells count="10">
    <mergeCell ref="A1:L1"/>
    <mergeCell ref="A2:L2"/>
    <mergeCell ref="A3:A4"/>
    <mergeCell ref="B3:B4"/>
    <mergeCell ref="C3:C4"/>
    <mergeCell ref="L3:L4"/>
    <mergeCell ref="D3:E3"/>
    <mergeCell ref="F3:G3"/>
    <mergeCell ref="H3:I3"/>
    <mergeCell ref="J3:K3"/>
  </mergeCells>
  <phoneticPr fontId="1" type="noConversion"/>
  <conditionalFormatting sqref="A5:L25">
    <cfRule type="containsText" dxfId="3" priority="1" stopIfTrue="1" operator="containsText" text=".">
      <formula>NOT(ISERROR(SEARCH(".",A5)))</formula>
    </cfRule>
    <cfRule type="notContainsText" dxfId="2" priority="2" stopIfTrue="1" operator="notContains" text=".">
      <formula>ISERROR(SEARCH(".",A5))</formula>
    </cfRule>
  </conditionalFormatting>
  <pageMargins left="0.74555149110298213" right="0" top="0.54870109740219475" bottom="0.1388888888888889" header="0.3" footer="0.1388888888888889"/>
  <pageSetup paperSize="9" scale="98" orientation="landscape" r:id="rId1"/>
  <rowBreaks count="1" manualBreakCount="1">
    <brk id="25" max="11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F01B7FE-1E47-4C04-86B9-C30EEFF42CE7}">
  <dimension ref="A1:AY67"/>
  <sheetViews>
    <sheetView tabSelected="1" view="pageBreakPreview" zoomScaleNormal="100" zoomScaleSheetLayoutView="100" workbookViewId="0">
      <pane xSplit="4" ySplit="4" topLeftCell="E5" activePane="bottomRight" state="frozen"/>
      <selection pane="topRight" activeCell="E1" sqref="E1"/>
      <selection pane="bottomLeft" activeCell="A5" sqref="A5"/>
      <selection pane="bottomRight" sqref="A1:M1"/>
    </sheetView>
  </sheetViews>
  <sheetFormatPr defaultRowHeight="16.5" x14ac:dyDescent="0.3"/>
  <cols>
    <col min="1" max="2" width="20.75" style="2" customWidth="1"/>
    <col min="3" max="3" width="4.75" style="3" customWidth="1"/>
    <col min="4" max="5" width="6.75" style="4" customWidth="1"/>
    <col min="6" max="6" width="9.75" style="4" customWidth="1"/>
    <col min="7" max="7" width="6.75" style="4" customWidth="1"/>
    <col min="8" max="8" width="9.75" style="4" customWidth="1"/>
    <col min="9" max="9" width="6.75" style="4" customWidth="1"/>
    <col min="10" max="10" width="9.75" style="4" customWidth="1"/>
    <col min="11" max="11" width="6.75" style="4" customWidth="1"/>
    <col min="12" max="12" width="8.75" style="4" customWidth="1"/>
    <col min="13" max="13" width="7.75" style="4" customWidth="1"/>
    <col min="14" max="51" width="8.75" hidden="1" customWidth="1"/>
  </cols>
  <sheetData>
    <row r="1" spans="1:51" ht="30" customHeight="1" x14ac:dyDescent="0.3">
      <c r="A1" s="168" t="s">
        <v>33</v>
      </c>
      <c r="B1" s="168"/>
      <c r="C1" s="168"/>
      <c r="D1" s="168"/>
      <c r="E1" s="168"/>
      <c r="F1" s="168"/>
      <c r="G1" s="168"/>
      <c r="H1" s="168"/>
      <c r="I1" s="168"/>
      <c r="J1" s="168"/>
      <c r="K1" s="168"/>
      <c r="L1" s="168"/>
      <c r="M1" s="168"/>
    </row>
    <row r="2" spans="1:51" ht="21" customHeight="1" x14ac:dyDescent="0.3">
      <c r="A2" s="169" t="s">
        <v>145</v>
      </c>
      <c r="B2" s="170"/>
      <c r="C2" s="170"/>
      <c r="D2" s="170"/>
      <c r="E2" s="170"/>
      <c r="F2" s="170"/>
      <c r="G2" s="170"/>
      <c r="H2" s="170"/>
      <c r="I2" s="170"/>
      <c r="J2" s="170"/>
      <c r="K2" s="170"/>
      <c r="L2" s="170"/>
      <c r="M2" s="170"/>
    </row>
    <row r="3" spans="1:51" ht="21" customHeight="1" x14ac:dyDescent="0.3">
      <c r="A3" s="171" t="s">
        <v>34</v>
      </c>
      <c r="B3" s="171" t="s">
        <v>35</v>
      </c>
      <c r="C3" s="171" t="s">
        <v>0</v>
      </c>
      <c r="D3" s="171" t="s">
        <v>9</v>
      </c>
      <c r="E3" s="171" t="s">
        <v>10</v>
      </c>
      <c r="F3" s="171"/>
      <c r="G3" s="171" t="s">
        <v>11</v>
      </c>
      <c r="H3" s="171"/>
      <c r="I3" s="171" t="s">
        <v>12</v>
      </c>
      <c r="J3" s="171"/>
      <c r="K3" s="171" t="s">
        <v>13</v>
      </c>
      <c r="L3" s="171"/>
      <c r="M3" s="171" t="s">
        <v>8</v>
      </c>
    </row>
    <row r="4" spans="1:51" ht="21" customHeight="1" x14ac:dyDescent="0.3">
      <c r="A4" s="171"/>
      <c r="B4" s="171"/>
      <c r="C4" s="171"/>
      <c r="D4" s="171"/>
      <c r="E4" s="5" t="s">
        <v>14</v>
      </c>
      <c r="F4" s="5" t="s">
        <v>15</v>
      </c>
      <c r="G4" s="5" t="s">
        <v>14</v>
      </c>
      <c r="H4" s="5" t="s">
        <v>15</v>
      </c>
      <c r="I4" s="5" t="s">
        <v>14</v>
      </c>
      <c r="J4" s="5" t="s">
        <v>15</v>
      </c>
      <c r="K4" s="5" t="s">
        <v>14</v>
      </c>
      <c r="L4" s="5" t="s">
        <v>15</v>
      </c>
      <c r="M4" s="171"/>
      <c r="N4" t="s">
        <v>16</v>
      </c>
      <c r="O4" t="s">
        <v>17</v>
      </c>
      <c r="P4" t="s">
        <v>18</v>
      </c>
      <c r="Q4" t="s">
        <v>19</v>
      </c>
      <c r="R4" t="s">
        <v>22</v>
      </c>
      <c r="S4" t="s">
        <v>36</v>
      </c>
      <c r="T4" t="s">
        <v>37</v>
      </c>
      <c r="U4" t="s">
        <v>38</v>
      </c>
      <c r="V4" t="s">
        <v>39</v>
      </c>
      <c r="W4" t="s">
        <v>40</v>
      </c>
      <c r="X4" t="s">
        <v>28</v>
      </c>
      <c r="Y4" t="s">
        <v>41</v>
      </c>
      <c r="Z4" t="s">
        <v>42</v>
      </c>
      <c r="AA4" t="s">
        <v>43</v>
      </c>
      <c r="AB4" t="s">
        <v>44</v>
      </c>
      <c r="AC4" t="s">
        <v>45</v>
      </c>
      <c r="AD4" t="s">
        <v>46</v>
      </c>
      <c r="AE4" t="s">
        <v>47</v>
      </c>
      <c r="AF4" t="s">
        <v>48</v>
      </c>
      <c r="AG4" t="s">
        <v>49</v>
      </c>
      <c r="AH4" t="s">
        <v>50</v>
      </c>
      <c r="AI4" t="s">
        <v>51</v>
      </c>
      <c r="AJ4" t="s">
        <v>52</v>
      </c>
      <c r="AK4" t="s">
        <v>53</v>
      </c>
      <c r="AL4" t="s">
        <v>54</v>
      </c>
      <c r="AM4" t="s">
        <v>55</v>
      </c>
      <c r="AN4" t="s">
        <v>56</v>
      </c>
      <c r="AO4" t="s">
        <v>57</v>
      </c>
      <c r="AP4" t="s">
        <v>58</v>
      </c>
      <c r="AQ4" t="s">
        <v>59</v>
      </c>
      <c r="AR4" t="s">
        <v>60</v>
      </c>
      <c r="AS4" t="s">
        <v>61</v>
      </c>
      <c r="AT4" t="s">
        <v>62</v>
      </c>
      <c r="AU4" t="s">
        <v>63</v>
      </c>
      <c r="AV4" t="s">
        <v>64</v>
      </c>
      <c r="AW4" t="s">
        <v>20</v>
      </c>
      <c r="AX4" t="s">
        <v>21</v>
      </c>
      <c r="AY4" t="s">
        <v>2</v>
      </c>
    </row>
    <row r="5" spans="1:51" ht="21" customHeight="1" x14ac:dyDescent="0.3">
      <c r="A5" s="172" t="s">
        <v>67</v>
      </c>
      <c r="B5" s="173"/>
      <c r="C5" s="173"/>
      <c r="D5" s="174"/>
      <c r="E5" s="174"/>
      <c r="F5" s="174"/>
      <c r="G5" s="174"/>
      <c r="H5" s="174"/>
      <c r="I5" s="174"/>
      <c r="J5" s="174"/>
      <c r="K5" s="174"/>
      <c r="L5" s="174"/>
      <c r="M5" s="175"/>
    </row>
    <row r="6" spans="1:51" ht="21" customHeight="1" x14ac:dyDescent="0.3">
      <c r="A6" s="6" t="s">
        <v>28</v>
      </c>
      <c r="B6" s="6" t="s">
        <v>3</v>
      </c>
      <c r="C6" s="7" t="s">
        <v>4</v>
      </c>
      <c r="D6" s="16">
        <v>58.051000000000002</v>
      </c>
      <c r="E6" s="16"/>
      <c r="F6" s="16"/>
      <c r="G6" s="16"/>
      <c r="H6" s="16"/>
      <c r="I6" s="16"/>
      <c r="J6" s="16"/>
      <c r="K6" s="16"/>
      <c r="L6" s="16"/>
      <c r="M6" s="9"/>
      <c r="P6" s="1"/>
    </row>
    <row r="7" spans="1:51" ht="21" customHeight="1" x14ac:dyDescent="0.3">
      <c r="A7" s="6" t="s">
        <v>28</v>
      </c>
      <c r="B7" s="6" t="s">
        <v>29</v>
      </c>
      <c r="C7" s="7" t="s">
        <v>4</v>
      </c>
      <c r="D7" s="16">
        <v>7.8860000000000001</v>
      </c>
      <c r="E7" s="16"/>
      <c r="F7" s="16"/>
      <c r="G7" s="16"/>
      <c r="H7" s="16"/>
      <c r="I7" s="16"/>
      <c r="J7" s="16"/>
      <c r="K7" s="16"/>
      <c r="L7" s="16"/>
      <c r="M7" s="9"/>
      <c r="P7" s="1"/>
    </row>
    <row r="8" spans="1:51" ht="21" customHeight="1" x14ac:dyDescent="0.3">
      <c r="A8" s="6" t="s">
        <v>30</v>
      </c>
      <c r="B8" s="6" t="s">
        <v>5</v>
      </c>
      <c r="C8" s="7" t="s">
        <v>4</v>
      </c>
      <c r="D8" s="16">
        <v>58.051000000000002</v>
      </c>
      <c r="E8" s="16"/>
      <c r="F8" s="16"/>
      <c r="G8" s="16"/>
      <c r="H8" s="16"/>
      <c r="I8" s="16"/>
      <c r="J8" s="16"/>
      <c r="K8" s="16"/>
      <c r="L8" s="16"/>
      <c r="M8" s="9"/>
      <c r="P8" s="1"/>
    </row>
    <row r="9" spans="1:51" ht="21" customHeight="1" x14ac:dyDescent="0.3">
      <c r="A9" s="6" t="s">
        <v>31</v>
      </c>
      <c r="B9" s="6" t="s">
        <v>7</v>
      </c>
      <c r="C9" s="7" t="s">
        <v>4</v>
      </c>
      <c r="D9" s="16">
        <v>7.8860000000000001</v>
      </c>
      <c r="E9" s="16"/>
      <c r="F9" s="16"/>
      <c r="G9" s="16"/>
      <c r="H9" s="16"/>
      <c r="I9" s="16"/>
      <c r="J9" s="16"/>
      <c r="K9" s="16"/>
      <c r="L9" s="16"/>
      <c r="M9" s="9"/>
      <c r="P9" s="1"/>
    </row>
    <row r="10" spans="1:51" ht="21" customHeight="1" x14ac:dyDescent="0.3">
      <c r="A10" s="10"/>
      <c r="B10" s="10"/>
      <c r="C10" s="11"/>
      <c r="D10" s="16"/>
      <c r="E10" s="16"/>
      <c r="F10" s="16"/>
      <c r="G10" s="16"/>
      <c r="H10" s="16"/>
      <c r="I10" s="16"/>
      <c r="J10" s="16"/>
      <c r="K10" s="16"/>
      <c r="L10" s="16"/>
      <c r="M10" s="8"/>
    </row>
    <row r="11" spans="1:51" ht="21" customHeight="1" x14ac:dyDescent="0.3">
      <c r="A11" s="10"/>
      <c r="B11" s="10"/>
      <c r="C11" s="11"/>
      <c r="D11" s="16"/>
      <c r="E11" s="16"/>
      <c r="F11" s="16"/>
      <c r="G11" s="16"/>
      <c r="H11" s="16"/>
      <c r="I11" s="16"/>
      <c r="J11" s="16"/>
      <c r="K11" s="16"/>
      <c r="L11" s="16"/>
      <c r="M11" s="8"/>
    </row>
    <row r="12" spans="1:51" ht="21" customHeight="1" x14ac:dyDescent="0.3">
      <c r="A12" s="10"/>
      <c r="B12" s="10"/>
      <c r="C12" s="11"/>
      <c r="D12" s="16"/>
      <c r="E12" s="16"/>
      <c r="F12" s="16"/>
      <c r="G12" s="16"/>
      <c r="H12" s="16"/>
      <c r="I12" s="16"/>
      <c r="J12" s="16"/>
      <c r="K12" s="16"/>
      <c r="L12" s="16"/>
      <c r="M12" s="8"/>
    </row>
    <row r="13" spans="1:51" ht="21" customHeight="1" x14ac:dyDescent="0.3">
      <c r="A13" s="10"/>
      <c r="B13" s="10"/>
      <c r="C13" s="11"/>
      <c r="D13" s="16"/>
      <c r="E13" s="16"/>
      <c r="F13" s="16"/>
      <c r="G13" s="16"/>
      <c r="H13" s="16"/>
      <c r="I13" s="16"/>
      <c r="J13" s="16"/>
      <c r="K13" s="16"/>
      <c r="L13" s="16"/>
      <c r="M13" s="8"/>
    </row>
    <row r="14" spans="1:51" ht="21" customHeight="1" x14ac:dyDescent="0.3">
      <c r="A14" s="10"/>
      <c r="B14" s="10"/>
      <c r="C14" s="11"/>
      <c r="D14" s="16"/>
      <c r="E14" s="16"/>
      <c r="F14" s="16"/>
      <c r="G14" s="16"/>
      <c r="H14" s="16"/>
      <c r="I14" s="16"/>
      <c r="J14" s="16"/>
      <c r="K14" s="16"/>
      <c r="L14" s="16"/>
      <c r="M14" s="8"/>
    </row>
    <row r="15" spans="1:51" ht="21" customHeight="1" x14ac:dyDescent="0.3">
      <c r="A15" s="10"/>
      <c r="B15" s="10"/>
      <c r="C15" s="11"/>
      <c r="D15" s="16"/>
      <c r="E15" s="16"/>
      <c r="F15" s="16"/>
      <c r="G15" s="16"/>
      <c r="H15" s="16"/>
      <c r="I15" s="16"/>
      <c r="J15" s="16"/>
      <c r="K15" s="16"/>
      <c r="L15" s="16"/>
      <c r="M15" s="8"/>
    </row>
    <row r="16" spans="1:51" ht="21" customHeight="1" x14ac:dyDescent="0.3">
      <c r="A16" s="10"/>
      <c r="B16" s="10"/>
      <c r="C16" s="11"/>
      <c r="D16" s="16"/>
      <c r="E16" s="16"/>
      <c r="F16" s="16"/>
      <c r="G16" s="16"/>
      <c r="H16" s="16"/>
      <c r="I16" s="16"/>
      <c r="J16" s="16"/>
      <c r="K16" s="16"/>
      <c r="L16" s="16"/>
      <c r="M16" s="8"/>
    </row>
    <row r="17" spans="1:51" ht="21" customHeight="1" x14ac:dyDescent="0.3">
      <c r="A17" s="10"/>
      <c r="B17" s="10"/>
      <c r="C17" s="11"/>
      <c r="D17" s="16"/>
      <c r="E17" s="16"/>
      <c r="F17" s="16"/>
      <c r="G17" s="16"/>
      <c r="H17" s="16"/>
      <c r="I17" s="16"/>
      <c r="J17" s="16"/>
      <c r="K17" s="16"/>
      <c r="L17" s="16"/>
      <c r="M17" s="8"/>
    </row>
    <row r="18" spans="1:51" ht="21" customHeight="1" x14ac:dyDescent="0.3">
      <c r="A18" s="10"/>
      <c r="B18" s="10"/>
      <c r="C18" s="11"/>
      <c r="D18" s="16"/>
      <c r="E18" s="16"/>
      <c r="F18" s="16"/>
      <c r="G18" s="16"/>
      <c r="H18" s="16"/>
      <c r="I18" s="16"/>
      <c r="J18" s="16"/>
      <c r="K18" s="16"/>
      <c r="L18" s="16"/>
      <c r="M18" s="8"/>
    </row>
    <row r="19" spans="1:51" ht="21" customHeight="1" x14ac:dyDescent="0.3">
      <c r="A19" s="10"/>
      <c r="B19" s="10"/>
      <c r="C19" s="11"/>
      <c r="D19" s="16"/>
      <c r="E19" s="16"/>
      <c r="F19" s="16"/>
      <c r="G19" s="16"/>
      <c r="H19" s="16"/>
      <c r="I19" s="16"/>
      <c r="J19" s="16"/>
      <c r="K19" s="16"/>
      <c r="L19" s="16"/>
      <c r="M19" s="8"/>
    </row>
    <row r="20" spans="1:51" ht="21" customHeight="1" x14ac:dyDescent="0.3">
      <c r="A20" s="10"/>
      <c r="B20" s="10"/>
      <c r="C20" s="11"/>
      <c r="D20" s="16"/>
      <c r="E20" s="16"/>
      <c r="F20" s="16"/>
      <c r="G20" s="16"/>
      <c r="H20" s="16"/>
      <c r="I20" s="16"/>
      <c r="J20" s="16"/>
      <c r="K20" s="16"/>
      <c r="L20" s="16"/>
      <c r="M20" s="8"/>
    </row>
    <row r="21" spans="1:51" ht="21" customHeight="1" x14ac:dyDescent="0.3">
      <c r="A21" s="10"/>
      <c r="B21" s="10"/>
      <c r="C21" s="11"/>
      <c r="D21" s="16"/>
      <c r="E21" s="16"/>
      <c r="F21" s="16"/>
      <c r="G21" s="16"/>
      <c r="H21" s="16"/>
      <c r="I21" s="16"/>
      <c r="J21" s="16"/>
      <c r="K21" s="16"/>
      <c r="L21" s="16"/>
      <c r="M21" s="8"/>
    </row>
    <row r="22" spans="1:51" ht="21" customHeight="1" x14ac:dyDescent="0.3">
      <c r="A22" s="10"/>
      <c r="B22" s="10"/>
      <c r="C22" s="11"/>
      <c r="D22" s="16"/>
      <c r="E22" s="16"/>
      <c r="F22" s="16"/>
      <c r="G22" s="16"/>
      <c r="H22" s="16"/>
      <c r="I22" s="16"/>
      <c r="J22" s="16"/>
      <c r="K22" s="16"/>
      <c r="L22" s="16"/>
      <c r="M22" s="8"/>
    </row>
    <row r="23" spans="1:51" ht="21" customHeight="1" x14ac:dyDescent="0.3">
      <c r="A23" s="10"/>
      <c r="B23" s="10"/>
      <c r="C23" s="11"/>
      <c r="D23" s="16"/>
      <c r="E23" s="16"/>
      <c r="F23" s="16"/>
      <c r="G23" s="16"/>
      <c r="H23" s="16"/>
      <c r="I23" s="16"/>
      <c r="J23" s="16"/>
      <c r="K23" s="16"/>
      <c r="L23" s="16"/>
      <c r="M23" s="8"/>
    </row>
    <row r="24" spans="1:51" ht="21" customHeight="1" x14ac:dyDescent="0.3">
      <c r="A24" s="10"/>
      <c r="B24" s="10"/>
      <c r="C24" s="11"/>
      <c r="D24" s="16"/>
      <c r="E24" s="16"/>
      <c r="F24" s="16"/>
      <c r="G24" s="16"/>
      <c r="H24" s="16"/>
      <c r="I24" s="16"/>
      <c r="J24" s="16"/>
      <c r="K24" s="16"/>
      <c r="L24" s="16"/>
      <c r="M24" s="8"/>
    </row>
    <row r="25" spans="1:51" ht="21" customHeight="1" x14ac:dyDescent="0.3">
      <c r="A25" s="12" t="s">
        <v>23</v>
      </c>
      <c r="B25" s="13"/>
      <c r="C25" s="14"/>
      <c r="D25" s="17"/>
      <c r="E25" s="16"/>
      <c r="F25" s="17">
        <f>ROUNDDOWN(SUMIF(Q6:Q24, "1", F6:F24), 0)</f>
        <v>0</v>
      </c>
      <c r="G25" s="16"/>
      <c r="H25" s="17">
        <f>ROUNDDOWN(SUMIF(Q6:Q24, "1", H6:H24), 0)</f>
        <v>0</v>
      </c>
      <c r="I25" s="16"/>
      <c r="J25" s="17">
        <f>ROUNDDOWN(SUMIF(Q6:Q24, "1", J6:J24), 0)</f>
        <v>0</v>
      </c>
      <c r="K25" s="16"/>
      <c r="L25" s="17">
        <f>F25+H25+J25</f>
        <v>0</v>
      </c>
      <c r="M25" s="15"/>
      <c r="R25">
        <f t="shared" ref="R25:AY25" si="0">ROUNDDOWN(SUM(R6:R9), 0)</f>
        <v>0</v>
      </c>
      <c r="S25">
        <f t="shared" si="0"/>
        <v>0</v>
      </c>
      <c r="T25">
        <f t="shared" si="0"/>
        <v>0</v>
      </c>
      <c r="U25">
        <f t="shared" si="0"/>
        <v>0</v>
      </c>
      <c r="V25">
        <f t="shared" si="0"/>
        <v>0</v>
      </c>
      <c r="W25">
        <f t="shared" si="0"/>
        <v>0</v>
      </c>
      <c r="X25">
        <f t="shared" si="0"/>
        <v>0</v>
      </c>
      <c r="Y25">
        <f t="shared" si="0"/>
        <v>0</v>
      </c>
      <c r="Z25">
        <f t="shared" si="0"/>
        <v>0</v>
      </c>
      <c r="AA25">
        <f t="shared" si="0"/>
        <v>0</v>
      </c>
      <c r="AB25">
        <f t="shared" si="0"/>
        <v>0</v>
      </c>
      <c r="AC25">
        <f t="shared" si="0"/>
        <v>0</v>
      </c>
      <c r="AD25">
        <f t="shared" si="0"/>
        <v>0</v>
      </c>
      <c r="AE25">
        <f t="shared" si="0"/>
        <v>0</v>
      </c>
      <c r="AF25">
        <f t="shared" si="0"/>
        <v>0</v>
      </c>
      <c r="AG25">
        <f t="shared" si="0"/>
        <v>0</v>
      </c>
      <c r="AH25">
        <f t="shared" si="0"/>
        <v>0</v>
      </c>
      <c r="AI25">
        <f t="shared" si="0"/>
        <v>0</v>
      </c>
      <c r="AJ25">
        <f t="shared" si="0"/>
        <v>0</v>
      </c>
      <c r="AK25">
        <f t="shared" si="0"/>
        <v>0</v>
      </c>
      <c r="AL25">
        <f t="shared" si="0"/>
        <v>0</v>
      </c>
      <c r="AM25">
        <f t="shared" si="0"/>
        <v>0</v>
      </c>
      <c r="AN25">
        <f t="shared" si="0"/>
        <v>0</v>
      </c>
      <c r="AO25">
        <f t="shared" si="0"/>
        <v>0</v>
      </c>
      <c r="AP25">
        <f t="shared" si="0"/>
        <v>0</v>
      </c>
      <c r="AQ25">
        <f t="shared" si="0"/>
        <v>0</v>
      </c>
      <c r="AR25">
        <f t="shared" si="0"/>
        <v>0</v>
      </c>
      <c r="AS25">
        <f t="shared" si="0"/>
        <v>0</v>
      </c>
      <c r="AT25">
        <f t="shared" si="0"/>
        <v>0</v>
      </c>
      <c r="AU25">
        <f t="shared" si="0"/>
        <v>0</v>
      </c>
      <c r="AV25">
        <f t="shared" si="0"/>
        <v>0</v>
      </c>
      <c r="AW25">
        <f t="shared" si="0"/>
        <v>0</v>
      </c>
      <c r="AX25">
        <f t="shared" si="0"/>
        <v>0</v>
      </c>
      <c r="AY25">
        <f t="shared" si="0"/>
        <v>0</v>
      </c>
    </row>
    <row r="26" spans="1:51" ht="21" customHeight="1" x14ac:dyDescent="0.3">
      <c r="A26" s="176" t="s">
        <v>68</v>
      </c>
      <c r="B26" s="177"/>
      <c r="C26" s="177"/>
      <c r="D26" s="178"/>
      <c r="E26" s="178"/>
      <c r="F26" s="178"/>
      <c r="G26" s="178"/>
      <c r="H26" s="178"/>
      <c r="I26" s="178"/>
      <c r="J26" s="178"/>
      <c r="K26" s="178"/>
      <c r="L26" s="178"/>
      <c r="M26" s="177"/>
    </row>
    <row r="27" spans="1:51" ht="21" customHeight="1" x14ac:dyDescent="0.3">
      <c r="A27" s="6" t="s">
        <v>28</v>
      </c>
      <c r="B27" s="6" t="s">
        <v>6</v>
      </c>
      <c r="C27" s="7" t="s">
        <v>4</v>
      </c>
      <c r="D27" s="16">
        <v>93</v>
      </c>
      <c r="E27" s="16"/>
      <c r="F27" s="16"/>
      <c r="G27" s="16"/>
      <c r="H27" s="16"/>
      <c r="I27" s="16"/>
      <c r="J27" s="16"/>
      <c r="K27" s="16"/>
      <c r="L27" s="16"/>
      <c r="M27" s="9"/>
      <c r="P27" s="1"/>
    </row>
    <row r="28" spans="1:51" ht="21" customHeight="1" x14ac:dyDescent="0.3">
      <c r="A28" s="6" t="s">
        <v>28</v>
      </c>
      <c r="B28" s="6" t="s">
        <v>32</v>
      </c>
      <c r="C28" s="7" t="s">
        <v>4</v>
      </c>
      <c r="D28" s="16">
        <v>361</v>
      </c>
      <c r="E28" s="16"/>
      <c r="F28" s="16"/>
      <c r="G28" s="16"/>
      <c r="H28" s="16"/>
      <c r="I28" s="16"/>
      <c r="J28" s="16"/>
      <c r="K28" s="16"/>
      <c r="L28" s="16"/>
      <c r="M28" s="9"/>
      <c r="P28" s="1"/>
    </row>
    <row r="29" spans="1:51" ht="21" customHeight="1" x14ac:dyDescent="0.3">
      <c r="A29" s="6" t="s">
        <v>30</v>
      </c>
      <c r="B29" s="6" t="s">
        <v>5</v>
      </c>
      <c r="C29" s="7" t="s">
        <v>4</v>
      </c>
      <c r="D29" s="16">
        <v>454</v>
      </c>
      <c r="E29" s="16"/>
      <c r="F29" s="16"/>
      <c r="G29" s="16"/>
      <c r="H29" s="16"/>
      <c r="I29" s="16"/>
      <c r="J29" s="16"/>
      <c r="K29" s="16"/>
      <c r="L29" s="16"/>
      <c r="M29" s="9"/>
      <c r="P29" s="1"/>
    </row>
    <row r="30" spans="1:51" ht="21" customHeight="1" x14ac:dyDescent="0.3">
      <c r="A30" s="10"/>
      <c r="B30" s="10"/>
      <c r="C30" s="11"/>
      <c r="D30" s="16"/>
      <c r="E30" s="16"/>
      <c r="F30" s="16"/>
      <c r="G30" s="16"/>
      <c r="H30" s="16"/>
      <c r="I30" s="16"/>
      <c r="J30" s="16"/>
      <c r="K30" s="16"/>
      <c r="L30" s="16"/>
      <c r="M30" s="8"/>
    </row>
    <row r="31" spans="1:51" ht="21" customHeight="1" x14ac:dyDescent="0.3">
      <c r="A31" s="10"/>
      <c r="B31" s="10"/>
      <c r="C31" s="11"/>
      <c r="D31" s="16"/>
      <c r="E31" s="16"/>
      <c r="F31" s="16"/>
      <c r="G31" s="16"/>
      <c r="H31" s="16"/>
      <c r="I31" s="16"/>
      <c r="J31" s="16"/>
      <c r="K31" s="16"/>
      <c r="L31" s="16"/>
      <c r="M31" s="8"/>
    </row>
    <row r="32" spans="1:51" ht="21" customHeight="1" x14ac:dyDescent="0.3">
      <c r="A32" s="10"/>
      <c r="B32" s="10"/>
      <c r="C32" s="11"/>
      <c r="D32" s="16"/>
      <c r="E32" s="16"/>
      <c r="F32" s="16"/>
      <c r="G32" s="16"/>
      <c r="H32" s="16"/>
      <c r="I32" s="16"/>
      <c r="J32" s="16"/>
      <c r="K32" s="16"/>
      <c r="L32" s="16"/>
      <c r="M32" s="8"/>
    </row>
    <row r="33" spans="1:51" ht="21" customHeight="1" x14ac:dyDescent="0.3">
      <c r="A33" s="10"/>
      <c r="B33" s="10"/>
      <c r="C33" s="11"/>
      <c r="D33" s="16"/>
      <c r="E33" s="16"/>
      <c r="F33" s="16"/>
      <c r="G33" s="16"/>
      <c r="H33" s="16"/>
      <c r="I33" s="16"/>
      <c r="J33" s="16"/>
      <c r="K33" s="16"/>
      <c r="L33" s="16"/>
      <c r="M33" s="8"/>
    </row>
    <row r="34" spans="1:51" ht="21" customHeight="1" x14ac:dyDescent="0.3">
      <c r="A34" s="10"/>
      <c r="B34" s="10"/>
      <c r="C34" s="11"/>
      <c r="D34" s="16"/>
      <c r="E34" s="16"/>
      <c r="F34" s="16"/>
      <c r="G34" s="16"/>
      <c r="H34" s="16"/>
      <c r="I34" s="16"/>
      <c r="J34" s="16"/>
      <c r="K34" s="16"/>
      <c r="L34" s="16"/>
      <c r="M34" s="8"/>
    </row>
    <row r="35" spans="1:51" ht="21" customHeight="1" x14ac:dyDescent="0.3">
      <c r="A35" s="10"/>
      <c r="B35" s="10"/>
      <c r="C35" s="11"/>
      <c r="D35" s="16"/>
      <c r="E35" s="16"/>
      <c r="F35" s="16"/>
      <c r="G35" s="16"/>
      <c r="H35" s="16"/>
      <c r="I35" s="16"/>
      <c r="J35" s="16"/>
      <c r="K35" s="16"/>
      <c r="L35" s="16"/>
      <c r="M35" s="8"/>
    </row>
    <row r="36" spans="1:51" ht="21" customHeight="1" x14ac:dyDescent="0.3">
      <c r="A36" s="10"/>
      <c r="B36" s="10"/>
      <c r="C36" s="11"/>
      <c r="D36" s="16"/>
      <c r="E36" s="16"/>
      <c r="F36" s="16"/>
      <c r="G36" s="16"/>
      <c r="H36" s="16"/>
      <c r="I36" s="16"/>
      <c r="J36" s="16"/>
      <c r="K36" s="16"/>
      <c r="L36" s="16"/>
      <c r="M36" s="8"/>
    </row>
    <row r="37" spans="1:51" ht="21" customHeight="1" x14ac:dyDescent="0.3">
      <c r="A37" s="10"/>
      <c r="B37" s="10"/>
      <c r="C37" s="11"/>
      <c r="D37" s="16"/>
      <c r="E37" s="16"/>
      <c r="F37" s="16"/>
      <c r="G37" s="16"/>
      <c r="H37" s="16"/>
      <c r="I37" s="16"/>
      <c r="J37" s="16"/>
      <c r="K37" s="16"/>
      <c r="L37" s="16"/>
      <c r="M37" s="8"/>
    </row>
    <row r="38" spans="1:51" ht="21" customHeight="1" x14ac:dyDescent="0.3">
      <c r="A38" s="10"/>
      <c r="B38" s="10"/>
      <c r="C38" s="11"/>
      <c r="D38" s="16"/>
      <c r="E38" s="16"/>
      <c r="F38" s="16"/>
      <c r="G38" s="16"/>
      <c r="H38" s="16"/>
      <c r="I38" s="16"/>
      <c r="J38" s="16"/>
      <c r="K38" s="16"/>
      <c r="L38" s="16"/>
      <c r="M38" s="8"/>
    </row>
    <row r="39" spans="1:51" ht="21" customHeight="1" x14ac:dyDescent="0.3">
      <c r="A39" s="10"/>
      <c r="B39" s="10"/>
      <c r="C39" s="11"/>
      <c r="D39" s="16"/>
      <c r="E39" s="16"/>
      <c r="F39" s="16"/>
      <c r="G39" s="16"/>
      <c r="H39" s="16"/>
      <c r="I39" s="16"/>
      <c r="J39" s="16"/>
      <c r="K39" s="16"/>
      <c r="L39" s="16"/>
      <c r="M39" s="8"/>
    </row>
    <row r="40" spans="1:51" ht="21" customHeight="1" x14ac:dyDescent="0.3">
      <c r="A40" s="10"/>
      <c r="B40" s="10"/>
      <c r="C40" s="11"/>
      <c r="D40" s="16"/>
      <c r="E40" s="16"/>
      <c r="F40" s="16"/>
      <c r="G40" s="16"/>
      <c r="H40" s="16"/>
      <c r="I40" s="16"/>
      <c r="J40" s="16"/>
      <c r="K40" s="16"/>
      <c r="L40" s="16"/>
      <c r="M40" s="8"/>
    </row>
    <row r="41" spans="1:51" ht="21" customHeight="1" x14ac:dyDescent="0.3">
      <c r="A41" s="10"/>
      <c r="B41" s="10"/>
      <c r="C41" s="11"/>
      <c r="D41" s="16"/>
      <c r="E41" s="16"/>
      <c r="F41" s="16"/>
      <c r="G41" s="16"/>
      <c r="H41" s="16"/>
      <c r="I41" s="16"/>
      <c r="J41" s="16"/>
      <c r="K41" s="16"/>
      <c r="L41" s="16"/>
      <c r="M41" s="8"/>
    </row>
    <row r="42" spans="1:51" ht="21" customHeight="1" x14ac:dyDescent="0.3">
      <c r="A42" s="10"/>
      <c r="B42" s="10"/>
      <c r="C42" s="11"/>
      <c r="D42" s="16"/>
      <c r="E42" s="16"/>
      <c r="F42" s="16"/>
      <c r="G42" s="16"/>
      <c r="H42" s="16"/>
      <c r="I42" s="16"/>
      <c r="J42" s="16"/>
      <c r="K42" s="16"/>
      <c r="L42" s="16"/>
      <c r="M42" s="8"/>
    </row>
    <row r="43" spans="1:51" ht="21" customHeight="1" x14ac:dyDescent="0.3">
      <c r="A43" s="10"/>
      <c r="B43" s="10"/>
      <c r="C43" s="11"/>
      <c r="D43" s="16"/>
      <c r="E43" s="16"/>
      <c r="F43" s="16"/>
      <c r="G43" s="16"/>
      <c r="H43" s="16"/>
      <c r="I43" s="16"/>
      <c r="J43" s="16"/>
      <c r="K43" s="16"/>
      <c r="L43" s="16"/>
      <c r="M43" s="8"/>
    </row>
    <row r="44" spans="1:51" ht="21" customHeight="1" x14ac:dyDescent="0.3">
      <c r="A44" s="10"/>
      <c r="B44" s="10"/>
      <c r="C44" s="11"/>
      <c r="D44" s="16"/>
      <c r="E44" s="16"/>
      <c r="F44" s="16"/>
      <c r="G44" s="16"/>
      <c r="H44" s="16"/>
      <c r="I44" s="16"/>
      <c r="J44" s="16"/>
      <c r="K44" s="16"/>
      <c r="L44" s="16"/>
      <c r="M44" s="8"/>
    </row>
    <row r="45" spans="1:51" ht="21" customHeight="1" x14ac:dyDescent="0.3">
      <c r="A45" s="10"/>
      <c r="B45" s="10"/>
      <c r="C45" s="11"/>
      <c r="D45" s="16"/>
      <c r="E45" s="16"/>
      <c r="F45" s="16"/>
      <c r="G45" s="16"/>
      <c r="H45" s="16"/>
      <c r="I45" s="16"/>
      <c r="J45" s="16"/>
      <c r="K45" s="16"/>
      <c r="L45" s="16"/>
      <c r="M45" s="8"/>
    </row>
    <row r="46" spans="1:51" ht="21" customHeight="1" x14ac:dyDescent="0.3">
      <c r="A46" s="12" t="s">
        <v>23</v>
      </c>
      <c r="B46" s="13"/>
      <c r="C46" s="14"/>
      <c r="D46" s="17"/>
      <c r="E46" s="16"/>
      <c r="F46" s="17">
        <f>ROUNDDOWN(SUMIF(Q27:Q45, "1", F27:F45), 0)</f>
        <v>0</v>
      </c>
      <c r="G46" s="16"/>
      <c r="H46" s="17">
        <f>ROUNDDOWN(SUMIF(Q27:Q45, "1", H27:H45), 0)</f>
        <v>0</v>
      </c>
      <c r="I46" s="16"/>
      <c r="J46" s="17">
        <f>ROUNDDOWN(SUMIF(Q27:Q45, "1", J27:J45), 0)</f>
        <v>0</v>
      </c>
      <c r="K46" s="16"/>
      <c r="L46" s="17">
        <f>F46+H46+J46</f>
        <v>0</v>
      </c>
      <c r="M46" s="15"/>
      <c r="R46">
        <f t="shared" ref="R46:AY46" si="1">ROUNDDOWN(SUM(R27:R29), 0)</f>
        <v>0</v>
      </c>
      <c r="S46">
        <f t="shared" si="1"/>
        <v>0</v>
      </c>
      <c r="T46">
        <f t="shared" si="1"/>
        <v>0</v>
      </c>
      <c r="U46">
        <f t="shared" si="1"/>
        <v>0</v>
      </c>
      <c r="V46">
        <f t="shared" si="1"/>
        <v>0</v>
      </c>
      <c r="W46">
        <f t="shared" si="1"/>
        <v>0</v>
      </c>
      <c r="X46">
        <f t="shared" si="1"/>
        <v>0</v>
      </c>
      <c r="Y46">
        <f t="shared" si="1"/>
        <v>0</v>
      </c>
      <c r="Z46">
        <f t="shared" si="1"/>
        <v>0</v>
      </c>
      <c r="AA46">
        <f t="shared" si="1"/>
        <v>0</v>
      </c>
      <c r="AB46">
        <f t="shared" si="1"/>
        <v>0</v>
      </c>
      <c r="AC46">
        <f t="shared" si="1"/>
        <v>0</v>
      </c>
      <c r="AD46">
        <f t="shared" si="1"/>
        <v>0</v>
      </c>
      <c r="AE46">
        <f t="shared" si="1"/>
        <v>0</v>
      </c>
      <c r="AF46">
        <f t="shared" si="1"/>
        <v>0</v>
      </c>
      <c r="AG46">
        <f t="shared" si="1"/>
        <v>0</v>
      </c>
      <c r="AH46">
        <f t="shared" si="1"/>
        <v>0</v>
      </c>
      <c r="AI46">
        <f t="shared" si="1"/>
        <v>0</v>
      </c>
      <c r="AJ46">
        <f t="shared" si="1"/>
        <v>0</v>
      </c>
      <c r="AK46">
        <f t="shared" si="1"/>
        <v>0</v>
      </c>
      <c r="AL46">
        <f t="shared" si="1"/>
        <v>0</v>
      </c>
      <c r="AM46">
        <f t="shared" si="1"/>
        <v>0</v>
      </c>
      <c r="AN46">
        <f t="shared" si="1"/>
        <v>0</v>
      </c>
      <c r="AO46">
        <f t="shared" si="1"/>
        <v>0</v>
      </c>
      <c r="AP46">
        <f t="shared" si="1"/>
        <v>0</v>
      </c>
      <c r="AQ46">
        <f t="shared" si="1"/>
        <v>0</v>
      </c>
      <c r="AR46">
        <f t="shared" si="1"/>
        <v>0</v>
      </c>
      <c r="AS46">
        <f t="shared" si="1"/>
        <v>0</v>
      </c>
      <c r="AT46">
        <f t="shared" si="1"/>
        <v>0</v>
      </c>
      <c r="AU46">
        <f t="shared" si="1"/>
        <v>0</v>
      </c>
      <c r="AV46">
        <f t="shared" si="1"/>
        <v>0</v>
      </c>
      <c r="AW46">
        <f t="shared" si="1"/>
        <v>0</v>
      </c>
      <c r="AX46">
        <f t="shared" si="1"/>
        <v>0</v>
      </c>
      <c r="AY46">
        <f t="shared" si="1"/>
        <v>0</v>
      </c>
    </row>
    <row r="47" spans="1:51" ht="21" customHeight="1" x14ac:dyDescent="0.3">
      <c r="A47" s="176" t="s">
        <v>69</v>
      </c>
      <c r="B47" s="177"/>
      <c r="C47" s="177"/>
      <c r="D47" s="178"/>
      <c r="E47" s="178"/>
      <c r="F47" s="178"/>
      <c r="G47" s="178"/>
      <c r="H47" s="178"/>
      <c r="I47" s="178"/>
      <c r="J47" s="178"/>
      <c r="K47" s="178"/>
      <c r="L47" s="178"/>
      <c r="M47" s="177"/>
    </row>
    <row r="48" spans="1:51" ht="21" customHeight="1" x14ac:dyDescent="0.3">
      <c r="A48" s="6" t="s">
        <v>28</v>
      </c>
      <c r="B48" s="6" t="s">
        <v>3</v>
      </c>
      <c r="C48" s="7" t="s">
        <v>4</v>
      </c>
      <c r="D48" s="16">
        <v>1358.0409999999999</v>
      </c>
      <c r="E48" s="16"/>
      <c r="F48" s="16"/>
      <c r="G48" s="16"/>
      <c r="H48" s="16"/>
      <c r="I48" s="16"/>
      <c r="J48" s="16"/>
      <c r="K48" s="16"/>
      <c r="L48" s="16"/>
      <c r="M48" s="9"/>
      <c r="P48" s="1"/>
    </row>
    <row r="49" spans="1:16" ht="21" customHeight="1" x14ac:dyDescent="0.3">
      <c r="A49" s="6" t="s">
        <v>28</v>
      </c>
      <c r="B49" s="6" t="s">
        <v>29</v>
      </c>
      <c r="C49" s="7" t="s">
        <v>4</v>
      </c>
      <c r="D49" s="16">
        <v>20.577000000000002</v>
      </c>
      <c r="E49" s="16"/>
      <c r="F49" s="16"/>
      <c r="G49" s="16"/>
      <c r="H49" s="16"/>
      <c r="I49" s="16"/>
      <c r="J49" s="16"/>
      <c r="K49" s="16"/>
      <c r="L49" s="16"/>
      <c r="M49" s="9"/>
      <c r="P49" s="1"/>
    </row>
    <row r="50" spans="1:16" ht="21" customHeight="1" x14ac:dyDescent="0.3">
      <c r="A50" s="6" t="s">
        <v>30</v>
      </c>
      <c r="B50" s="6" t="s">
        <v>5</v>
      </c>
      <c r="C50" s="7" t="s">
        <v>4</v>
      </c>
      <c r="D50" s="16">
        <v>1358.0409999999999</v>
      </c>
      <c r="E50" s="16"/>
      <c r="F50" s="16"/>
      <c r="G50" s="16"/>
      <c r="H50" s="16"/>
      <c r="I50" s="16"/>
      <c r="J50" s="16"/>
      <c r="K50" s="16"/>
      <c r="L50" s="16"/>
      <c r="M50" s="9"/>
      <c r="P50" s="1"/>
    </row>
    <row r="51" spans="1:16" ht="21" customHeight="1" x14ac:dyDescent="0.3">
      <c r="A51" s="6" t="s">
        <v>31</v>
      </c>
      <c r="B51" s="6" t="s">
        <v>7</v>
      </c>
      <c r="C51" s="7" t="s">
        <v>4</v>
      </c>
      <c r="D51" s="16">
        <v>20.577000000000002</v>
      </c>
      <c r="E51" s="16"/>
      <c r="F51" s="16"/>
      <c r="G51" s="16"/>
      <c r="H51" s="16"/>
      <c r="I51" s="16"/>
      <c r="J51" s="16"/>
      <c r="K51" s="16"/>
      <c r="L51" s="16"/>
      <c r="M51" s="9"/>
      <c r="P51" s="1"/>
    </row>
    <row r="52" spans="1:16" ht="21" customHeight="1" x14ac:dyDescent="0.3">
      <c r="A52" s="10"/>
      <c r="B52" s="10"/>
      <c r="C52" s="11"/>
      <c r="D52" s="16"/>
      <c r="E52" s="16"/>
      <c r="F52" s="16"/>
      <c r="G52" s="16"/>
      <c r="H52" s="16"/>
      <c r="I52" s="16"/>
      <c r="J52" s="16"/>
      <c r="K52" s="16"/>
      <c r="L52" s="16"/>
      <c r="M52" s="8"/>
    </row>
    <row r="53" spans="1:16" ht="21" customHeight="1" x14ac:dyDescent="0.3">
      <c r="A53" s="10"/>
      <c r="B53" s="10"/>
      <c r="C53" s="11"/>
      <c r="D53" s="16"/>
      <c r="E53" s="16"/>
      <c r="F53" s="16"/>
      <c r="G53" s="16"/>
      <c r="H53" s="16"/>
      <c r="I53" s="16"/>
      <c r="J53" s="16"/>
      <c r="K53" s="16"/>
      <c r="L53" s="16"/>
      <c r="M53" s="8"/>
    </row>
    <row r="54" spans="1:16" ht="21" customHeight="1" x14ac:dyDescent="0.3">
      <c r="A54" s="10"/>
      <c r="B54" s="10"/>
      <c r="C54" s="11"/>
      <c r="D54" s="16"/>
      <c r="E54" s="16"/>
      <c r="F54" s="16"/>
      <c r="G54" s="16"/>
      <c r="H54" s="16"/>
      <c r="I54" s="16"/>
      <c r="J54" s="16"/>
      <c r="K54" s="16"/>
      <c r="L54" s="16"/>
      <c r="M54" s="8"/>
    </row>
    <row r="55" spans="1:16" ht="21" customHeight="1" x14ac:dyDescent="0.3">
      <c r="A55" s="10"/>
      <c r="B55" s="10"/>
      <c r="C55" s="11"/>
      <c r="D55" s="16"/>
      <c r="E55" s="16"/>
      <c r="F55" s="16"/>
      <c r="G55" s="16"/>
      <c r="H55" s="16"/>
      <c r="I55" s="16"/>
      <c r="J55" s="16"/>
      <c r="K55" s="16"/>
      <c r="L55" s="16"/>
      <c r="M55" s="8"/>
    </row>
    <row r="56" spans="1:16" ht="21" customHeight="1" x14ac:dyDescent="0.3">
      <c r="A56" s="10"/>
      <c r="B56" s="10"/>
      <c r="C56" s="11"/>
      <c r="D56" s="16"/>
      <c r="E56" s="16"/>
      <c r="F56" s="16"/>
      <c r="G56" s="16"/>
      <c r="H56" s="16"/>
      <c r="I56" s="16"/>
      <c r="J56" s="16"/>
      <c r="K56" s="16"/>
      <c r="L56" s="16"/>
      <c r="M56" s="8"/>
    </row>
    <row r="57" spans="1:16" ht="21" customHeight="1" x14ac:dyDescent="0.3">
      <c r="A57" s="10"/>
      <c r="B57" s="10"/>
      <c r="C57" s="11"/>
      <c r="D57" s="16"/>
      <c r="E57" s="16"/>
      <c r="F57" s="16"/>
      <c r="G57" s="16"/>
      <c r="H57" s="16"/>
      <c r="I57" s="16"/>
      <c r="J57" s="16"/>
      <c r="K57" s="16"/>
      <c r="L57" s="16"/>
      <c r="M57" s="8"/>
    </row>
    <row r="58" spans="1:16" ht="21" customHeight="1" x14ac:dyDescent="0.3">
      <c r="A58" s="10"/>
      <c r="B58" s="10"/>
      <c r="C58" s="11"/>
      <c r="D58" s="16"/>
      <c r="E58" s="16"/>
      <c r="F58" s="16"/>
      <c r="G58" s="16"/>
      <c r="H58" s="16"/>
      <c r="I58" s="16"/>
      <c r="J58" s="16"/>
      <c r="K58" s="16"/>
      <c r="L58" s="16"/>
      <c r="M58" s="8"/>
    </row>
    <row r="59" spans="1:16" ht="21" customHeight="1" x14ac:dyDescent="0.3">
      <c r="A59" s="10"/>
      <c r="B59" s="10"/>
      <c r="C59" s="11"/>
      <c r="D59" s="16"/>
      <c r="E59" s="16"/>
      <c r="F59" s="16"/>
      <c r="G59" s="16"/>
      <c r="H59" s="16"/>
      <c r="I59" s="16"/>
      <c r="J59" s="16"/>
      <c r="K59" s="16"/>
      <c r="L59" s="16"/>
      <c r="M59" s="8"/>
    </row>
    <row r="60" spans="1:16" ht="21" customHeight="1" x14ac:dyDescent="0.3">
      <c r="A60" s="10"/>
      <c r="B60" s="10"/>
      <c r="C60" s="11"/>
      <c r="D60" s="16"/>
      <c r="E60" s="16"/>
      <c r="F60" s="16"/>
      <c r="G60" s="16"/>
      <c r="H60" s="16"/>
      <c r="I60" s="16"/>
      <c r="J60" s="16"/>
      <c r="K60" s="16"/>
      <c r="L60" s="16"/>
      <c r="M60" s="8"/>
    </row>
    <row r="61" spans="1:16" ht="21" customHeight="1" x14ac:dyDescent="0.3">
      <c r="A61" s="10"/>
      <c r="B61" s="10"/>
      <c r="C61" s="11"/>
      <c r="D61" s="16"/>
      <c r="E61" s="16"/>
      <c r="F61" s="16"/>
      <c r="G61" s="16"/>
      <c r="H61" s="16"/>
      <c r="I61" s="16"/>
      <c r="J61" s="16"/>
      <c r="K61" s="16"/>
      <c r="L61" s="16"/>
      <c r="M61" s="8"/>
    </row>
    <row r="62" spans="1:16" ht="21" customHeight="1" x14ac:dyDescent="0.3">
      <c r="A62" s="10"/>
      <c r="B62" s="10"/>
      <c r="C62" s="11"/>
      <c r="D62" s="16"/>
      <c r="E62" s="16"/>
      <c r="F62" s="16"/>
      <c r="G62" s="16"/>
      <c r="H62" s="16"/>
      <c r="I62" s="16"/>
      <c r="J62" s="16"/>
      <c r="K62" s="16"/>
      <c r="L62" s="16"/>
      <c r="M62" s="8"/>
    </row>
    <row r="63" spans="1:16" ht="21" customHeight="1" x14ac:dyDescent="0.3">
      <c r="A63" s="10"/>
      <c r="B63" s="10"/>
      <c r="C63" s="11"/>
      <c r="D63" s="16"/>
      <c r="E63" s="16"/>
      <c r="F63" s="16"/>
      <c r="G63" s="16"/>
      <c r="H63" s="16"/>
      <c r="I63" s="16"/>
      <c r="J63" s="16"/>
      <c r="K63" s="16"/>
      <c r="L63" s="16"/>
      <c r="M63" s="8"/>
    </row>
    <row r="64" spans="1:16" ht="21" customHeight="1" x14ac:dyDescent="0.3">
      <c r="A64" s="10"/>
      <c r="B64" s="10"/>
      <c r="C64" s="11"/>
      <c r="D64" s="16"/>
      <c r="E64" s="16"/>
      <c r="F64" s="16"/>
      <c r="G64" s="16"/>
      <c r="H64" s="16"/>
      <c r="I64" s="16"/>
      <c r="J64" s="16"/>
      <c r="K64" s="16"/>
      <c r="L64" s="16"/>
      <c r="M64" s="8"/>
    </row>
    <row r="65" spans="1:51" ht="21" customHeight="1" x14ac:dyDescent="0.3">
      <c r="A65" s="10"/>
      <c r="B65" s="10"/>
      <c r="C65" s="11"/>
      <c r="D65" s="16"/>
      <c r="E65" s="16"/>
      <c r="F65" s="16"/>
      <c r="G65" s="16"/>
      <c r="H65" s="16"/>
      <c r="I65" s="16"/>
      <c r="J65" s="16"/>
      <c r="K65" s="16"/>
      <c r="L65" s="16"/>
      <c r="M65" s="8"/>
    </row>
    <row r="66" spans="1:51" ht="21" customHeight="1" x14ac:dyDescent="0.3">
      <c r="A66" s="10"/>
      <c r="B66" s="10"/>
      <c r="C66" s="11"/>
      <c r="D66" s="16"/>
      <c r="E66" s="16"/>
      <c r="F66" s="16"/>
      <c r="G66" s="16"/>
      <c r="H66" s="16"/>
      <c r="I66" s="16"/>
      <c r="J66" s="16"/>
      <c r="K66" s="16"/>
      <c r="L66" s="16"/>
      <c r="M66" s="8"/>
    </row>
    <row r="67" spans="1:51" ht="21" customHeight="1" x14ac:dyDescent="0.3">
      <c r="A67" s="12" t="s">
        <v>23</v>
      </c>
      <c r="B67" s="13"/>
      <c r="C67" s="14"/>
      <c r="D67" s="17"/>
      <c r="E67" s="16"/>
      <c r="F67" s="17">
        <f>ROUNDDOWN(SUMIF(Q48:Q66, "1", F48:F66), 0)</f>
        <v>0</v>
      </c>
      <c r="G67" s="16"/>
      <c r="H67" s="17">
        <f>ROUNDDOWN(SUMIF(Q48:Q66, "1", H48:H66), 0)</f>
        <v>0</v>
      </c>
      <c r="I67" s="16"/>
      <c r="J67" s="17">
        <f>ROUNDDOWN(SUMIF(Q48:Q66, "1", J48:J66), 0)</f>
        <v>0</v>
      </c>
      <c r="K67" s="16"/>
      <c r="L67" s="17">
        <f>F67+H67+J67</f>
        <v>0</v>
      </c>
      <c r="M67" s="15"/>
      <c r="R67">
        <f t="shared" ref="R67:AY67" si="2">ROUNDDOWN(SUM(R48:R51), 0)</f>
        <v>0</v>
      </c>
      <c r="S67">
        <f t="shared" si="2"/>
        <v>0</v>
      </c>
      <c r="T67">
        <f t="shared" si="2"/>
        <v>0</v>
      </c>
      <c r="U67">
        <f t="shared" si="2"/>
        <v>0</v>
      </c>
      <c r="V67">
        <f t="shared" si="2"/>
        <v>0</v>
      </c>
      <c r="W67">
        <f t="shared" si="2"/>
        <v>0</v>
      </c>
      <c r="X67">
        <f t="shared" si="2"/>
        <v>0</v>
      </c>
      <c r="Y67">
        <f t="shared" si="2"/>
        <v>0</v>
      </c>
      <c r="Z67">
        <f t="shared" si="2"/>
        <v>0</v>
      </c>
      <c r="AA67">
        <f t="shared" si="2"/>
        <v>0</v>
      </c>
      <c r="AB67">
        <f t="shared" si="2"/>
        <v>0</v>
      </c>
      <c r="AC67">
        <f t="shared" si="2"/>
        <v>0</v>
      </c>
      <c r="AD67">
        <f t="shared" si="2"/>
        <v>0</v>
      </c>
      <c r="AE67">
        <f t="shared" si="2"/>
        <v>0</v>
      </c>
      <c r="AF67">
        <f t="shared" si="2"/>
        <v>0</v>
      </c>
      <c r="AG67">
        <f t="shared" si="2"/>
        <v>0</v>
      </c>
      <c r="AH67">
        <f t="shared" si="2"/>
        <v>0</v>
      </c>
      <c r="AI67">
        <f t="shared" si="2"/>
        <v>0</v>
      </c>
      <c r="AJ67">
        <f t="shared" si="2"/>
        <v>0</v>
      </c>
      <c r="AK67">
        <f t="shared" si="2"/>
        <v>0</v>
      </c>
      <c r="AL67">
        <f t="shared" si="2"/>
        <v>0</v>
      </c>
      <c r="AM67">
        <f t="shared" si="2"/>
        <v>0</v>
      </c>
      <c r="AN67">
        <f t="shared" si="2"/>
        <v>0</v>
      </c>
      <c r="AO67">
        <f t="shared" si="2"/>
        <v>0</v>
      </c>
      <c r="AP67">
        <f t="shared" si="2"/>
        <v>0</v>
      </c>
      <c r="AQ67">
        <f t="shared" si="2"/>
        <v>0</v>
      </c>
      <c r="AR67">
        <f t="shared" si="2"/>
        <v>0</v>
      </c>
      <c r="AS67">
        <f t="shared" si="2"/>
        <v>0</v>
      </c>
      <c r="AT67">
        <f t="shared" si="2"/>
        <v>0</v>
      </c>
      <c r="AU67">
        <f t="shared" si="2"/>
        <v>0</v>
      </c>
      <c r="AV67">
        <f t="shared" si="2"/>
        <v>0</v>
      </c>
      <c r="AW67">
        <f t="shared" si="2"/>
        <v>0</v>
      </c>
      <c r="AX67">
        <f t="shared" si="2"/>
        <v>0</v>
      </c>
      <c r="AY67">
        <f t="shared" si="2"/>
        <v>0</v>
      </c>
    </row>
  </sheetData>
  <mergeCells count="14">
    <mergeCell ref="K3:L3"/>
    <mergeCell ref="A5:M5"/>
    <mergeCell ref="A26:M26"/>
    <mergeCell ref="A47:M47"/>
    <mergeCell ref="A1:M1"/>
    <mergeCell ref="A2:M2"/>
    <mergeCell ref="A3:A4"/>
    <mergeCell ref="B3:B4"/>
    <mergeCell ref="C3:C4"/>
    <mergeCell ref="D3:D4"/>
    <mergeCell ref="M3:M4"/>
    <mergeCell ref="E3:F3"/>
    <mergeCell ref="G3:H3"/>
    <mergeCell ref="I3:J3"/>
  </mergeCells>
  <phoneticPr fontId="1" type="noConversion"/>
  <conditionalFormatting sqref="A5 A6:M67">
    <cfRule type="containsText" dxfId="1" priority="1" stopIfTrue="1" operator="containsText" text=".">
      <formula>NOT(ISERROR(SEARCH(".",A5)))</formula>
    </cfRule>
    <cfRule type="notContainsText" dxfId="0" priority="2" stopIfTrue="1" operator="notContains" text=".">
      <formula>ISERROR(SEARCH(".",A5))</formula>
    </cfRule>
  </conditionalFormatting>
  <pageMargins left="0.74555149110298213" right="0" top="0.54870109740219475" bottom="0.1388888888888889" header="0.3" footer="0.1388888888888889"/>
  <pageSetup paperSize="9" orientation="landscape" r:id="rId1"/>
  <rowBreaks count="3" manualBreakCount="3">
    <brk id="25" max="12" man="1"/>
    <brk id="46" max="12" man="1"/>
    <brk id="67" max="16383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4FE824D-6484-444D-984F-6A06FABFC5AC}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4</vt:i4>
      </vt:variant>
      <vt:variant>
        <vt:lpstr>이름 지정된 범위</vt:lpstr>
      </vt:variant>
      <vt:variant>
        <vt:i4>5</vt:i4>
      </vt:variant>
    </vt:vector>
  </HeadingPairs>
  <TitlesOfParts>
    <vt:vector size="9" baseType="lpstr">
      <vt:lpstr>원가(전체)</vt:lpstr>
      <vt:lpstr>집계표</vt:lpstr>
      <vt:lpstr>내역서</vt:lpstr>
      <vt:lpstr>Sheet1</vt:lpstr>
      <vt:lpstr>내역서!Print_Area</vt:lpstr>
      <vt:lpstr>'원가(전체)'!Print_Area</vt:lpstr>
      <vt:lpstr>집계표!Print_Area</vt:lpstr>
      <vt:lpstr>내역서!Print_Titles</vt:lpstr>
      <vt:lpstr>집계표!Print_Titles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재목 조</dc:creator>
  <cp:lastModifiedBy>User</cp:lastModifiedBy>
  <cp:lastPrinted>2026-08-20T12:24:25Z</cp:lastPrinted>
  <dcterms:created xsi:type="dcterms:W3CDTF">2026-08-20T02:31:31Z</dcterms:created>
  <dcterms:modified xsi:type="dcterms:W3CDTF">2026-09-13T02:52:13Z</dcterms:modified>
</cp:coreProperties>
</file>