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yd\Desktop\물관리팀\0. 입찰공고문\1.입찰공고문\2026\41. 낙후지역 발전 전략사업 지원(영덕읍 창포리~대탄리)(총괄분) 폐기물처리용역\"/>
    </mc:Choice>
  </mc:AlternateContent>
  <xr:revisionPtr revIDLastSave="0" documentId="8_{D71B2C08-F949-4DE1-A9D8-8B6C61FC4AF3}" xr6:coauthVersionLast="36" xr6:coauthVersionMax="36" xr10:uidLastSave="{00000000-0000-0000-0000-000000000000}"/>
  <bookViews>
    <workbookView xWindow="105" yWindow="105" windowWidth="10005" windowHeight="7005" xr2:uid="{00000000-000D-0000-FFFF-FFFF00000000}"/>
  </bookViews>
  <sheets>
    <sheet name="내역서총괄표" sheetId="4" r:id="rId1"/>
    <sheet name="내역서" sheetId="5" r:id="rId2"/>
    <sheet name="기계경비적용기준" sheetId="6" r:id="rId3"/>
    <sheet name="자재단가" sheetId="7" r:id="rId4"/>
  </sheets>
  <definedNames>
    <definedName name="_xlnm.Print_Area" localSheetId="1">내역서!$B$2:$O$39</definedName>
    <definedName name="_xlnm.Print_Area" localSheetId="0">내역서총괄표!$B$1:$K$5</definedName>
    <definedName name="_xlnm.Print_Area" localSheetId="3">자재단가!$B$2:$S$34</definedName>
    <definedName name="_xlnm.Print_Titles" localSheetId="1">내역서!$1:$4</definedName>
    <definedName name="_xlnm.Print_Titles" localSheetId="0">내역서총괄표!$1:$3</definedName>
    <definedName name="_xlnm.Print_Titles" localSheetId="3">자재단가!$1:$4</definedName>
  </definedNames>
  <calcPr calcId="191029"/>
</workbook>
</file>

<file path=xl/calcChain.xml><?xml version="1.0" encoding="utf-8"?>
<calcChain xmlns="http://schemas.openxmlformats.org/spreadsheetml/2006/main">
  <c r="E21" i="6" l="1"/>
  <c r="E22" i="6"/>
  <c r="E23" i="6"/>
  <c r="E24" i="6"/>
  <c r="E25" i="6"/>
  <c r="G5" i="5"/>
  <c r="J6" i="5"/>
  <c r="L6" i="5"/>
  <c r="J7" i="5"/>
  <c r="L7" i="5"/>
  <c r="J8" i="5"/>
  <c r="L8" i="5"/>
  <c r="J9" i="5"/>
  <c r="L9" i="5"/>
  <c r="G10" i="5"/>
  <c r="J10" i="5"/>
  <c r="H10" i="5" s="1"/>
  <c r="L10" i="5"/>
  <c r="N10" i="5"/>
  <c r="G11" i="5"/>
  <c r="H11" i="5"/>
  <c r="G12" i="5"/>
  <c r="H12" i="5"/>
  <c r="G13" i="5"/>
  <c r="H13" i="5"/>
  <c r="G14" i="5"/>
  <c r="H14" i="5"/>
  <c r="G15" i="5"/>
  <c r="H15" i="5"/>
  <c r="G16" i="5"/>
  <c r="H16" i="5"/>
  <c r="G17" i="5"/>
  <c r="H17" i="5"/>
  <c r="G18" i="5"/>
  <c r="H18" i="5"/>
  <c r="G19" i="5"/>
  <c r="H19" i="5"/>
  <c r="G20" i="5"/>
  <c r="H20" i="5"/>
  <c r="G21" i="5"/>
  <c r="H21" i="5"/>
  <c r="G22" i="5"/>
  <c r="H22" i="5"/>
  <c r="G23" i="5"/>
  <c r="H23" i="5"/>
  <c r="G24" i="5"/>
  <c r="H24" i="5"/>
  <c r="G25" i="5"/>
  <c r="H25" i="5"/>
  <c r="G26" i="5"/>
  <c r="H26" i="5"/>
  <c r="G27" i="5"/>
  <c r="H27" i="5"/>
  <c r="G28" i="5"/>
  <c r="H28" i="5"/>
  <c r="G29" i="5"/>
  <c r="H29" i="5"/>
  <c r="G30" i="5"/>
  <c r="H30" i="5"/>
  <c r="G31" i="5"/>
  <c r="H31" i="5"/>
  <c r="G32" i="5"/>
  <c r="H32" i="5"/>
  <c r="G33" i="5"/>
  <c r="H33" i="5"/>
  <c r="G34" i="5"/>
  <c r="H34" i="5"/>
  <c r="G35" i="5"/>
  <c r="H35" i="5"/>
  <c r="G36" i="5"/>
  <c r="H36" i="5"/>
  <c r="G37" i="5"/>
  <c r="H37" i="5"/>
  <c r="G38" i="5"/>
  <c r="H38" i="5"/>
  <c r="G39" i="5"/>
  <c r="H39" i="5"/>
  <c r="R5" i="7"/>
  <c r="M8" i="5" s="1"/>
  <c r="R6" i="7"/>
  <c r="M6" i="5" s="1"/>
  <c r="R7" i="7"/>
  <c r="M7" i="5" s="1"/>
  <c r="R8" i="7"/>
  <c r="R9" i="7"/>
  <c r="R10" i="7"/>
  <c r="R11" i="7"/>
  <c r="R12" i="7"/>
  <c r="R13" i="7"/>
  <c r="R14" i="7"/>
  <c r="R15" i="7"/>
  <c r="R16" i="7"/>
  <c r="R17" i="7"/>
  <c r="R18" i="7"/>
  <c r="R19" i="7"/>
  <c r="R20" i="7"/>
  <c r="R21" i="7"/>
  <c r="R22" i="7"/>
  <c r="R23" i="7"/>
  <c r="R24" i="7"/>
  <c r="R25" i="7"/>
  <c r="R26" i="7"/>
  <c r="R27" i="7"/>
  <c r="R28" i="7"/>
  <c r="R29" i="7"/>
  <c r="R30" i="7"/>
  <c r="R31" i="7"/>
  <c r="R32" i="7"/>
  <c r="R33" i="7"/>
  <c r="R34" i="7"/>
  <c r="J5" i="5" l="1"/>
  <c r="H4" i="4" s="1"/>
  <c r="L5" i="5"/>
  <c r="I4" i="4" s="1"/>
  <c r="N8" i="5"/>
  <c r="H8" i="5" s="1"/>
  <c r="G8" i="5"/>
  <c r="N6" i="5"/>
  <c r="G6" i="5"/>
  <c r="G7" i="5"/>
  <c r="N7" i="5"/>
  <c r="H7" i="5" s="1"/>
  <c r="H6" i="5" l="1"/>
  <c r="M9" i="5"/>
  <c r="G9" i="5" l="1"/>
  <c r="N9" i="5"/>
  <c r="H9" i="5" l="1"/>
  <c r="N5" i="5"/>
  <c r="J4" i="4" l="1"/>
  <c r="G4" i="4" s="1"/>
  <c r="H5" i="5"/>
</calcChain>
</file>

<file path=xl/sharedStrings.xml><?xml version="1.0" encoding="utf-8"?>
<sst xmlns="http://schemas.openxmlformats.org/spreadsheetml/2006/main" count="614" uniqueCount="103">
  <si>
    <t>규  격</t>
  </si>
  <si>
    <t>단  가</t>
  </si>
  <si>
    <t>비     고</t>
  </si>
  <si>
    <t>(24ton,L=30km까지)</t>
  </si>
  <si>
    <t>14</t>
  </si>
  <si>
    <t>수 량</t>
  </si>
  <si>
    <t>재료비 소수 1 미만 절하</t>
  </si>
  <si>
    <t>경    비</t>
  </si>
  <si>
    <t>부가가치세</t>
  </si>
  <si>
    <t>단수정리</t>
  </si>
  <si>
    <t>10</t>
  </si>
  <si>
    <t>내역서</t>
  </si>
  <si>
    <t>1/8*16/12*25/20*12/10</t>
  </si>
  <si>
    <t>물가정보</t>
  </si>
  <si>
    <t>(폐콘크리트)</t>
  </si>
  <si>
    <t>기본재료비</t>
  </si>
  <si>
    <t>화   폐</t>
  </si>
  <si>
    <t>유로(E)</t>
  </si>
  <si>
    <t>환  율</t>
  </si>
  <si>
    <t>16</t>
  </si>
  <si>
    <t>18</t>
  </si>
  <si>
    <t>비   고</t>
  </si>
  <si>
    <t>엔(100￥)</t>
  </si>
  <si>
    <t>노임계수</t>
  </si>
  <si>
    <t>12</t>
  </si>
  <si>
    <t>폐자재처리비</t>
  </si>
  <si>
    <t>%</t>
  </si>
  <si>
    <t>비    고</t>
  </si>
  <si>
    <t>No</t>
  </si>
  <si>
    <t>견적가1</t>
  </si>
  <si>
    <t>노무비 소수 1 미만 절하</t>
  </si>
  <si>
    <t>1</t>
  </si>
  <si>
    <t>21</t>
  </si>
  <si>
    <t>5</t>
  </si>
  <si>
    <t>경상북도</t>
  </si>
  <si>
    <t>거래가격</t>
  </si>
  <si>
    <t>25</t>
  </si>
  <si>
    <t>자재단가</t>
  </si>
  <si>
    <t>150(26.01)</t>
  </si>
  <si>
    <t>단위</t>
  </si>
  <si>
    <t>1/8*16/12*25/20*24/5</t>
  </si>
  <si>
    <t>3</t>
  </si>
  <si>
    <t>23</t>
  </si>
  <si>
    <t>가격정보</t>
  </si>
  <si>
    <t>29</t>
  </si>
  <si>
    <t>9</t>
  </si>
  <si>
    <t>7</t>
  </si>
  <si>
    <t>27</t>
  </si>
  <si>
    <t>(폐아스콘)</t>
  </si>
  <si>
    <t>금   액</t>
  </si>
  <si>
    <t>계산결과값 자리수</t>
  </si>
  <si>
    <t>11</t>
  </si>
  <si>
    <t>품   명</t>
  </si>
  <si>
    <t>15</t>
  </si>
  <si>
    <t>30</t>
  </si>
  <si>
    <t>재료비</t>
  </si>
  <si>
    <t>1/8*16/12*25/20*24/15</t>
  </si>
  <si>
    <t>당초합계</t>
  </si>
  <si>
    <t>계산값</t>
  </si>
  <si>
    <t>13</t>
  </si>
  <si>
    <t>품    명</t>
  </si>
  <si>
    <t>기계경비적용기준</t>
  </si>
  <si>
    <t>당초경비</t>
  </si>
  <si>
    <t>폐기물처리비</t>
  </si>
  <si>
    <t>달러($)</t>
  </si>
  <si>
    <t>1/8*16/12*25/20</t>
  </si>
  <si>
    <t>19</t>
  </si>
  <si>
    <t>당초노무비</t>
  </si>
  <si>
    <t>마르크(M)</t>
  </si>
  <si>
    <t>17</t>
  </si>
  <si>
    <t>유통물가</t>
  </si>
  <si>
    <t>24</t>
  </si>
  <si>
    <t>4</t>
  </si>
  <si>
    <t>규   격</t>
  </si>
  <si>
    <t>151(26.01)</t>
  </si>
  <si>
    <t>내역서총괄표</t>
  </si>
  <si>
    <t>식</t>
  </si>
  <si>
    <t>1/8*16/12*25/20*14/12</t>
  </si>
  <si>
    <t>(경비)</t>
  </si>
  <si>
    <t>적용단가</t>
  </si>
  <si>
    <t>노무비</t>
  </si>
  <si>
    <t>TON</t>
  </si>
  <si>
    <t>20</t>
  </si>
  <si>
    <t>경  비 소수 1 미만 절하</t>
  </si>
  <si>
    <t>page</t>
  </si>
  <si>
    <t>환 율 (/￦)</t>
  </si>
  <si>
    <t>26</t>
  </si>
  <si>
    <t>6</t>
  </si>
  <si>
    <t>2026.2.2. 매매기준율</t>
  </si>
  <si>
    <t>8</t>
  </si>
  <si>
    <t>□</t>
  </si>
  <si>
    <t>28</t>
  </si>
  <si>
    <t>22</t>
  </si>
  <si>
    <t>2</t>
  </si>
  <si>
    <t>물가자료</t>
  </si>
  <si>
    <t>품     명</t>
  </si>
  <si>
    <t>합    계</t>
  </si>
  <si>
    <t>합계의</t>
  </si>
  <si>
    <t>당초재료비</t>
  </si>
  <si>
    <t>폐자재운반비</t>
  </si>
  <si>
    <t>공종</t>
  </si>
  <si>
    <t>파운드(L)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</si>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</sst>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6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3"/>
      <color indexed="8"/>
      <name val="Arial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0" fillId="0" borderId="0" xfId="0" applyNumberFormat="1"/>
    <xf numFmtId="3" fontId="3" fillId="0" borderId="22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center" vertical="center"/>
    </xf>
    <xf numFmtId="3" fontId="3" fillId="0" borderId="24" xfId="0" applyNumberFormat="1" applyFont="1" applyBorder="1" applyAlignment="1">
      <alignment vertical="center"/>
    </xf>
    <xf numFmtId="3" fontId="3" fillId="0" borderId="23" xfId="0" applyNumberFormat="1" applyFont="1" applyBorder="1" applyAlignment="1">
      <alignment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27" xfId="0" applyBorder="1"/>
    <xf numFmtId="176" fontId="0" fillId="0" borderId="27" xfId="0" applyNumberFormat="1" applyBorder="1"/>
    <xf numFmtId="0" fontId="0" fillId="0" borderId="28" xfId="0" applyBorder="1"/>
    <xf numFmtId="0" fontId="0" fillId="0" borderId="27" xfId="0" applyBorder="1" applyAlignment="1">
      <alignment horizontal="center"/>
    </xf>
    <xf numFmtId="0" fontId="0" fillId="0" borderId="27" xfId="0" applyBorder="1" applyAlignment="1">
      <alignment horizontal="right"/>
    </xf>
    <xf numFmtId="3" fontId="0" fillId="0" borderId="27" xfId="0" applyNumberFormat="1" applyBorder="1"/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2" xfId="0" applyBorder="1"/>
    <xf numFmtId="0" fontId="0" fillId="0" borderId="33" xfId="0" applyBorder="1"/>
    <xf numFmtId="0" fontId="0" fillId="0" borderId="17" xfId="0" applyBorder="1"/>
    <xf numFmtId="0" fontId="0" fillId="0" borderId="34" xfId="0" applyBorder="1"/>
    <xf numFmtId="0" fontId="0" fillId="0" borderId="35" xfId="0" applyBorder="1"/>
    <xf numFmtId="3" fontId="2" fillId="0" borderId="22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right" vertical="center"/>
    </xf>
    <xf numFmtId="3" fontId="2" fillId="0" borderId="25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righ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24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21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6"/>
  <sheetViews>
    <sheetView tabSelected="1" workbookViewId="0">
      <pane ySplit="3" topLeftCell="A4" activePane="bottomLeft" state="frozen"/>
      <selection pane="bottomLeft" activeCell="E12" sqref="E12"/>
    </sheetView>
  </sheetViews>
  <sheetFormatPr defaultRowHeight="12.75" x14ac:dyDescent="0.2"/>
  <cols>
    <col min="1" max="1" width="0.7109375" customWidth="1"/>
    <col min="2" max="2" width="8.28515625" customWidth="1"/>
    <col min="3" max="3" width="24.7109375" customWidth="1"/>
    <col min="4" max="4" width="22.7109375" customWidth="1"/>
    <col min="5" max="5" width="14.42578125" customWidth="1"/>
    <col min="6" max="6" width="8.28515625" customWidth="1"/>
    <col min="7" max="7" width="19.5703125" customWidth="1"/>
    <col min="8" max="8" width="17.140625" customWidth="1"/>
    <col min="9" max="9" width="16.5703125" customWidth="1"/>
    <col min="10" max="10" width="17.28515625" customWidth="1"/>
    <col min="11" max="11" width="14.42578125" customWidth="1"/>
  </cols>
  <sheetData>
    <row r="1" spans="2:11" ht="24.95" customHeight="1" x14ac:dyDescent="0.2">
      <c r="B1" s="60" t="s">
        <v>75</v>
      </c>
      <c r="C1" s="60"/>
      <c r="D1" s="60"/>
      <c r="E1" s="60"/>
      <c r="F1" s="60"/>
      <c r="G1" s="60"/>
      <c r="H1" s="60"/>
      <c r="I1" s="60"/>
      <c r="J1" s="60"/>
      <c r="K1" s="60"/>
    </row>
    <row r="2" spans="2:11" ht="9.9499999999999993" customHeight="1" x14ac:dyDescent="0.2"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2:11" ht="30.75" customHeight="1" x14ac:dyDescent="0.2">
      <c r="B3" s="12" t="s">
        <v>100</v>
      </c>
      <c r="C3" s="6" t="s">
        <v>60</v>
      </c>
      <c r="D3" s="6" t="s">
        <v>73</v>
      </c>
      <c r="E3" s="6" t="s">
        <v>5</v>
      </c>
      <c r="F3" s="6" t="s">
        <v>39</v>
      </c>
      <c r="G3" s="6" t="s">
        <v>96</v>
      </c>
      <c r="H3" s="6" t="s">
        <v>80</v>
      </c>
      <c r="I3" s="6" t="s">
        <v>55</v>
      </c>
      <c r="J3" s="6" t="s">
        <v>7</v>
      </c>
      <c r="K3" s="7" t="s">
        <v>27</v>
      </c>
    </row>
    <row r="4" spans="2:11" ht="19.7" customHeight="1" x14ac:dyDescent="0.2">
      <c r="B4" s="56" t="s">
        <v>90</v>
      </c>
      <c r="C4" s="18" t="s">
        <v>63</v>
      </c>
      <c r="D4" s="18" t="s">
        <v>102</v>
      </c>
      <c r="E4" s="21"/>
      <c r="F4" s="19" t="s">
        <v>102</v>
      </c>
      <c r="G4" s="55">
        <f>H4+I4+J4</f>
        <v>322300000</v>
      </c>
      <c r="H4" s="55" t="str">
        <f>내역서!J5</f>
        <v>0</v>
      </c>
      <c r="I4" s="55" t="str">
        <f>내역서!L5</f>
        <v>0</v>
      </c>
      <c r="J4" s="55" t="str">
        <f>내역서!N5</f>
        <v>322,300,000</v>
      </c>
      <c r="K4" s="22" t="s">
        <v>102</v>
      </c>
    </row>
    <row r="5" spans="2:11" ht="19.7" customHeight="1" x14ac:dyDescent="0.2">
      <c r="B5" s="13"/>
      <c r="C5" s="9"/>
      <c r="D5" s="9"/>
      <c r="E5" s="9"/>
      <c r="F5" s="9"/>
      <c r="G5" s="9"/>
      <c r="H5" s="9"/>
      <c r="I5" s="9"/>
      <c r="J5" s="9"/>
      <c r="K5" s="10"/>
    </row>
    <row r="6" spans="2:11" x14ac:dyDescent="0.2">
      <c r="B6" s="11"/>
      <c r="C6" s="11"/>
      <c r="D6" s="11"/>
      <c r="E6" s="11"/>
      <c r="F6" s="11"/>
      <c r="G6" s="11"/>
      <c r="H6" s="11"/>
      <c r="I6" s="11"/>
      <c r="J6" s="11"/>
      <c r="K6" s="11"/>
    </row>
  </sheetData>
  <mergeCells count="1">
    <mergeCell ref="B1:K2"/>
  </mergeCells>
  <phoneticPr fontId="5" type="noConversion"/>
  <pageMargins left="0.98425196850393704" right="7.874015748031496E-2" top="0.6692913385826772" bottom="0.59055118110236215" header="0.5" footer="0.5"/>
  <pageSetup paperSize="9" scale="80" orientation="landscape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40"/>
  <sheetViews>
    <sheetView workbookViewId="0">
      <pane ySplit="4" topLeftCell="A5" activePane="bottomLeft" state="frozen"/>
      <selection pane="bottomLeft" activeCell="A5" sqref="A5"/>
    </sheetView>
  </sheetViews>
  <sheetFormatPr defaultRowHeight="12.75" x14ac:dyDescent="0.2"/>
  <cols>
    <col min="1" max="1" width="0.7109375" customWidth="1"/>
    <col min="2" max="2" width="4.42578125" customWidth="1"/>
    <col min="3" max="3" width="32.42578125" customWidth="1"/>
    <col min="4" max="4" width="27.85546875" customWidth="1"/>
    <col min="5" max="5" width="6" customWidth="1"/>
    <col min="6" max="6" width="3.85546875" customWidth="1"/>
    <col min="7" max="7" width="11.28515625" bestFit="1" customWidth="1"/>
    <col min="8" max="8" width="13" bestFit="1" customWidth="1"/>
    <col min="9" max="9" width="9.7109375" customWidth="1"/>
    <col min="10" max="10" width="10.7109375" customWidth="1"/>
    <col min="11" max="11" width="9.42578125" customWidth="1"/>
    <col min="12" max="12" width="10.5703125" customWidth="1"/>
    <col min="13" max="13" width="11.28515625" bestFit="1" customWidth="1"/>
    <col min="14" max="14" width="10.5703125" customWidth="1"/>
    <col min="15" max="15" width="7.5703125" customWidth="1"/>
  </cols>
  <sheetData>
    <row r="1" spans="2:15" ht="24.95" customHeight="1" x14ac:dyDescent="0.2">
      <c r="B1" s="60" t="s">
        <v>11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2:15" ht="9.9499999999999993" customHeight="1" x14ac:dyDescent="0.2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2:15" ht="15.4" customHeight="1" x14ac:dyDescent="0.2">
      <c r="B3" s="66" t="s">
        <v>100</v>
      </c>
      <c r="C3" s="68" t="s">
        <v>60</v>
      </c>
      <c r="D3" s="68" t="s">
        <v>73</v>
      </c>
      <c r="E3" s="68" t="s">
        <v>5</v>
      </c>
      <c r="F3" s="68" t="s">
        <v>39</v>
      </c>
      <c r="G3" s="62" t="s">
        <v>96</v>
      </c>
      <c r="H3" s="63"/>
      <c r="I3" s="62" t="s">
        <v>80</v>
      </c>
      <c r="J3" s="63"/>
      <c r="K3" s="62" t="s">
        <v>55</v>
      </c>
      <c r="L3" s="63"/>
      <c r="M3" s="62" t="s">
        <v>7</v>
      </c>
      <c r="N3" s="63"/>
      <c r="O3" s="64" t="s">
        <v>27</v>
      </c>
    </row>
    <row r="4" spans="2:15" ht="19.7" customHeight="1" x14ac:dyDescent="0.2">
      <c r="B4" s="67"/>
      <c r="C4" s="69"/>
      <c r="D4" s="69"/>
      <c r="E4" s="69"/>
      <c r="F4" s="69"/>
      <c r="G4" s="15" t="s">
        <v>1</v>
      </c>
      <c r="H4" s="14" t="s">
        <v>49</v>
      </c>
      <c r="I4" s="15" t="s">
        <v>1</v>
      </c>
      <c r="J4" s="14" t="s">
        <v>49</v>
      </c>
      <c r="K4" s="15" t="s">
        <v>1</v>
      </c>
      <c r="L4" s="14" t="s">
        <v>49</v>
      </c>
      <c r="M4" s="15" t="s">
        <v>1</v>
      </c>
      <c r="N4" s="14" t="s">
        <v>49</v>
      </c>
      <c r="O4" s="65"/>
    </row>
    <row r="5" spans="2:15" ht="19.7" customHeight="1" x14ac:dyDescent="0.2">
      <c r="B5" s="50" t="s">
        <v>90</v>
      </c>
      <c r="C5" s="51" t="s">
        <v>63</v>
      </c>
      <c r="D5" s="51" t="s">
        <v>102</v>
      </c>
      <c r="E5" s="21"/>
      <c r="F5" s="52" t="s">
        <v>102</v>
      </c>
      <c r="G5" s="20">
        <f t="shared" ref="G5:G39" si="0">I5+K5+M5</f>
        <v>0</v>
      </c>
      <c r="H5" s="53">
        <f t="shared" ref="H5:H39" si="1">J5+L5+N5</f>
        <v>322300000</v>
      </c>
      <c r="I5" s="20"/>
      <c r="J5" s="55" t="str">
        <f>TEXT(SUM(J6:J39),"#,##0")</f>
        <v>0</v>
      </c>
      <c r="K5" s="20"/>
      <c r="L5" s="55" t="str">
        <f>TEXT(SUM(L6:L39),"#,##0")</f>
        <v>0</v>
      </c>
      <c r="M5" s="20"/>
      <c r="N5" s="53" t="str">
        <f>TEXT(SUM(N6:N39),"#,##0")</f>
        <v>322,300,000</v>
      </c>
      <c r="O5" s="54" t="s">
        <v>102</v>
      </c>
    </row>
    <row r="6" spans="2:15" ht="19.7" customHeight="1" x14ac:dyDescent="0.2">
      <c r="B6" s="56" t="s">
        <v>102</v>
      </c>
      <c r="C6" s="18" t="s">
        <v>25</v>
      </c>
      <c r="D6" s="18" t="s">
        <v>48</v>
      </c>
      <c r="E6" s="21">
        <v>4014</v>
      </c>
      <c r="F6" s="19" t="s">
        <v>81</v>
      </c>
      <c r="G6" s="20">
        <f t="shared" si="0"/>
        <v>30800</v>
      </c>
      <c r="H6" s="55">
        <f t="shared" si="1"/>
        <v>123631200</v>
      </c>
      <c r="I6" s="57"/>
      <c r="J6" s="55">
        <f>TRUNC(E6*I6,0)</f>
        <v>0</v>
      </c>
      <c r="K6" s="57"/>
      <c r="L6" s="55">
        <f>TRUNC(E6*K6,0)</f>
        <v>0</v>
      </c>
      <c r="M6" s="57">
        <f>자재단가!R6</f>
        <v>30800</v>
      </c>
      <c r="N6" s="55">
        <f>TRUNC(E6*M6,0)</f>
        <v>123631200</v>
      </c>
      <c r="O6" s="22" t="s">
        <v>102</v>
      </c>
    </row>
    <row r="7" spans="2:15" ht="19.7" customHeight="1" x14ac:dyDescent="0.2">
      <c r="B7" s="56" t="s">
        <v>102</v>
      </c>
      <c r="C7" s="18" t="s">
        <v>25</v>
      </c>
      <c r="D7" s="18" t="s">
        <v>14</v>
      </c>
      <c r="E7" s="21">
        <v>2230</v>
      </c>
      <c r="F7" s="19" t="s">
        <v>81</v>
      </c>
      <c r="G7" s="20">
        <f t="shared" si="0"/>
        <v>29900</v>
      </c>
      <c r="H7" s="55">
        <f t="shared" si="1"/>
        <v>66677000</v>
      </c>
      <c r="I7" s="57"/>
      <c r="J7" s="55">
        <f>TRUNC(E7*I7,0)</f>
        <v>0</v>
      </c>
      <c r="K7" s="57"/>
      <c r="L7" s="55">
        <f>TRUNC(E7*K7,0)</f>
        <v>0</v>
      </c>
      <c r="M7" s="57">
        <f>자재단가!R7</f>
        <v>29900</v>
      </c>
      <c r="N7" s="55">
        <f>TRUNC(E7*M7,0)</f>
        <v>66677000</v>
      </c>
      <c r="O7" s="22" t="s">
        <v>102</v>
      </c>
    </row>
    <row r="8" spans="2:15" ht="19.7" customHeight="1" x14ac:dyDescent="0.2">
      <c r="B8" s="56" t="s">
        <v>102</v>
      </c>
      <c r="C8" s="18" t="s">
        <v>99</v>
      </c>
      <c r="D8" s="18" t="s">
        <v>3</v>
      </c>
      <c r="E8" s="21">
        <v>6244</v>
      </c>
      <c r="F8" s="19" t="s">
        <v>81</v>
      </c>
      <c r="G8" s="20">
        <f t="shared" si="0"/>
        <v>16450</v>
      </c>
      <c r="H8" s="55">
        <f t="shared" si="1"/>
        <v>102713800</v>
      </c>
      <c r="I8" s="57"/>
      <c r="J8" s="55">
        <f>TRUNC(E8*I8,0)</f>
        <v>0</v>
      </c>
      <c r="K8" s="57"/>
      <c r="L8" s="55">
        <f>TRUNC(E8*K8,0)</f>
        <v>0</v>
      </c>
      <c r="M8" s="57">
        <f>자재단가!R5</f>
        <v>16450</v>
      </c>
      <c r="N8" s="55">
        <f>TRUNC(E8*M8,0)</f>
        <v>102713800</v>
      </c>
      <c r="O8" s="22" t="s">
        <v>102</v>
      </c>
    </row>
    <row r="9" spans="2:15" ht="19.7" customHeight="1" x14ac:dyDescent="0.2">
      <c r="B9" s="56" t="s">
        <v>102</v>
      </c>
      <c r="C9" s="18" t="s">
        <v>8</v>
      </c>
      <c r="D9" s="18" t="s">
        <v>97</v>
      </c>
      <c r="E9" s="21">
        <v>10</v>
      </c>
      <c r="F9" s="19" t="s">
        <v>26</v>
      </c>
      <c r="G9" s="20">
        <f t="shared" si="0"/>
        <v>293022000</v>
      </c>
      <c r="H9" s="55">
        <f t="shared" si="1"/>
        <v>29302200</v>
      </c>
      <c r="I9" s="20"/>
      <c r="J9" s="55">
        <f>TRUNC(E9*1/100*I9,0)</f>
        <v>0</v>
      </c>
      <c r="K9" s="20"/>
      <c r="L9" s="55">
        <f>TRUNC(E9*1/100*K9,0)</f>
        <v>0</v>
      </c>
      <c r="M9" s="20">
        <f>H8+H7+H6</f>
        <v>293022000</v>
      </c>
      <c r="N9" s="55">
        <f>TRUNC(E9*1/100*M9,0)</f>
        <v>29302200</v>
      </c>
      <c r="O9" s="22" t="s">
        <v>102</v>
      </c>
    </row>
    <row r="10" spans="2:15" ht="19.7" customHeight="1" x14ac:dyDescent="0.2">
      <c r="B10" s="56" t="s">
        <v>102</v>
      </c>
      <c r="C10" s="18" t="s">
        <v>9</v>
      </c>
      <c r="D10" s="18" t="s">
        <v>102</v>
      </c>
      <c r="E10" s="21">
        <v>1</v>
      </c>
      <c r="F10" s="19" t="s">
        <v>76</v>
      </c>
      <c r="G10" s="20">
        <f t="shared" si="0"/>
        <v>-24200</v>
      </c>
      <c r="H10" s="55">
        <f t="shared" si="1"/>
        <v>-24200</v>
      </c>
      <c r="I10" s="20"/>
      <c r="J10" s="55">
        <f>TRUNC(E10*I10,0)</f>
        <v>0</v>
      </c>
      <c r="K10" s="20"/>
      <c r="L10" s="55">
        <f>TRUNC(E10*K10,0)</f>
        <v>0</v>
      </c>
      <c r="M10" s="20">
        <v>-24200</v>
      </c>
      <c r="N10" s="55">
        <f>TRUNC(E10*M10,0)</f>
        <v>-24200</v>
      </c>
      <c r="O10" s="22" t="s">
        <v>102</v>
      </c>
    </row>
    <row r="11" spans="2:15" ht="19.7" customHeight="1" x14ac:dyDescent="0.2">
      <c r="B11" s="56" t="s">
        <v>102</v>
      </c>
      <c r="C11" s="18" t="s">
        <v>102</v>
      </c>
      <c r="D11" s="18" t="s">
        <v>102</v>
      </c>
      <c r="E11" s="21"/>
      <c r="F11" s="19" t="s">
        <v>102</v>
      </c>
      <c r="G11" s="20">
        <f t="shared" si="0"/>
        <v>0</v>
      </c>
      <c r="H11" s="55">
        <f t="shared" si="1"/>
        <v>0</v>
      </c>
      <c r="I11" s="20"/>
      <c r="J11" s="21"/>
      <c r="K11" s="20"/>
      <c r="L11" s="21"/>
      <c r="M11" s="20"/>
      <c r="N11" s="21"/>
      <c r="O11" s="22" t="s">
        <v>102</v>
      </c>
    </row>
    <row r="12" spans="2:15" ht="19.7" customHeight="1" x14ac:dyDescent="0.2">
      <c r="B12" s="56" t="s">
        <v>102</v>
      </c>
      <c r="C12" s="18" t="s">
        <v>102</v>
      </c>
      <c r="D12" s="18" t="s">
        <v>102</v>
      </c>
      <c r="E12" s="21"/>
      <c r="F12" s="19" t="s">
        <v>102</v>
      </c>
      <c r="G12" s="20">
        <f t="shared" si="0"/>
        <v>0</v>
      </c>
      <c r="H12" s="55">
        <f t="shared" si="1"/>
        <v>0</v>
      </c>
      <c r="I12" s="20"/>
      <c r="J12" s="21"/>
      <c r="K12" s="20"/>
      <c r="L12" s="21"/>
      <c r="M12" s="20"/>
      <c r="N12" s="21"/>
      <c r="O12" s="22" t="s">
        <v>102</v>
      </c>
    </row>
    <row r="13" spans="2:15" ht="19.7" customHeight="1" x14ac:dyDescent="0.2">
      <c r="B13" s="56" t="s">
        <v>102</v>
      </c>
      <c r="C13" s="18" t="s">
        <v>102</v>
      </c>
      <c r="D13" s="18" t="s">
        <v>102</v>
      </c>
      <c r="E13" s="21"/>
      <c r="F13" s="19" t="s">
        <v>102</v>
      </c>
      <c r="G13" s="20">
        <f t="shared" si="0"/>
        <v>0</v>
      </c>
      <c r="H13" s="55">
        <f t="shared" si="1"/>
        <v>0</v>
      </c>
      <c r="I13" s="20"/>
      <c r="J13" s="21"/>
      <c r="K13" s="20"/>
      <c r="L13" s="21"/>
      <c r="M13" s="20"/>
      <c r="N13" s="21"/>
      <c r="O13" s="22" t="s">
        <v>102</v>
      </c>
    </row>
    <row r="14" spans="2:15" ht="19.7" customHeight="1" x14ac:dyDescent="0.2">
      <c r="B14" s="56" t="s">
        <v>102</v>
      </c>
      <c r="C14" s="18" t="s">
        <v>102</v>
      </c>
      <c r="D14" s="18" t="s">
        <v>102</v>
      </c>
      <c r="E14" s="21"/>
      <c r="F14" s="19" t="s">
        <v>102</v>
      </c>
      <c r="G14" s="20">
        <f t="shared" si="0"/>
        <v>0</v>
      </c>
      <c r="H14" s="55">
        <f t="shared" si="1"/>
        <v>0</v>
      </c>
      <c r="I14" s="20"/>
      <c r="J14" s="21"/>
      <c r="K14" s="20"/>
      <c r="L14" s="21"/>
      <c r="M14" s="20"/>
      <c r="N14" s="21"/>
      <c r="O14" s="22" t="s">
        <v>102</v>
      </c>
    </row>
    <row r="15" spans="2:15" ht="19.7" customHeight="1" x14ac:dyDescent="0.2">
      <c r="B15" s="56" t="s">
        <v>102</v>
      </c>
      <c r="C15" s="18" t="s">
        <v>102</v>
      </c>
      <c r="D15" s="18" t="s">
        <v>102</v>
      </c>
      <c r="E15" s="21"/>
      <c r="F15" s="19" t="s">
        <v>102</v>
      </c>
      <c r="G15" s="20">
        <f t="shared" si="0"/>
        <v>0</v>
      </c>
      <c r="H15" s="55">
        <f t="shared" si="1"/>
        <v>0</v>
      </c>
      <c r="I15" s="20"/>
      <c r="J15" s="21"/>
      <c r="K15" s="20"/>
      <c r="L15" s="21"/>
      <c r="M15" s="20"/>
      <c r="N15" s="21"/>
      <c r="O15" s="22" t="s">
        <v>102</v>
      </c>
    </row>
    <row r="16" spans="2:15" ht="19.7" customHeight="1" x14ac:dyDescent="0.2">
      <c r="B16" s="56" t="s">
        <v>102</v>
      </c>
      <c r="C16" s="18" t="s">
        <v>102</v>
      </c>
      <c r="D16" s="18" t="s">
        <v>102</v>
      </c>
      <c r="E16" s="21"/>
      <c r="F16" s="19" t="s">
        <v>102</v>
      </c>
      <c r="G16" s="20">
        <f t="shared" si="0"/>
        <v>0</v>
      </c>
      <c r="H16" s="55">
        <f t="shared" si="1"/>
        <v>0</v>
      </c>
      <c r="I16" s="20"/>
      <c r="J16" s="21"/>
      <c r="K16" s="20"/>
      <c r="L16" s="21"/>
      <c r="M16" s="20"/>
      <c r="N16" s="21"/>
      <c r="O16" s="22" t="s">
        <v>102</v>
      </c>
    </row>
    <row r="17" spans="2:15" ht="19.7" customHeight="1" x14ac:dyDescent="0.2">
      <c r="B17" s="56" t="s">
        <v>102</v>
      </c>
      <c r="C17" s="18" t="s">
        <v>102</v>
      </c>
      <c r="D17" s="18" t="s">
        <v>102</v>
      </c>
      <c r="E17" s="21"/>
      <c r="F17" s="19" t="s">
        <v>102</v>
      </c>
      <c r="G17" s="20">
        <f t="shared" si="0"/>
        <v>0</v>
      </c>
      <c r="H17" s="55">
        <f t="shared" si="1"/>
        <v>0</v>
      </c>
      <c r="I17" s="20"/>
      <c r="J17" s="21"/>
      <c r="K17" s="20"/>
      <c r="L17" s="21"/>
      <c r="M17" s="20"/>
      <c r="N17" s="21"/>
      <c r="O17" s="22" t="s">
        <v>102</v>
      </c>
    </row>
    <row r="18" spans="2:15" ht="19.7" customHeight="1" x14ac:dyDescent="0.2">
      <c r="B18" s="56" t="s">
        <v>102</v>
      </c>
      <c r="C18" s="18" t="s">
        <v>102</v>
      </c>
      <c r="D18" s="18" t="s">
        <v>102</v>
      </c>
      <c r="E18" s="21"/>
      <c r="F18" s="19" t="s">
        <v>102</v>
      </c>
      <c r="G18" s="20">
        <f t="shared" si="0"/>
        <v>0</v>
      </c>
      <c r="H18" s="55">
        <f t="shared" si="1"/>
        <v>0</v>
      </c>
      <c r="I18" s="20"/>
      <c r="J18" s="21"/>
      <c r="K18" s="20"/>
      <c r="L18" s="21"/>
      <c r="M18" s="20"/>
      <c r="N18" s="21"/>
      <c r="O18" s="22" t="s">
        <v>102</v>
      </c>
    </row>
    <row r="19" spans="2:15" ht="19.7" customHeight="1" x14ac:dyDescent="0.2">
      <c r="B19" s="56" t="s">
        <v>102</v>
      </c>
      <c r="C19" s="18" t="s">
        <v>102</v>
      </c>
      <c r="D19" s="18" t="s">
        <v>102</v>
      </c>
      <c r="E19" s="21"/>
      <c r="F19" s="19" t="s">
        <v>102</v>
      </c>
      <c r="G19" s="20">
        <f t="shared" si="0"/>
        <v>0</v>
      </c>
      <c r="H19" s="55">
        <f t="shared" si="1"/>
        <v>0</v>
      </c>
      <c r="I19" s="20"/>
      <c r="J19" s="21"/>
      <c r="K19" s="20"/>
      <c r="L19" s="21"/>
      <c r="M19" s="20"/>
      <c r="N19" s="21"/>
      <c r="O19" s="22" t="s">
        <v>102</v>
      </c>
    </row>
    <row r="20" spans="2:15" ht="19.7" customHeight="1" x14ac:dyDescent="0.2">
      <c r="B20" s="56" t="s">
        <v>102</v>
      </c>
      <c r="C20" s="18" t="s">
        <v>102</v>
      </c>
      <c r="D20" s="18" t="s">
        <v>102</v>
      </c>
      <c r="E20" s="21"/>
      <c r="F20" s="19" t="s">
        <v>102</v>
      </c>
      <c r="G20" s="20">
        <f t="shared" si="0"/>
        <v>0</v>
      </c>
      <c r="H20" s="55">
        <f t="shared" si="1"/>
        <v>0</v>
      </c>
      <c r="I20" s="20"/>
      <c r="J20" s="21"/>
      <c r="K20" s="20"/>
      <c r="L20" s="21"/>
      <c r="M20" s="20"/>
      <c r="N20" s="21"/>
      <c r="O20" s="22" t="s">
        <v>102</v>
      </c>
    </row>
    <row r="21" spans="2:15" ht="19.7" customHeight="1" x14ac:dyDescent="0.2">
      <c r="B21" s="56" t="s">
        <v>102</v>
      </c>
      <c r="C21" s="18" t="s">
        <v>102</v>
      </c>
      <c r="D21" s="18" t="s">
        <v>102</v>
      </c>
      <c r="E21" s="21"/>
      <c r="F21" s="19" t="s">
        <v>102</v>
      </c>
      <c r="G21" s="20">
        <f t="shared" si="0"/>
        <v>0</v>
      </c>
      <c r="H21" s="55">
        <f t="shared" si="1"/>
        <v>0</v>
      </c>
      <c r="I21" s="20"/>
      <c r="J21" s="21"/>
      <c r="K21" s="20"/>
      <c r="L21" s="21"/>
      <c r="M21" s="20"/>
      <c r="N21" s="21"/>
      <c r="O21" s="22" t="s">
        <v>102</v>
      </c>
    </row>
    <row r="22" spans="2:15" ht="19.7" customHeight="1" x14ac:dyDescent="0.2">
      <c r="B22" s="56" t="s">
        <v>102</v>
      </c>
      <c r="C22" s="18" t="s">
        <v>102</v>
      </c>
      <c r="D22" s="18" t="s">
        <v>102</v>
      </c>
      <c r="E22" s="21"/>
      <c r="F22" s="19" t="s">
        <v>102</v>
      </c>
      <c r="G22" s="20">
        <f t="shared" si="0"/>
        <v>0</v>
      </c>
      <c r="H22" s="55">
        <f t="shared" si="1"/>
        <v>0</v>
      </c>
      <c r="I22" s="20"/>
      <c r="J22" s="21"/>
      <c r="K22" s="20"/>
      <c r="L22" s="21"/>
      <c r="M22" s="20"/>
      <c r="N22" s="21"/>
      <c r="O22" s="22" t="s">
        <v>102</v>
      </c>
    </row>
    <row r="23" spans="2:15" ht="19.7" customHeight="1" x14ac:dyDescent="0.2">
      <c r="B23" s="56" t="s">
        <v>102</v>
      </c>
      <c r="C23" s="18" t="s">
        <v>102</v>
      </c>
      <c r="D23" s="18" t="s">
        <v>102</v>
      </c>
      <c r="E23" s="21"/>
      <c r="F23" s="19" t="s">
        <v>102</v>
      </c>
      <c r="G23" s="20">
        <f t="shared" si="0"/>
        <v>0</v>
      </c>
      <c r="H23" s="55">
        <f t="shared" si="1"/>
        <v>0</v>
      </c>
      <c r="I23" s="20"/>
      <c r="J23" s="21"/>
      <c r="K23" s="20"/>
      <c r="L23" s="21"/>
      <c r="M23" s="20"/>
      <c r="N23" s="21"/>
      <c r="O23" s="22" t="s">
        <v>102</v>
      </c>
    </row>
    <row r="24" spans="2:15" ht="19.7" customHeight="1" x14ac:dyDescent="0.2">
      <c r="B24" s="56" t="s">
        <v>102</v>
      </c>
      <c r="C24" s="18" t="s">
        <v>102</v>
      </c>
      <c r="D24" s="18" t="s">
        <v>102</v>
      </c>
      <c r="E24" s="21"/>
      <c r="F24" s="19" t="s">
        <v>102</v>
      </c>
      <c r="G24" s="20">
        <f t="shared" si="0"/>
        <v>0</v>
      </c>
      <c r="H24" s="55">
        <f t="shared" si="1"/>
        <v>0</v>
      </c>
      <c r="I24" s="20"/>
      <c r="J24" s="21"/>
      <c r="K24" s="20"/>
      <c r="L24" s="21"/>
      <c r="M24" s="20"/>
      <c r="N24" s="21"/>
      <c r="O24" s="22" t="s">
        <v>102</v>
      </c>
    </row>
    <row r="25" spans="2:15" ht="19.7" customHeight="1" x14ac:dyDescent="0.2">
      <c r="B25" s="56" t="s">
        <v>102</v>
      </c>
      <c r="C25" s="18" t="s">
        <v>102</v>
      </c>
      <c r="D25" s="18" t="s">
        <v>102</v>
      </c>
      <c r="E25" s="21"/>
      <c r="F25" s="19" t="s">
        <v>102</v>
      </c>
      <c r="G25" s="20">
        <f t="shared" si="0"/>
        <v>0</v>
      </c>
      <c r="H25" s="55">
        <f t="shared" si="1"/>
        <v>0</v>
      </c>
      <c r="I25" s="20"/>
      <c r="J25" s="21"/>
      <c r="K25" s="20"/>
      <c r="L25" s="21"/>
      <c r="M25" s="20"/>
      <c r="N25" s="21"/>
      <c r="O25" s="22" t="s">
        <v>102</v>
      </c>
    </row>
    <row r="26" spans="2:15" ht="19.7" customHeight="1" x14ac:dyDescent="0.2">
      <c r="B26" s="56" t="s">
        <v>102</v>
      </c>
      <c r="C26" s="18" t="s">
        <v>102</v>
      </c>
      <c r="D26" s="18" t="s">
        <v>102</v>
      </c>
      <c r="E26" s="21"/>
      <c r="F26" s="19" t="s">
        <v>102</v>
      </c>
      <c r="G26" s="20">
        <f t="shared" si="0"/>
        <v>0</v>
      </c>
      <c r="H26" s="55">
        <f t="shared" si="1"/>
        <v>0</v>
      </c>
      <c r="I26" s="20"/>
      <c r="J26" s="21"/>
      <c r="K26" s="20"/>
      <c r="L26" s="21"/>
      <c r="M26" s="20"/>
      <c r="N26" s="21"/>
      <c r="O26" s="22" t="s">
        <v>102</v>
      </c>
    </row>
    <row r="27" spans="2:15" ht="19.7" customHeight="1" x14ac:dyDescent="0.2">
      <c r="B27" s="56" t="s">
        <v>102</v>
      </c>
      <c r="C27" s="18" t="s">
        <v>102</v>
      </c>
      <c r="D27" s="18" t="s">
        <v>102</v>
      </c>
      <c r="E27" s="21"/>
      <c r="F27" s="19" t="s">
        <v>102</v>
      </c>
      <c r="G27" s="20">
        <f t="shared" si="0"/>
        <v>0</v>
      </c>
      <c r="H27" s="55">
        <f t="shared" si="1"/>
        <v>0</v>
      </c>
      <c r="I27" s="20"/>
      <c r="J27" s="21"/>
      <c r="K27" s="20"/>
      <c r="L27" s="21"/>
      <c r="M27" s="20"/>
      <c r="N27" s="21"/>
      <c r="O27" s="22" t="s">
        <v>102</v>
      </c>
    </row>
    <row r="28" spans="2:15" ht="19.7" customHeight="1" x14ac:dyDescent="0.2">
      <c r="B28" s="56" t="s">
        <v>102</v>
      </c>
      <c r="C28" s="18" t="s">
        <v>102</v>
      </c>
      <c r="D28" s="18" t="s">
        <v>102</v>
      </c>
      <c r="E28" s="21"/>
      <c r="F28" s="19" t="s">
        <v>102</v>
      </c>
      <c r="G28" s="20">
        <f t="shared" si="0"/>
        <v>0</v>
      </c>
      <c r="H28" s="55">
        <f t="shared" si="1"/>
        <v>0</v>
      </c>
      <c r="I28" s="20"/>
      <c r="J28" s="21"/>
      <c r="K28" s="20"/>
      <c r="L28" s="21"/>
      <c r="M28" s="20"/>
      <c r="N28" s="21"/>
      <c r="O28" s="22" t="s">
        <v>102</v>
      </c>
    </row>
    <row r="29" spans="2:15" ht="19.7" customHeight="1" x14ac:dyDescent="0.2">
      <c r="B29" s="56" t="s">
        <v>102</v>
      </c>
      <c r="C29" s="18" t="s">
        <v>102</v>
      </c>
      <c r="D29" s="18" t="s">
        <v>102</v>
      </c>
      <c r="E29" s="21"/>
      <c r="F29" s="19" t="s">
        <v>102</v>
      </c>
      <c r="G29" s="20">
        <f t="shared" si="0"/>
        <v>0</v>
      </c>
      <c r="H29" s="55">
        <f t="shared" si="1"/>
        <v>0</v>
      </c>
      <c r="I29" s="20"/>
      <c r="J29" s="21"/>
      <c r="K29" s="20"/>
      <c r="L29" s="21"/>
      <c r="M29" s="20"/>
      <c r="N29" s="21"/>
      <c r="O29" s="22" t="s">
        <v>102</v>
      </c>
    </row>
    <row r="30" spans="2:15" ht="19.7" customHeight="1" x14ac:dyDescent="0.2">
      <c r="B30" s="56" t="s">
        <v>102</v>
      </c>
      <c r="C30" s="18" t="s">
        <v>102</v>
      </c>
      <c r="D30" s="18" t="s">
        <v>102</v>
      </c>
      <c r="E30" s="21"/>
      <c r="F30" s="19" t="s">
        <v>102</v>
      </c>
      <c r="G30" s="20">
        <f t="shared" si="0"/>
        <v>0</v>
      </c>
      <c r="H30" s="55">
        <f t="shared" si="1"/>
        <v>0</v>
      </c>
      <c r="I30" s="20"/>
      <c r="J30" s="21"/>
      <c r="K30" s="20"/>
      <c r="L30" s="21"/>
      <c r="M30" s="20"/>
      <c r="N30" s="21"/>
      <c r="O30" s="22" t="s">
        <v>102</v>
      </c>
    </row>
    <row r="31" spans="2:15" ht="19.7" customHeight="1" x14ac:dyDescent="0.2">
      <c r="B31" s="56" t="s">
        <v>102</v>
      </c>
      <c r="C31" s="18" t="s">
        <v>102</v>
      </c>
      <c r="D31" s="18" t="s">
        <v>102</v>
      </c>
      <c r="E31" s="21"/>
      <c r="F31" s="19" t="s">
        <v>102</v>
      </c>
      <c r="G31" s="20">
        <f t="shared" si="0"/>
        <v>0</v>
      </c>
      <c r="H31" s="55">
        <f t="shared" si="1"/>
        <v>0</v>
      </c>
      <c r="I31" s="20"/>
      <c r="J31" s="21"/>
      <c r="K31" s="20"/>
      <c r="L31" s="21"/>
      <c r="M31" s="20"/>
      <c r="N31" s="21"/>
      <c r="O31" s="22" t="s">
        <v>102</v>
      </c>
    </row>
    <row r="32" spans="2:15" ht="19.7" customHeight="1" x14ac:dyDescent="0.2">
      <c r="B32" s="58" t="s">
        <v>102</v>
      </c>
      <c r="C32" s="24" t="s">
        <v>102</v>
      </c>
      <c r="D32" s="24" t="s">
        <v>102</v>
      </c>
      <c r="E32" s="9"/>
      <c r="F32" s="25" t="s">
        <v>102</v>
      </c>
      <c r="G32" s="8">
        <f t="shared" si="0"/>
        <v>0</v>
      </c>
      <c r="H32" s="59">
        <f t="shared" si="1"/>
        <v>0</v>
      </c>
      <c r="I32" s="8"/>
      <c r="J32" s="9"/>
      <c r="K32" s="8"/>
      <c r="L32" s="9"/>
      <c r="M32" s="8"/>
      <c r="N32" s="9"/>
      <c r="O32" s="26" t="s">
        <v>102</v>
      </c>
    </row>
    <row r="33" spans="2:15" ht="19.7" customHeight="1" x14ac:dyDescent="0.2">
      <c r="B33" s="56" t="s">
        <v>102</v>
      </c>
      <c r="C33" s="18" t="s">
        <v>102</v>
      </c>
      <c r="D33" s="18" t="s">
        <v>102</v>
      </c>
      <c r="E33" s="21"/>
      <c r="F33" s="19" t="s">
        <v>102</v>
      </c>
      <c r="G33" s="20">
        <f t="shared" si="0"/>
        <v>0</v>
      </c>
      <c r="H33" s="55">
        <f t="shared" si="1"/>
        <v>0</v>
      </c>
      <c r="I33" s="20"/>
      <c r="J33" s="21"/>
      <c r="K33" s="20"/>
      <c r="L33" s="21"/>
      <c r="M33" s="20"/>
      <c r="N33" s="21"/>
      <c r="O33" s="22" t="s">
        <v>102</v>
      </c>
    </row>
    <row r="34" spans="2:15" ht="19.7" customHeight="1" x14ac:dyDescent="0.2">
      <c r="B34" s="56" t="s">
        <v>102</v>
      </c>
      <c r="C34" s="18" t="s">
        <v>102</v>
      </c>
      <c r="D34" s="18" t="s">
        <v>102</v>
      </c>
      <c r="E34" s="21"/>
      <c r="F34" s="19" t="s">
        <v>102</v>
      </c>
      <c r="G34" s="20">
        <f t="shared" si="0"/>
        <v>0</v>
      </c>
      <c r="H34" s="55">
        <f t="shared" si="1"/>
        <v>0</v>
      </c>
      <c r="I34" s="20"/>
      <c r="J34" s="21"/>
      <c r="K34" s="20"/>
      <c r="L34" s="21"/>
      <c r="M34" s="20"/>
      <c r="N34" s="21"/>
      <c r="O34" s="22" t="s">
        <v>102</v>
      </c>
    </row>
    <row r="35" spans="2:15" ht="19.7" customHeight="1" x14ac:dyDescent="0.2">
      <c r="B35" s="56" t="s">
        <v>102</v>
      </c>
      <c r="C35" s="18" t="s">
        <v>102</v>
      </c>
      <c r="D35" s="18" t="s">
        <v>102</v>
      </c>
      <c r="E35" s="21"/>
      <c r="F35" s="19" t="s">
        <v>102</v>
      </c>
      <c r="G35" s="20">
        <f t="shared" si="0"/>
        <v>0</v>
      </c>
      <c r="H35" s="55">
        <f t="shared" si="1"/>
        <v>0</v>
      </c>
      <c r="I35" s="20"/>
      <c r="J35" s="21"/>
      <c r="K35" s="20"/>
      <c r="L35" s="21"/>
      <c r="M35" s="20"/>
      <c r="N35" s="21"/>
      <c r="O35" s="22" t="s">
        <v>102</v>
      </c>
    </row>
    <row r="36" spans="2:15" ht="19.7" customHeight="1" x14ac:dyDescent="0.2">
      <c r="B36" s="56" t="s">
        <v>102</v>
      </c>
      <c r="C36" s="18" t="s">
        <v>102</v>
      </c>
      <c r="D36" s="18" t="s">
        <v>102</v>
      </c>
      <c r="E36" s="21"/>
      <c r="F36" s="19" t="s">
        <v>102</v>
      </c>
      <c r="G36" s="20">
        <f t="shared" si="0"/>
        <v>0</v>
      </c>
      <c r="H36" s="55">
        <f t="shared" si="1"/>
        <v>0</v>
      </c>
      <c r="I36" s="20"/>
      <c r="J36" s="21"/>
      <c r="K36" s="20"/>
      <c r="L36" s="21"/>
      <c r="M36" s="20"/>
      <c r="N36" s="21"/>
      <c r="O36" s="22" t="s">
        <v>102</v>
      </c>
    </row>
    <row r="37" spans="2:15" ht="19.7" customHeight="1" x14ac:dyDescent="0.2">
      <c r="B37" s="56" t="s">
        <v>102</v>
      </c>
      <c r="C37" s="18" t="s">
        <v>102</v>
      </c>
      <c r="D37" s="18" t="s">
        <v>102</v>
      </c>
      <c r="E37" s="21"/>
      <c r="F37" s="19" t="s">
        <v>102</v>
      </c>
      <c r="G37" s="20">
        <f t="shared" si="0"/>
        <v>0</v>
      </c>
      <c r="H37" s="55">
        <f t="shared" si="1"/>
        <v>0</v>
      </c>
      <c r="I37" s="20"/>
      <c r="J37" s="21"/>
      <c r="K37" s="20"/>
      <c r="L37" s="21"/>
      <c r="M37" s="20"/>
      <c r="N37" s="21"/>
      <c r="O37" s="22" t="s">
        <v>102</v>
      </c>
    </row>
    <row r="38" spans="2:15" ht="19.7" customHeight="1" x14ac:dyDescent="0.2">
      <c r="B38" s="56" t="s">
        <v>102</v>
      </c>
      <c r="C38" s="18" t="s">
        <v>102</v>
      </c>
      <c r="D38" s="18" t="s">
        <v>102</v>
      </c>
      <c r="E38" s="21"/>
      <c r="F38" s="19" t="s">
        <v>102</v>
      </c>
      <c r="G38" s="20">
        <f t="shared" si="0"/>
        <v>0</v>
      </c>
      <c r="H38" s="55">
        <f t="shared" si="1"/>
        <v>0</v>
      </c>
      <c r="I38" s="20"/>
      <c r="J38" s="21"/>
      <c r="K38" s="20"/>
      <c r="L38" s="21"/>
      <c r="M38" s="20"/>
      <c r="N38" s="21"/>
      <c r="O38" s="22" t="s">
        <v>102</v>
      </c>
    </row>
    <row r="39" spans="2:15" x14ac:dyDescent="0.2">
      <c r="B39" s="58" t="s">
        <v>102</v>
      </c>
      <c r="C39" s="24" t="s">
        <v>102</v>
      </c>
      <c r="D39" s="24" t="s">
        <v>102</v>
      </c>
      <c r="E39" s="9"/>
      <c r="F39" s="25" t="s">
        <v>102</v>
      </c>
      <c r="G39" s="8">
        <f t="shared" si="0"/>
        <v>0</v>
      </c>
      <c r="H39" s="59">
        <f t="shared" si="1"/>
        <v>0</v>
      </c>
      <c r="I39" s="8"/>
      <c r="J39" s="9"/>
      <c r="K39" s="8"/>
      <c r="L39" s="9"/>
      <c r="M39" s="8"/>
      <c r="N39" s="9"/>
      <c r="O39" s="26" t="s">
        <v>102</v>
      </c>
    </row>
    <row r="40" spans="2:15" x14ac:dyDescent="0.2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5" type="noConversion"/>
  <pageMargins left="0.98425196850393704" right="7.874015748031496E-2" top="0.6692913385826772" bottom="0.59055118110236215" header="0.5" footer="0.5"/>
  <pageSetup paperSize="9" scale="80" orientation="landscape" copies="0"/>
  <headerFooter alignWithMargins="0"/>
  <rowBreaks count="1" manualBreakCount="1">
    <brk id="32" min="2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N31"/>
  <sheetViews>
    <sheetView workbookViewId="0"/>
  </sheetViews>
  <sheetFormatPr defaultRowHeight="12.75" x14ac:dyDescent="0.2"/>
  <cols>
    <col min="1" max="1" width="0.7109375" customWidth="1"/>
    <col min="2" max="2" width="2.140625" customWidth="1"/>
    <col min="3" max="3" width="10.42578125" customWidth="1"/>
    <col min="4" max="5" width="25" customWidth="1"/>
    <col min="6" max="6" width="2.140625" customWidth="1"/>
    <col min="7" max="7" width="4.140625" customWidth="1"/>
    <col min="8" max="8" width="16.5703125" customWidth="1"/>
    <col min="9" max="9" width="12.42578125" customWidth="1"/>
    <col min="10" max="10" width="6.28515625" customWidth="1"/>
    <col min="11" max="11" width="16.5703125" customWidth="1"/>
    <col min="12" max="12" width="2.140625" customWidth="1"/>
  </cols>
  <sheetData>
    <row r="1" spans="2:14" ht="24.95" customHeight="1" x14ac:dyDescent="0.2">
      <c r="B1" s="60" t="s">
        <v>61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27"/>
      <c r="N1" s="27"/>
    </row>
    <row r="2" spans="2:14" ht="9.9499999999999993" customHeight="1" x14ac:dyDescent="0.2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2:14" ht="30" customHeight="1" x14ac:dyDescent="0.2">
      <c r="B3" s="46"/>
      <c r="C3" s="45"/>
      <c r="D3" s="45"/>
      <c r="E3" s="45"/>
      <c r="F3" s="45"/>
      <c r="G3" s="45"/>
      <c r="H3" s="45"/>
      <c r="I3" s="45"/>
      <c r="J3" s="45"/>
      <c r="K3" s="45"/>
      <c r="L3" s="47"/>
    </row>
    <row r="4" spans="2:14" ht="16.5" x14ac:dyDescent="0.2">
      <c r="B4" s="4"/>
      <c r="C4" s="73" t="s">
        <v>85</v>
      </c>
      <c r="D4" s="73"/>
      <c r="E4" s="73"/>
      <c r="G4" s="73" t="s">
        <v>15</v>
      </c>
      <c r="H4" s="73"/>
      <c r="I4" s="73"/>
      <c r="L4" s="2"/>
    </row>
    <row r="5" spans="2:14" ht="7.5" customHeight="1" x14ac:dyDescent="0.2">
      <c r="B5" s="4"/>
      <c r="L5" s="2"/>
    </row>
    <row r="6" spans="2:14" ht="19.7" customHeight="1" x14ac:dyDescent="0.2">
      <c r="B6" s="4"/>
      <c r="C6" s="29" t="s">
        <v>16</v>
      </c>
      <c r="D6" s="29" t="s">
        <v>18</v>
      </c>
      <c r="E6" s="29" t="s">
        <v>2</v>
      </c>
      <c r="F6" s="33"/>
      <c r="G6" s="29" t="s">
        <v>28</v>
      </c>
      <c r="H6" s="29" t="s">
        <v>52</v>
      </c>
      <c r="I6" s="29" t="s">
        <v>0</v>
      </c>
      <c r="J6" s="29" t="s">
        <v>39</v>
      </c>
      <c r="K6" s="29" t="s">
        <v>1</v>
      </c>
      <c r="L6" s="48"/>
    </row>
    <row r="7" spans="2:14" ht="15.95" customHeight="1" x14ac:dyDescent="0.2">
      <c r="B7" s="4"/>
      <c r="C7" s="30" t="s">
        <v>64</v>
      </c>
      <c r="D7" s="32">
        <v>1436.7</v>
      </c>
      <c r="E7" s="30" t="s">
        <v>88</v>
      </c>
      <c r="F7" s="33"/>
      <c r="G7" s="34" t="s">
        <v>102</v>
      </c>
      <c r="H7" s="30" t="s">
        <v>102</v>
      </c>
      <c r="I7" s="30" t="s">
        <v>102</v>
      </c>
      <c r="J7" s="29" t="s">
        <v>102</v>
      </c>
      <c r="K7" s="35"/>
      <c r="L7" s="48"/>
    </row>
    <row r="8" spans="2:14" ht="15.95" customHeight="1" x14ac:dyDescent="0.2">
      <c r="B8" s="4"/>
      <c r="C8" s="30" t="s">
        <v>22</v>
      </c>
      <c r="D8" s="32">
        <v>924.01</v>
      </c>
      <c r="E8" s="30" t="s">
        <v>88</v>
      </c>
      <c r="F8" s="33"/>
      <c r="G8" s="31"/>
      <c r="H8" s="31"/>
      <c r="I8" s="31"/>
      <c r="J8" s="31"/>
      <c r="K8" s="31"/>
      <c r="L8" s="48"/>
    </row>
    <row r="9" spans="2:14" ht="15.95" customHeight="1" x14ac:dyDescent="0.2">
      <c r="B9" s="4"/>
      <c r="C9" s="30" t="s">
        <v>17</v>
      </c>
      <c r="D9" s="32">
        <v>1701.2</v>
      </c>
      <c r="E9" s="30" t="s">
        <v>88</v>
      </c>
      <c r="F9" s="33"/>
      <c r="G9" s="31"/>
      <c r="H9" s="31"/>
      <c r="I9" s="31"/>
      <c r="J9" s="31"/>
      <c r="K9" s="31"/>
      <c r="L9" s="48"/>
    </row>
    <row r="10" spans="2:14" ht="15.95" customHeight="1" x14ac:dyDescent="0.2">
      <c r="B10" s="4"/>
      <c r="C10" s="30" t="s">
        <v>68</v>
      </c>
      <c r="D10" s="31"/>
      <c r="E10" s="30" t="s">
        <v>102</v>
      </c>
      <c r="F10" s="33"/>
      <c r="G10" s="31"/>
      <c r="H10" s="31"/>
      <c r="I10" s="31"/>
      <c r="J10" s="31"/>
      <c r="K10" s="31"/>
      <c r="L10" s="48"/>
    </row>
    <row r="11" spans="2:14" ht="15.95" customHeight="1" x14ac:dyDescent="0.2">
      <c r="B11" s="4"/>
      <c r="C11" s="30" t="s">
        <v>101</v>
      </c>
      <c r="D11" s="32">
        <v>1963.18</v>
      </c>
      <c r="E11" s="30" t="s">
        <v>88</v>
      </c>
      <c r="F11" s="33"/>
      <c r="G11" s="31"/>
      <c r="H11" s="31"/>
      <c r="I11" s="31"/>
      <c r="J11" s="31"/>
      <c r="K11" s="31"/>
      <c r="L11" s="48"/>
    </row>
    <row r="12" spans="2:14" ht="15.95" customHeight="1" x14ac:dyDescent="0.2">
      <c r="B12" s="4"/>
      <c r="C12" s="30" t="s">
        <v>102</v>
      </c>
      <c r="D12" s="31"/>
      <c r="E12" s="30" t="s">
        <v>102</v>
      </c>
      <c r="F12" s="33"/>
      <c r="G12" s="31"/>
      <c r="H12" s="31"/>
      <c r="I12" s="31"/>
      <c r="J12" s="31"/>
      <c r="K12" s="31"/>
      <c r="L12" s="48"/>
    </row>
    <row r="13" spans="2:14" ht="15.95" customHeight="1" x14ac:dyDescent="0.2">
      <c r="B13" s="4"/>
      <c r="C13" s="31"/>
      <c r="D13" s="31"/>
      <c r="E13" s="31"/>
      <c r="F13" s="33"/>
      <c r="G13" s="31"/>
      <c r="H13" s="31"/>
      <c r="I13" s="31"/>
      <c r="J13" s="31"/>
      <c r="K13" s="31"/>
      <c r="L13" s="48"/>
    </row>
    <row r="14" spans="2:14" ht="15.95" customHeight="1" x14ac:dyDescent="0.2">
      <c r="B14" s="4"/>
      <c r="C14" s="31"/>
      <c r="D14" s="31"/>
      <c r="E14" s="31"/>
      <c r="F14" s="33"/>
      <c r="G14" s="31"/>
      <c r="H14" s="31"/>
      <c r="I14" s="31"/>
      <c r="J14" s="31"/>
      <c r="K14" s="31"/>
      <c r="L14" s="48"/>
    </row>
    <row r="15" spans="2:14" ht="15.95" customHeight="1" x14ac:dyDescent="0.2">
      <c r="B15" s="4"/>
      <c r="C15" s="31"/>
      <c r="D15" s="31"/>
      <c r="E15" s="31"/>
      <c r="F15" s="33"/>
      <c r="G15" s="31"/>
      <c r="H15" s="31"/>
      <c r="I15" s="31"/>
      <c r="J15" s="31"/>
      <c r="K15" s="31"/>
      <c r="L15" s="48"/>
    </row>
    <row r="16" spans="2:14" ht="15.95" customHeight="1" x14ac:dyDescent="0.2">
      <c r="B16" s="4"/>
      <c r="C16" s="31"/>
      <c r="D16" s="31"/>
      <c r="E16" s="31"/>
      <c r="F16" s="33"/>
      <c r="G16" s="31"/>
      <c r="H16" s="31"/>
      <c r="I16" s="31"/>
      <c r="J16" s="31"/>
      <c r="K16" s="31"/>
      <c r="L16" s="48"/>
    </row>
    <row r="17" spans="2:12" ht="30" customHeight="1" x14ac:dyDescent="0.2">
      <c r="B17" s="4"/>
      <c r="C17" s="28"/>
      <c r="D17" s="28"/>
      <c r="E17" s="28"/>
      <c r="G17" s="28"/>
      <c r="H17" s="28"/>
      <c r="I17" s="28"/>
      <c r="J17" s="28"/>
      <c r="K17" s="28"/>
      <c r="L17" s="2"/>
    </row>
    <row r="18" spans="2:12" ht="16.5" x14ac:dyDescent="0.2">
      <c r="B18" s="4"/>
      <c r="C18" s="73" t="s">
        <v>23</v>
      </c>
      <c r="D18" s="73"/>
      <c r="E18" s="73"/>
      <c r="G18" s="73" t="s">
        <v>50</v>
      </c>
      <c r="H18" s="73"/>
      <c r="I18" s="73"/>
      <c r="L18" s="2"/>
    </row>
    <row r="19" spans="2:12" ht="7.5" customHeight="1" x14ac:dyDescent="0.2">
      <c r="B19" s="4"/>
      <c r="L19" s="2"/>
    </row>
    <row r="20" spans="2:12" ht="19.7" customHeight="1" x14ac:dyDescent="0.2">
      <c r="B20" s="4"/>
      <c r="C20" s="29" t="s">
        <v>28</v>
      </c>
      <c r="D20" s="29" t="s">
        <v>23</v>
      </c>
      <c r="E20" s="29" t="s">
        <v>58</v>
      </c>
      <c r="F20" s="33"/>
      <c r="G20" s="29"/>
      <c r="H20" s="38"/>
      <c r="I20" s="38"/>
      <c r="J20" s="38"/>
      <c r="K20" s="40"/>
      <c r="L20" s="2"/>
    </row>
    <row r="21" spans="2:12" ht="15.95" customHeight="1" x14ac:dyDescent="0.2">
      <c r="B21" s="4"/>
      <c r="C21" s="34" t="s">
        <v>31</v>
      </c>
      <c r="D21" s="30" t="s">
        <v>65</v>
      </c>
      <c r="E21" s="32">
        <f>1/8*16/12*25/20</f>
        <v>0.20833333333333331</v>
      </c>
      <c r="F21" s="33"/>
      <c r="G21" s="39"/>
      <c r="H21" s="37"/>
      <c r="I21" s="37"/>
      <c r="J21" s="37"/>
      <c r="K21" s="41"/>
      <c r="L21" s="2"/>
    </row>
    <row r="22" spans="2:12" ht="15.95" customHeight="1" x14ac:dyDescent="0.2">
      <c r="B22" s="4"/>
      <c r="C22" s="34" t="s">
        <v>93</v>
      </c>
      <c r="D22" s="30" t="s">
        <v>56</v>
      </c>
      <c r="E22" s="32">
        <f>1/8*16/12*25/20*24/15</f>
        <v>0.33333333333333331</v>
      </c>
      <c r="F22" s="33"/>
      <c r="G22" s="70" t="s">
        <v>83</v>
      </c>
      <c r="H22" s="71"/>
      <c r="I22" s="71"/>
      <c r="J22" s="71"/>
      <c r="K22" s="72"/>
      <c r="L22" s="2"/>
    </row>
    <row r="23" spans="2:12" ht="15.95" customHeight="1" x14ac:dyDescent="0.2">
      <c r="B23" s="4"/>
      <c r="C23" s="34" t="s">
        <v>41</v>
      </c>
      <c r="D23" s="30" t="s">
        <v>12</v>
      </c>
      <c r="E23" s="32">
        <f>1/8*16/12*25/20*12/10</f>
        <v>0.25</v>
      </c>
      <c r="F23" s="33"/>
      <c r="G23" s="39"/>
      <c r="H23" s="37"/>
      <c r="I23" s="37"/>
      <c r="J23" s="37"/>
      <c r="K23" s="41"/>
      <c r="L23" s="2"/>
    </row>
    <row r="24" spans="2:12" ht="15.95" customHeight="1" x14ac:dyDescent="0.2">
      <c r="B24" s="4"/>
      <c r="C24" s="34" t="s">
        <v>72</v>
      </c>
      <c r="D24" s="30" t="s">
        <v>77</v>
      </c>
      <c r="E24" s="32">
        <f>1/8*16/12*25/20*14/12</f>
        <v>0.24305555555555555</v>
      </c>
      <c r="F24" s="33"/>
      <c r="G24" s="70" t="s">
        <v>6</v>
      </c>
      <c r="H24" s="71"/>
      <c r="I24" s="71"/>
      <c r="J24" s="71"/>
      <c r="K24" s="72"/>
      <c r="L24" s="2"/>
    </row>
    <row r="25" spans="2:12" ht="15.95" customHeight="1" x14ac:dyDescent="0.2">
      <c r="B25" s="4"/>
      <c r="C25" s="34" t="s">
        <v>33</v>
      </c>
      <c r="D25" s="30" t="s">
        <v>40</v>
      </c>
      <c r="E25" s="36">
        <f>1/8*16/12*25/20*24/5</f>
        <v>1</v>
      </c>
      <c r="F25" s="33"/>
      <c r="G25" s="39"/>
      <c r="H25" s="37"/>
      <c r="I25" s="37"/>
      <c r="J25" s="37"/>
      <c r="K25" s="41"/>
      <c r="L25" s="2"/>
    </row>
    <row r="26" spans="2:12" ht="15.95" customHeight="1" x14ac:dyDescent="0.2">
      <c r="B26" s="4"/>
      <c r="C26" s="31"/>
      <c r="D26" s="31"/>
      <c r="E26" s="31"/>
      <c r="F26" s="33"/>
      <c r="G26" s="70" t="s">
        <v>30</v>
      </c>
      <c r="H26" s="71"/>
      <c r="I26" s="71"/>
      <c r="J26" s="71"/>
      <c r="K26" s="72"/>
      <c r="L26" s="2"/>
    </row>
    <row r="27" spans="2:12" ht="15.95" customHeight="1" x14ac:dyDescent="0.2">
      <c r="B27" s="4"/>
      <c r="C27" s="31"/>
      <c r="D27" s="31"/>
      <c r="E27" s="31"/>
      <c r="F27" s="33"/>
      <c r="G27" s="39"/>
      <c r="H27" s="37"/>
      <c r="I27" s="37"/>
      <c r="J27" s="37"/>
      <c r="K27" s="41"/>
      <c r="L27" s="2"/>
    </row>
    <row r="28" spans="2:12" ht="15.95" customHeight="1" x14ac:dyDescent="0.2">
      <c r="B28" s="4"/>
      <c r="C28" s="31"/>
      <c r="D28" s="31"/>
      <c r="E28" s="31"/>
      <c r="F28" s="33"/>
      <c r="G28" s="39"/>
      <c r="H28" s="37"/>
      <c r="I28" s="37"/>
      <c r="J28" s="37"/>
      <c r="K28" s="41"/>
      <c r="L28" s="2"/>
    </row>
    <row r="29" spans="2:12" ht="15.95" customHeight="1" x14ac:dyDescent="0.2">
      <c r="B29" s="4"/>
      <c r="C29" s="31"/>
      <c r="D29" s="31"/>
      <c r="E29" s="31"/>
      <c r="F29" s="33"/>
      <c r="G29" s="39"/>
      <c r="H29" s="37"/>
      <c r="I29" s="37"/>
      <c r="J29" s="37"/>
      <c r="K29" s="41"/>
      <c r="L29" s="2"/>
    </row>
    <row r="30" spans="2:12" ht="15.95" customHeight="1" x14ac:dyDescent="0.2">
      <c r="B30" s="4"/>
      <c r="C30" s="31"/>
      <c r="D30" s="31"/>
      <c r="E30" s="31"/>
      <c r="F30" s="33"/>
      <c r="G30" s="42"/>
      <c r="H30" s="43"/>
      <c r="I30" s="43"/>
      <c r="J30" s="43"/>
      <c r="K30" s="44"/>
      <c r="L30" s="2"/>
    </row>
    <row r="31" spans="2:12" ht="15" customHeight="1" x14ac:dyDescent="0.2">
      <c r="B31" s="5"/>
      <c r="C31" s="49"/>
      <c r="D31" s="49"/>
      <c r="E31" s="49"/>
      <c r="F31" s="1"/>
      <c r="G31" s="1"/>
      <c r="H31" s="1"/>
      <c r="I31" s="1"/>
      <c r="J31" s="1"/>
      <c r="K31" s="1"/>
      <c r="L31" s="3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5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C35"/>
  <sheetViews>
    <sheetView workbookViewId="0">
      <pane ySplit="4" topLeftCell="A5" activePane="bottomLeft" state="frozen"/>
      <selection pane="bottomLeft" activeCell="A5" sqref="A5"/>
    </sheetView>
  </sheetViews>
  <sheetFormatPr defaultRowHeight="12.75" x14ac:dyDescent="0.2"/>
  <cols>
    <col min="1" max="1" width="0.7109375" customWidth="1"/>
    <col min="2" max="2" width="4" customWidth="1"/>
    <col min="3" max="3" width="23.42578125" customWidth="1"/>
    <col min="4" max="4" width="26.5703125" customWidth="1"/>
    <col min="5" max="5" width="3.85546875" customWidth="1"/>
    <col min="6" max="6" width="7.5703125" customWidth="1"/>
    <col min="7" max="7" width="7.42578125" customWidth="1"/>
    <col min="8" max="8" width="8.5703125" customWidth="1"/>
    <col min="9" max="11" width="7.140625" customWidth="1"/>
    <col min="12" max="12" width="8.28515625" customWidth="1"/>
    <col min="13" max="17" width="7.140625" customWidth="1"/>
    <col min="18" max="18" width="8.5703125" customWidth="1"/>
    <col min="19" max="19" width="7.85546875" customWidth="1"/>
  </cols>
  <sheetData>
    <row r="1" spans="2:29" ht="24.95" customHeight="1" x14ac:dyDescent="0.2">
      <c r="B1" s="60" t="s">
        <v>37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</row>
    <row r="2" spans="2:29" ht="9.9499999999999993" customHeight="1" x14ac:dyDescent="0.2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</row>
    <row r="3" spans="2:29" ht="15.4" customHeight="1" x14ac:dyDescent="0.2">
      <c r="B3" s="66" t="s">
        <v>28</v>
      </c>
      <c r="C3" s="68" t="s">
        <v>95</v>
      </c>
      <c r="D3" s="68" t="s">
        <v>73</v>
      </c>
      <c r="E3" s="68" t="s">
        <v>39</v>
      </c>
      <c r="F3" s="62" t="s">
        <v>43</v>
      </c>
      <c r="G3" s="63"/>
      <c r="H3" s="62" t="s">
        <v>94</v>
      </c>
      <c r="I3" s="63"/>
      <c r="J3" s="62" t="s">
        <v>70</v>
      </c>
      <c r="K3" s="63"/>
      <c r="L3" s="62" t="s">
        <v>13</v>
      </c>
      <c r="M3" s="63"/>
      <c r="N3" s="62" t="s">
        <v>35</v>
      </c>
      <c r="O3" s="63"/>
      <c r="P3" s="62" t="s">
        <v>29</v>
      </c>
      <c r="Q3" s="63"/>
      <c r="R3" s="68" t="s">
        <v>79</v>
      </c>
      <c r="S3" s="64" t="s">
        <v>21</v>
      </c>
      <c r="Z3" t="s">
        <v>57</v>
      </c>
      <c r="AA3" t="s">
        <v>67</v>
      </c>
      <c r="AB3" t="s">
        <v>98</v>
      </c>
      <c r="AC3" t="s">
        <v>62</v>
      </c>
    </row>
    <row r="4" spans="2:29" ht="19.7" customHeight="1" x14ac:dyDescent="0.2">
      <c r="B4" s="67"/>
      <c r="C4" s="69"/>
      <c r="D4" s="69"/>
      <c r="E4" s="69"/>
      <c r="F4" s="15" t="s">
        <v>1</v>
      </c>
      <c r="G4" s="14" t="s">
        <v>84</v>
      </c>
      <c r="H4" s="15" t="s">
        <v>1</v>
      </c>
      <c r="I4" s="14" t="s">
        <v>84</v>
      </c>
      <c r="J4" s="15" t="s">
        <v>1</v>
      </c>
      <c r="K4" s="14" t="s">
        <v>84</v>
      </c>
      <c r="L4" s="15" t="s">
        <v>1</v>
      </c>
      <c r="M4" s="14" t="s">
        <v>84</v>
      </c>
      <c r="N4" s="15" t="s">
        <v>1</v>
      </c>
      <c r="O4" s="14" t="s">
        <v>84</v>
      </c>
      <c r="P4" s="15" t="s">
        <v>1</v>
      </c>
      <c r="Q4" s="14" t="s">
        <v>84</v>
      </c>
      <c r="R4" s="69"/>
      <c r="S4" s="65"/>
    </row>
    <row r="5" spans="2:29" ht="19.7" customHeight="1" x14ac:dyDescent="0.2">
      <c r="B5" s="17" t="s">
        <v>31</v>
      </c>
      <c r="C5" s="18" t="s">
        <v>99</v>
      </c>
      <c r="D5" s="18" t="s">
        <v>3</v>
      </c>
      <c r="E5" s="19" t="s">
        <v>81</v>
      </c>
      <c r="F5" s="20"/>
      <c r="G5" s="18" t="s">
        <v>102</v>
      </c>
      <c r="H5" s="20">
        <v>16450</v>
      </c>
      <c r="I5" s="18" t="s">
        <v>38</v>
      </c>
      <c r="J5" s="20"/>
      <c r="K5" s="18" t="s">
        <v>102</v>
      </c>
      <c r="L5" s="20"/>
      <c r="M5" s="18" t="s">
        <v>102</v>
      </c>
      <c r="N5" s="20"/>
      <c r="O5" s="18" t="s">
        <v>102</v>
      </c>
      <c r="P5" s="20"/>
      <c r="Q5" s="18" t="s">
        <v>102</v>
      </c>
      <c r="R5" s="21">
        <f t="shared" ref="R5:R34" si="0">MIN(F5,H5,J5,L5,N5,P5)</f>
        <v>16450</v>
      </c>
      <c r="S5" s="22" t="s">
        <v>78</v>
      </c>
      <c r="Z5" s="16">
        <v>16450</v>
      </c>
    </row>
    <row r="6" spans="2:29" ht="19.7" customHeight="1" x14ac:dyDescent="0.2">
      <c r="B6" s="17" t="s">
        <v>93</v>
      </c>
      <c r="C6" s="18" t="s">
        <v>25</v>
      </c>
      <c r="D6" s="18" t="s">
        <v>48</v>
      </c>
      <c r="E6" s="19" t="s">
        <v>81</v>
      </c>
      <c r="F6" s="20"/>
      <c r="G6" s="18" t="s">
        <v>102</v>
      </c>
      <c r="H6" s="20">
        <v>32166</v>
      </c>
      <c r="I6" s="18" t="s">
        <v>74</v>
      </c>
      <c r="J6" s="20"/>
      <c r="K6" s="18" t="s">
        <v>102</v>
      </c>
      <c r="L6" s="20"/>
      <c r="M6" s="18" t="s">
        <v>102</v>
      </c>
      <c r="N6" s="20"/>
      <c r="O6" s="18" t="s">
        <v>102</v>
      </c>
      <c r="P6" s="20">
        <v>30800</v>
      </c>
      <c r="Q6" s="18" t="s">
        <v>34</v>
      </c>
      <c r="R6" s="21">
        <f t="shared" si="0"/>
        <v>30800</v>
      </c>
      <c r="S6" s="22" t="s">
        <v>78</v>
      </c>
      <c r="Z6" s="16">
        <v>30800</v>
      </c>
    </row>
    <row r="7" spans="2:29" ht="19.7" customHeight="1" x14ac:dyDescent="0.2">
      <c r="B7" s="17" t="s">
        <v>41</v>
      </c>
      <c r="C7" s="18" t="s">
        <v>25</v>
      </c>
      <c r="D7" s="18" t="s">
        <v>14</v>
      </c>
      <c r="E7" s="19" t="s">
        <v>81</v>
      </c>
      <c r="F7" s="20"/>
      <c r="G7" s="18" t="s">
        <v>102</v>
      </c>
      <c r="H7" s="20">
        <v>31142</v>
      </c>
      <c r="I7" s="18" t="s">
        <v>74</v>
      </c>
      <c r="J7" s="20"/>
      <c r="K7" s="18" t="s">
        <v>102</v>
      </c>
      <c r="L7" s="20"/>
      <c r="M7" s="18" t="s">
        <v>102</v>
      </c>
      <c r="N7" s="20"/>
      <c r="O7" s="18" t="s">
        <v>102</v>
      </c>
      <c r="P7" s="20">
        <v>29900</v>
      </c>
      <c r="Q7" s="18" t="s">
        <v>34</v>
      </c>
      <c r="R7" s="21">
        <f t="shared" si="0"/>
        <v>29900</v>
      </c>
      <c r="S7" s="22" t="s">
        <v>78</v>
      </c>
      <c r="Z7" s="16">
        <v>29900</v>
      </c>
    </row>
    <row r="8" spans="2:29" ht="19.7" customHeight="1" x14ac:dyDescent="0.2">
      <c r="B8" s="17" t="s">
        <v>72</v>
      </c>
      <c r="C8" s="18" t="s">
        <v>102</v>
      </c>
      <c r="D8" s="18" t="s">
        <v>102</v>
      </c>
      <c r="E8" s="19" t="s">
        <v>102</v>
      </c>
      <c r="F8" s="20"/>
      <c r="G8" s="18" t="s">
        <v>102</v>
      </c>
      <c r="H8" s="20"/>
      <c r="I8" s="18" t="s">
        <v>102</v>
      </c>
      <c r="J8" s="20"/>
      <c r="K8" s="18" t="s">
        <v>102</v>
      </c>
      <c r="L8" s="20"/>
      <c r="M8" s="18" t="s">
        <v>102</v>
      </c>
      <c r="N8" s="20"/>
      <c r="O8" s="18" t="s">
        <v>102</v>
      </c>
      <c r="P8" s="20"/>
      <c r="Q8" s="18" t="s">
        <v>102</v>
      </c>
      <c r="R8" s="21">
        <f t="shared" si="0"/>
        <v>0</v>
      </c>
      <c r="S8" s="22" t="s">
        <v>102</v>
      </c>
    </row>
    <row r="9" spans="2:29" ht="19.7" customHeight="1" x14ac:dyDescent="0.2">
      <c r="B9" s="17" t="s">
        <v>33</v>
      </c>
      <c r="C9" s="18" t="s">
        <v>102</v>
      </c>
      <c r="D9" s="18" t="s">
        <v>102</v>
      </c>
      <c r="E9" s="19" t="s">
        <v>102</v>
      </c>
      <c r="F9" s="20"/>
      <c r="G9" s="18" t="s">
        <v>102</v>
      </c>
      <c r="H9" s="20"/>
      <c r="I9" s="18" t="s">
        <v>102</v>
      </c>
      <c r="J9" s="20"/>
      <c r="K9" s="18" t="s">
        <v>102</v>
      </c>
      <c r="L9" s="20"/>
      <c r="M9" s="18" t="s">
        <v>102</v>
      </c>
      <c r="N9" s="20"/>
      <c r="O9" s="18" t="s">
        <v>102</v>
      </c>
      <c r="P9" s="20"/>
      <c r="Q9" s="18" t="s">
        <v>102</v>
      </c>
      <c r="R9" s="21">
        <f t="shared" si="0"/>
        <v>0</v>
      </c>
      <c r="S9" s="22" t="s">
        <v>102</v>
      </c>
    </row>
    <row r="10" spans="2:29" ht="19.7" customHeight="1" x14ac:dyDescent="0.2">
      <c r="B10" s="17" t="s">
        <v>87</v>
      </c>
      <c r="C10" s="18" t="s">
        <v>102</v>
      </c>
      <c r="D10" s="18" t="s">
        <v>102</v>
      </c>
      <c r="E10" s="19" t="s">
        <v>102</v>
      </c>
      <c r="F10" s="20"/>
      <c r="G10" s="18" t="s">
        <v>102</v>
      </c>
      <c r="H10" s="20"/>
      <c r="I10" s="18" t="s">
        <v>102</v>
      </c>
      <c r="J10" s="20"/>
      <c r="K10" s="18" t="s">
        <v>102</v>
      </c>
      <c r="L10" s="20"/>
      <c r="M10" s="18" t="s">
        <v>102</v>
      </c>
      <c r="N10" s="20"/>
      <c r="O10" s="18" t="s">
        <v>102</v>
      </c>
      <c r="P10" s="20"/>
      <c r="Q10" s="18" t="s">
        <v>102</v>
      </c>
      <c r="R10" s="21">
        <f t="shared" si="0"/>
        <v>0</v>
      </c>
      <c r="S10" s="22" t="s">
        <v>102</v>
      </c>
    </row>
    <row r="11" spans="2:29" ht="19.7" customHeight="1" x14ac:dyDescent="0.2">
      <c r="B11" s="17" t="s">
        <v>46</v>
      </c>
      <c r="C11" s="18" t="s">
        <v>102</v>
      </c>
      <c r="D11" s="18" t="s">
        <v>102</v>
      </c>
      <c r="E11" s="19" t="s">
        <v>102</v>
      </c>
      <c r="F11" s="20"/>
      <c r="G11" s="18" t="s">
        <v>102</v>
      </c>
      <c r="H11" s="20"/>
      <c r="I11" s="18" t="s">
        <v>102</v>
      </c>
      <c r="J11" s="20"/>
      <c r="K11" s="18" t="s">
        <v>102</v>
      </c>
      <c r="L11" s="20"/>
      <c r="M11" s="18" t="s">
        <v>102</v>
      </c>
      <c r="N11" s="20"/>
      <c r="O11" s="18" t="s">
        <v>102</v>
      </c>
      <c r="P11" s="20"/>
      <c r="Q11" s="18" t="s">
        <v>102</v>
      </c>
      <c r="R11" s="21">
        <f t="shared" si="0"/>
        <v>0</v>
      </c>
      <c r="S11" s="22" t="s">
        <v>102</v>
      </c>
    </row>
    <row r="12" spans="2:29" ht="19.7" customHeight="1" x14ac:dyDescent="0.2">
      <c r="B12" s="17" t="s">
        <v>89</v>
      </c>
      <c r="C12" s="18" t="s">
        <v>102</v>
      </c>
      <c r="D12" s="18" t="s">
        <v>102</v>
      </c>
      <c r="E12" s="19" t="s">
        <v>102</v>
      </c>
      <c r="F12" s="20"/>
      <c r="G12" s="18" t="s">
        <v>102</v>
      </c>
      <c r="H12" s="20"/>
      <c r="I12" s="18" t="s">
        <v>102</v>
      </c>
      <c r="J12" s="20"/>
      <c r="K12" s="18" t="s">
        <v>102</v>
      </c>
      <c r="L12" s="20"/>
      <c r="M12" s="18" t="s">
        <v>102</v>
      </c>
      <c r="N12" s="20"/>
      <c r="O12" s="18" t="s">
        <v>102</v>
      </c>
      <c r="P12" s="20"/>
      <c r="Q12" s="18" t="s">
        <v>102</v>
      </c>
      <c r="R12" s="21">
        <f t="shared" si="0"/>
        <v>0</v>
      </c>
      <c r="S12" s="22" t="s">
        <v>102</v>
      </c>
    </row>
    <row r="13" spans="2:29" ht="19.7" customHeight="1" x14ac:dyDescent="0.2">
      <c r="B13" s="17" t="s">
        <v>45</v>
      </c>
      <c r="C13" s="18" t="s">
        <v>102</v>
      </c>
      <c r="D13" s="18" t="s">
        <v>102</v>
      </c>
      <c r="E13" s="19" t="s">
        <v>102</v>
      </c>
      <c r="F13" s="20"/>
      <c r="G13" s="18" t="s">
        <v>102</v>
      </c>
      <c r="H13" s="20"/>
      <c r="I13" s="18" t="s">
        <v>102</v>
      </c>
      <c r="J13" s="20"/>
      <c r="K13" s="18" t="s">
        <v>102</v>
      </c>
      <c r="L13" s="20"/>
      <c r="M13" s="18" t="s">
        <v>102</v>
      </c>
      <c r="N13" s="20"/>
      <c r="O13" s="18" t="s">
        <v>102</v>
      </c>
      <c r="P13" s="20"/>
      <c r="Q13" s="18" t="s">
        <v>102</v>
      </c>
      <c r="R13" s="21">
        <f t="shared" si="0"/>
        <v>0</v>
      </c>
      <c r="S13" s="22" t="s">
        <v>102</v>
      </c>
    </row>
    <row r="14" spans="2:29" ht="19.7" customHeight="1" x14ac:dyDescent="0.2">
      <c r="B14" s="17" t="s">
        <v>10</v>
      </c>
      <c r="C14" s="18" t="s">
        <v>102</v>
      </c>
      <c r="D14" s="18" t="s">
        <v>102</v>
      </c>
      <c r="E14" s="19" t="s">
        <v>102</v>
      </c>
      <c r="F14" s="20"/>
      <c r="G14" s="18" t="s">
        <v>102</v>
      </c>
      <c r="H14" s="20"/>
      <c r="I14" s="18" t="s">
        <v>102</v>
      </c>
      <c r="J14" s="20"/>
      <c r="K14" s="18" t="s">
        <v>102</v>
      </c>
      <c r="L14" s="20"/>
      <c r="M14" s="18" t="s">
        <v>102</v>
      </c>
      <c r="N14" s="20"/>
      <c r="O14" s="18" t="s">
        <v>102</v>
      </c>
      <c r="P14" s="20"/>
      <c r="Q14" s="18" t="s">
        <v>102</v>
      </c>
      <c r="R14" s="21">
        <f t="shared" si="0"/>
        <v>0</v>
      </c>
      <c r="S14" s="22" t="s">
        <v>102</v>
      </c>
    </row>
    <row r="15" spans="2:29" ht="19.7" customHeight="1" x14ac:dyDescent="0.2">
      <c r="B15" s="17" t="s">
        <v>51</v>
      </c>
      <c r="C15" s="18" t="s">
        <v>102</v>
      </c>
      <c r="D15" s="18" t="s">
        <v>102</v>
      </c>
      <c r="E15" s="19" t="s">
        <v>102</v>
      </c>
      <c r="F15" s="20"/>
      <c r="G15" s="18" t="s">
        <v>102</v>
      </c>
      <c r="H15" s="20"/>
      <c r="I15" s="18" t="s">
        <v>102</v>
      </c>
      <c r="J15" s="20"/>
      <c r="K15" s="18" t="s">
        <v>102</v>
      </c>
      <c r="L15" s="20"/>
      <c r="M15" s="18" t="s">
        <v>102</v>
      </c>
      <c r="N15" s="20"/>
      <c r="O15" s="18" t="s">
        <v>102</v>
      </c>
      <c r="P15" s="20"/>
      <c r="Q15" s="18" t="s">
        <v>102</v>
      </c>
      <c r="R15" s="21">
        <f t="shared" si="0"/>
        <v>0</v>
      </c>
      <c r="S15" s="22" t="s">
        <v>102</v>
      </c>
    </row>
    <row r="16" spans="2:29" ht="19.7" customHeight="1" x14ac:dyDescent="0.2">
      <c r="B16" s="17" t="s">
        <v>24</v>
      </c>
      <c r="C16" s="18" t="s">
        <v>102</v>
      </c>
      <c r="D16" s="18" t="s">
        <v>102</v>
      </c>
      <c r="E16" s="19" t="s">
        <v>102</v>
      </c>
      <c r="F16" s="20"/>
      <c r="G16" s="18" t="s">
        <v>102</v>
      </c>
      <c r="H16" s="20"/>
      <c r="I16" s="18" t="s">
        <v>102</v>
      </c>
      <c r="J16" s="20"/>
      <c r="K16" s="18" t="s">
        <v>102</v>
      </c>
      <c r="L16" s="20"/>
      <c r="M16" s="18" t="s">
        <v>102</v>
      </c>
      <c r="N16" s="20"/>
      <c r="O16" s="18" t="s">
        <v>102</v>
      </c>
      <c r="P16" s="20"/>
      <c r="Q16" s="18" t="s">
        <v>102</v>
      </c>
      <c r="R16" s="21">
        <f t="shared" si="0"/>
        <v>0</v>
      </c>
      <c r="S16" s="22" t="s">
        <v>102</v>
      </c>
    </row>
    <row r="17" spans="2:19" ht="19.7" customHeight="1" x14ac:dyDescent="0.2">
      <c r="B17" s="17" t="s">
        <v>59</v>
      </c>
      <c r="C17" s="18" t="s">
        <v>102</v>
      </c>
      <c r="D17" s="18" t="s">
        <v>102</v>
      </c>
      <c r="E17" s="19" t="s">
        <v>102</v>
      </c>
      <c r="F17" s="20"/>
      <c r="G17" s="18" t="s">
        <v>102</v>
      </c>
      <c r="H17" s="20"/>
      <c r="I17" s="18" t="s">
        <v>102</v>
      </c>
      <c r="J17" s="20"/>
      <c r="K17" s="18" t="s">
        <v>102</v>
      </c>
      <c r="L17" s="20"/>
      <c r="M17" s="18" t="s">
        <v>102</v>
      </c>
      <c r="N17" s="20"/>
      <c r="O17" s="18" t="s">
        <v>102</v>
      </c>
      <c r="P17" s="20"/>
      <c r="Q17" s="18" t="s">
        <v>102</v>
      </c>
      <c r="R17" s="21">
        <f t="shared" si="0"/>
        <v>0</v>
      </c>
      <c r="S17" s="22" t="s">
        <v>102</v>
      </c>
    </row>
    <row r="18" spans="2:19" ht="19.7" customHeight="1" x14ac:dyDescent="0.2">
      <c r="B18" s="17" t="s">
        <v>4</v>
      </c>
      <c r="C18" s="18" t="s">
        <v>102</v>
      </c>
      <c r="D18" s="18" t="s">
        <v>102</v>
      </c>
      <c r="E18" s="19" t="s">
        <v>102</v>
      </c>
      <c r="F18" s="20"/>
      <c r="G18" s="18" t="s">
        <v>102</v>
      </c>
      <c r="H18" s="20"/>
      <c r="I18" s="18" t="s">
        <v>102</v>
      </c>
      <c r="J18" s="20"/>
      <c r="K18" s="18" t="s">
        <v>102</v>
      </c>
      <c r="L18" s="20"/>
      <c r="M18" s="18" t="s">
        <v>102</v>
      </c>
      <c r="N18" s="20"/>
      <c r="O18" s="18" t="s">
        <v>102</v>
      </c>
      <c r="P18" s="20"/>
      <c r="Q18" s="18" t="s">
        <v>102</v>
      </c>
      <c r="R18" s="21">
        <f t="shared" si="0"/>
        <v>0</v>
      </c>
      <c r="S18" s="22" t="s">
        <v>102</v>
      </c>
    </row>
    <row r="19" spans="2:19" ht="19.7" customHeight="1" x14ac:dyDescent="0.2">
      <c r="B19" s="17" t="s">
        <v>53</v>
      </c>
      <c r="C19" s="18" t="s">
        <v>102</v>
      </c>
      <c r="D19" s="18" t="s">
        <v>102</v>
      </c>
      <c r="E19" s="19" t="s">
        <v>102</v>
      </c>
      <c r="F19" s="20"/>
      <c r="G19" s="18" t="s">
        <v>102</v>
      </c>
      <c r="H19" s="20"/>
      <c r="I19" s="18" t="s">
        <v>102</v>
      </c>
      <c r="J19" s="20"/>
      <c r="K19" s="18" t="s">
        <v>102</v>
      </c>
      <c r="L19" s="20"/>
      <c r="M19" s="18" t="s">
        <v>102</v>
      </c>
      <c r="N19" s="20"/>
      <c r="O19" s="18" t="s">
        <v>102</v>
      </c>
      <c r="P19" s="20"/>
      <c r="Q19" s="18" t="s">
        <v>102</v>
      </c>
      <c r="R19" s="21">
        <f t="shared" si="0"/>
        <v>0</v>
      </c>
      <c r="S19" s="22" t="s">
        <v>102</v>
      </c>
    </row>
    <row r="20" spans="2:19" ht="19.7" customHeight="1" x14ac:dyDescent="0.2">
      <c r="B20" s="17" t="s">
        <v>19</v>
      </c>
      <c r="C20" s="18" t="s">
        <v>102</v>
      </c>
      <c r="D20" s="18" t="s">
        <v>102</v>
      </c>
      <c r="E20" s="19" t="s">
        <v>102</v>
      </c>
      <c r="F20" s="20"/>
      <c r="G20" s="18" t="s">
        <v>102</v>
      </c>
      <c r="H20" s="20"/>
      <c r="I20" s="18" t="s">
        <v>102</v>
      </c>
      <c r="J20" s="20"/>
      <c r="K20" s="18" t="s">
        <v>102</v>
      </c>
      <c r="L20" s="20"/>
      <c r="M20" s="18" t="s">
        <v>102</v>
      </c>
      <c r="N20" s="20"/>
      <c r="O20" s="18" t="s">
        <v>102</v>
      </c>
      <c r="P20" s="20"/>
      <c r="Q20" s="18" t="s">
        <v>102</v>
      </c>
      <c r="R20" s="21">
        <f t="shared" si="0"/>
        <v>0</v>
      </c>
      <c r="S20" s="22" t="s">
        <v>102</v>
      </c>
    </row>
    <row r="21" spans="2:19" ht="19.7" customHeight="1" x14ac:dyDescent="0.2">
      <c r="B21" s="17" t="s">
        <v>69</v>
      </c>
      <c r="C21" s="18" t="s">
        <v>102</v>
      </c>
      <c r="D21" s="18" t="s">
        <v>102</v>
      </c>
      <c r="E21" s="19" t="s">
        <v>102</v>
      </c>
      <c r="F21" s="20"/>
      <c r="G21" s="18" t="s">
        <v>102</v>
      </c>
      <c r="H21" s="20"/>
      <c r="I21" s="18" t="s">
        <v>102</v>
      </c>
      <c r="J21" s="20"/>
      <c r="K21" s="18" t="s">
        <v>102</v>
      </c>
      <c r="L21" s="20"/>
      <c r="M21" s="18" t="s">
        <v>102</v>
      </c>
      <c r="N21" s="20"/>
      <c r="O21" s="18" t="s">
        <v>102</v>
      </c>
      <c r="P21" s="20"/>
      <c r="Q21" s="18" t="s">
        <v>102</v>
      </c>
      <c r="R21" s="21">
        <f t="shared" si="0"/>
        <v>0</v>
      </c>
      <c r="S21" s="22" t="s">
        <v>102</v>
      </c>
    </row>
    <row r="22" spans="2:19" ht="19.7" customHeight="1" x14ac:dyDescent="0.2">
      <c r="B22" s="17" t="s">
        <v>20</v>
      </c>
      <c r="C22" s="18" t="s">
        <v>102</v>
      </c>
      <c r="D22" s="18" t="s">
        <v>102</v>
      </c>
      <c r="E22" s="19" t="s">
        <v>102</v>
      </c>
      <c r="F22" s="20"/>
      <c r="G22" s="18" t="s">
        <v>102</v>
      </c>
      <c r="H22" s="20"/>
      <c r="I22" s="18" t="s">
        <v>102</v>
      </c>
      <c r="J22" s="20"/>
      <c r="K22" s="18" t="s">
        <v>102</v>
      </c>
      <c r="L22" s="20"/>
      <c r="M22" s="18" t="s">
        <v>102</v>
      </c>
      <c r="N22" s="20"/>
      <c r="O22" s="18" t="s">
        <v>102</v>
      </c>
      <c r="P22" s="20"/>
      <c r="Q22" s="18" t="s">
        <v>102</v>
      </c>
      <c r="R22" s="21">
        <f t="shared" si="0"/>
        <v>0</v>
      </c>
      <c r="S22" s="22" t="s">
        <v>102</v>
      </c>
    </row>
    <row r="23" spans="2:19" ht="19.7" customHeight="1" x14ac:dyDescent="0.2">
      <c r="B23" s="17" t="s">
        <v>66</v>
      </c>
      <c r="C23" s="18" t="s">
        <v>102</v>
      </c>
      <c r="D23" s="18" t="s">
        <v>102</v>
      </c>
      <c r="E23" s="19" t="s">
        <v>102</v>
      </c>
      <c r="F23" s="20"/>
      <c r="G23" s="18" t="s">
        <v>102</v>
      </c>
      <c r="H23" s="20"/>
      <c r="I23" s="18" t="s">
        <v>102</v>
      </c>
      <c r="J23" s="20"/>
      <c r="K23" s="18" t="s">
        <v>102</v>
      </c>
      <c r="L23" s="20"/>
      <c r="M23" s="18" t="s">
        <v>102</v>
      </c>
      <c r="N23" s="20"/>
      <c r="O23" s="18" t="s">
        <v>102</v>
      </c>
      <c r="P23" s="20"/>
      <c r="Q23" s="18" t="s">
        <v>102</v>
      </c>
      <c r="R23" s="21">
        <f t="shared" si="0"/>
        <v>0</v>
      </c>
      <c r="S23" s="22" t="s">
        <v>102</v>
      </c>
    </row>
    <row r="24" spans="2:19" ht="19.7" customHeight="1" x14ac:dyDescent="0.2">
      <c r="B24" s="17" t="s">
        <v>82</v>
      </c>
      <c r="C24" s="18" t="s">
        <v>102</v>
      </c>
      <c r="D24" s="18" t="s">
        <v>102</v>
      </c>
      <c r="E24" s="19" t="s">
        <v>102</v>
      </c>
      <c r="F24" s="20"/>
      <c r="G24" s="18" t="s">
        <v>102</v>
      </c>
      <c r="H24" s="20"/>
      <c r="I24" s="18" t="s">
        <v>102</v>
      </c>
      <c r="J24" s="20"/>
      <c r="K24" s="18" t="s">
        <v>102</v>
      </c>
      <c r="L24" s="20"/>
      <c r="M24" s="18" t="s">
        <v>102</v>
      </c>
      <c r="N24" s="20"/>
      <c r="O24" s="18" t="s">
        <v>102</v>
      </c>
      <c r="P24" s="20"/>
      <c r="Q24" s="18" t="s">
        <v>102</v>
      </c>
      <c r="R24" s="21">
        <f t="shared" si="0"/>
        <v>0</v>
      </c>
      <c r="S24" s="22" t="s">
        <v>102</v>
      </c>
    </row>
    <row r="25" spans="2:19" ht="19.7" customHeight="1" x14ac:dyDescent="0.2">
      <c r="B25" s="17" t="s">
        <v>32</v>
      </c>
      <c r="C25" s="18" t="s">
        <v>102</v>
      </c>
      <c r="D25" s="18" t="s">
        <v>102</v>
      </c>
      <c r="E25" s="19" t="s">
        <v>102</v>
      </c>
      <c r="F25" s="20"/>
      <c r="G25" s="18" t="s">
        <v>102</v>
      </c>
      <c r="H25" s="20"/>
      <c r="I25" s="18" t="s">
        <v>102</v>
      </c>
      <c r="J25" s="20"/>
      <c r="K25" s="18" t="s">
        <v>102</v>
      </c>
      <c r="L25" s="20"/>
      <c r="M25" s="18" t="s">
        <v>102</v>
      </c>
      <c r="N25" s="20"/>
      <c r="O25" s="18" t="s">
        <v>102</v>
      </c>
      <c r="P25" s="20"/>
      <c r="Q25" s="18" t="s">
        <v>102</v>
      </c>
      <c r="R25" s="21">
        <f t="shared" si="0"/>
        <v>0</v>
      </c>
      <c r="S25" s="22" t="s">
        <v>102</v>
      </c>
    </row>
    <row r="26" spans="2:19" ht="19.7" customHeight="1" x14ac:dyDescent="0.2">
      <c r="B26" s="17" t="s">
        <v>92</v>
      </c>
      <c r="C26" s="18" t="s">
        <v>102</v>
      </c>
      <c r="D26" s="18" t="s">
        <v>102</v>
      </c>
      <c r="E26" s="19" t="s">
        <v>102</v>
      </c>
      <c r="F26" s="20"/>
      <c r="G26" s="18" t="s">
        <v>102</v>
      </c>
      <c r="H26" s="20"/>
      <c r="I26" s="18" t="s">
        <v>102</v>
      </c>
      <c r="J26" s="20"/>
      <c r="K26" s="18" t="s">
        <v>102</v>
      </c>
      <c r="L26" s="20"/>
      <c r="M26" s="18" t="s">
        <v>102</v>
      </c>
      <c r="N26" s="20"/>
      <c r="O26" s="18" t="s">
        <v>102</v>
      </c>
      <c r="P26" s="20"/>
      <c r="Q26" s="18" t="s">
        <v>102</v>
      </c>
      <c r="R26" s="21">
        <f t="shared" si="0"/>
        <v>0</v>
      </c>
      <c r="S26" s="22" t="s">
        <v>102</v>
      </c>
    </row>
    <row r="27" spans="2:19" ht="19.7" customHeight="1" x14ac:dyDescent="0.2">
      <c r="B27" s="17" t="s">
        <v>42</v>
      </c>
      <c r="C27" s="18" t="s">
        <v>102</v>
      </c>
      <c r="D27" s="18" t="s">
        <v>102</v>
      </c>
      <c r="E27" s="19" t="s">
        <v>102</v>
      </c>
      <c r="F27" s="20"/>
      <c r="G27" s="18" t="s">
        <v>102</v>
      </c>
      <c r="H27" s="20"/>
      <c r="I27" s="18" t="s">
        <v>102</v>
      </c>
      <c r="J27" s="20"/>
      <c r="K27" s="18" t="s">
        <v>102</v>
      </c>
      <c r="L27" s="20"/>
      <c r="M27" s="18" t="s">
        <v>102</v>
      </c>
      <c r="N27" s="20"/>
      <c r="O27" s="18" t="s">
        <v>102</v>
      </c>
      <c r="P27" s="20"/>
      <c r="Q27" s="18" t="s">
        <v>102</v>
      </c>
      <c r="R27" s="21">
        <f t="shared" si="0"/>
        <v>0</v>
      </c>
      <c r="S27" s="22" t="s">
        <v>102</v>
      </c>
    </row>
    <row r="28" spans="2:19" ht="19.7" customHeight="1" x14ac:dyDescent="0.2">
      <c r="B28" s="17" t="s">
        <v>71</v>
      </c>
      <c r="C28" s="18" t="s">
        <v>102</v>
      </c>
      <c r="D28" s="18" t="s">
        <v>102</v>
      </c>
      <c r="E28" s="19" t="s">
        <v>102</v>
      </c>
      <c r="F28" s="20"/>
      <c r="G28" s="18" t="s">
        <v>102</v>
      </c>
      <c r="H28" s="20"/>
      <c r="I28" s="18" t="s">
        <v>102</v>
      </c>
      <c r="J28" s="20"/>
      <c r="K28" s="18" t="s">
        <v>102</v>
      </c>
      <c r="L28" s="20"/>
      <c r="M28" s="18" t="s">
        <v>102</v>
      </c>
      <c r="N28" s="20"/>
      <c r="O28" s="18" t="s">
        <v>102</v>
      </c>
      <c r="P28" s="20"/>
      <c r="Q28" s="18" t="s">
        <v>102</v>
      </c>
      <c r="R28" s="21">
        <f t="shared" si="0"/>
        <v>0</v>
      </c>
      <c r="S28" s="22" t="s">
        <v>102</v>
      </c>
    </row>
    <row r="29" spans="2:19" ht="19.7" customHeight="1" x14ac:dyDescent="0.2">
      <c r="B29" s="17" t="s">
        <v>36</v>
      </c>
      <c r="C29" s="18" t="s">
        <v>102</v>
      </c>
      <c r="D29" s="18" t="s">
        <v>102</v>
      </c>
      <c r="E29" s="19" t="s">
        <v>102</v>
      </c>
      <c r="F29" s="20"/>
      <c r="G29" s="18" t="s">
        <v>102</v>
      </c>
      <c r="H29" s="20"/>
      <c r="I29" s="18" t="s">
        <v>102</v>
      </c>
      <c r="J29" s="20"/>
      <c r="K29" s="18" t="s">
        <v>102</v>
      </c>
      <c r="L29" s="20"/>
      <c r="M29" s="18" t="s">
        <v>102</v>
      </c>
      <c r="N29" s="20"/>
      <c r="O29" s="18" t="s">
        <v>102</v>
      </c>
      <c r="P29" s="20"/>
      <c r="Q29" s="18" t="s">
        <v>102</v>
      </c>
      <c r="R29" s="21">
        <f t="shared" si="0"/>
        <v>0</v>
      </c>
      <c r="S29" s="22" t="s">
        <v>102</v>
      </c>
    </row>
    <row r="30" spans="2:19" ht="19.7" customHeight="1" x14ac:dyDescent="0.2">
      <c r="B30" s="17" t="s">
        <v>86</v>
      </c>
      <c r="C30" s="18" t="s">
        <v>102</v>
      </c>
      <c r="D30" s="18" t="s">
        <v>102</v>
      </c>
      <c r="E30" s="19" t="s">
        <v>102</v>
      </c>
      <c r="F30" s="20"/>
      <c r="G30" s="18" t="s">
        <v>102</v>
      </c>
      <c r="H30" s="20"/>
      <c r="I30" s="18" t="s">
        <v>102</v>
      </c>
      <c r="J30" s="20"/>
      <c r="K30" s="18" t="s">
        <v>102</v>
      </c>
      <c r="L30" s="20"/>
      <c r="M30" s="18" t="s">
        <v>102</v>
      </c>
      <c r="N30" s="20"/>
      <c r="O30" s="18" t="s">
        <v>102</v>
      </c>
      <c r="P30" s="20"/>
      <c r="Q30" s="18" t="s">
        <v>102</v>
      </c>
      <c r="R30" s="21">
        <f t="shared" si="0"/>
        <v>0</v>
      </c>
      <c r="S30" s="22" t="s">
        <v>102</v>
      </c>
    </row>
    <row r="31" spans="2:19" ht="19.7" customHeight="1" x14ac:dyDescent="0.2">
      <c r="B31" s="17" t="s">
        <v>47</v>
      </c>
      <c r="C31" s="18" t="s">
        <v>102</v>
      </c>
      <c r="D31" s="18" t="s">
        <v>102</v>
      </c>
      <c r="E31" s="19" t="s">
        <v>102</v>
      </c>
      <c r="F31" s="20"/>
      <c r="G31" s="18" t="s">
        <v>102</v>
      </c>
      <c r="H31" s="20"/>
      <c r="I31" s="18" t="s">
        <v>102</v>
      </c>
      <c r="J31" s="20"/>
      <c r="K31" s="18" t="s">
        <v>102</v>
      </c>
      <c r="L31" s="20"/>
      <c r="M31" s="18" t="s">
        <v>102</v>
      </c>
      <c r="N31" s="20"/>
      <c r="O31" s="18" t="s">
        <v>102</v>
      </c>
      <c r="P31" s="20"/>
      <c r="Q31" s="18" t="s">
        <v>102</v>
      </c>
      <c r="R31" s="21">
        <f t="shared" si="0"/>
        <v>0</v>
      </c>
      <c r="S31" s="22" t="s">
        <v>102</v>
      </c>
    </row>
    <row r="32" spans="2:19" ht="19.7" customHeight="1" x14ac:dyDescent="0.2">
      <c r="B32" s="23" t="s">
        <v>91</v>
      </c>
      <c r="C32" s="24" t="s">
        <v>102</v>
      </c>
      <c r="D32" s="24" t="s">
        <v>102</v>
      </c>
      <c r="E32" s="25" t="s">
        <v>102</v>
      </c>
      <c r="F32" s="8"/>
      <c r="G32" s="24" t="s">
        <v>102</v>
      </c>
      <c r="H32" s="8"/>
      <c r="I32" s="24" t="s">
        <v>102</v>
      </c>
      <c r="J32" s="8"/>
      <c r="K32" s="24" t="s">
        <v>102</v>
      </c>
      <c r="L32" s="8"/>
      <c r="M32" s="24" t="s">
        <v>102</v>
      </c>
      <c r="N32" s="8"/>
      <c r="O32" s="24" t="s">
        <v>102</v>
      </c>
      <c r="P32" s="8"/>
      <c r="Q32" s="24" t="s">
        <v>102</v>
      </c>
      <c r="R32" s="9">
        <f t="shared" si="0"/>
        <v>0</v>
      </c>
      <c r="S32" s="26" t="s">
        <v>102</v>
      </c>
    </row>
    <row r="33" spans="2:19" ht="19.7" customHeight="1" x14ac:dyDescent="0.2">
      <c r="B33" s="17" t="s">
        <v>44</v>
      </c>
      <c r="C33" s="18" t="s">
        <v>102</v>
      </c>
      <c r="D33" s="18" t="s">
        <v>102</v>
      </c>
      <c r="E33" s="19" t="s">
        <v>102</v>
      </c>
      <c r="F33" s="20"/>
      <c r="G33" s="18" t="s">
        <v>102</v>
      </c>
      <c r="H33" s="20"/>
      <c r="I33" s="18" t="s">
        <v>102</v>
      </c>
      <c r="J33" s="20"/>
      <c r="K33" s="18" t="s">
        <v>102</v>
      </c>
      <c r="L33" s="20"/>
      <c r="M33" s="18" t="s">
        <v>102</v>
      </c>
      <c r="N33" s="20"/>
      <c r="O33" s="18" t="s">
        <v>102</v>
      </c>
      <c r="P33" s="20"/>
      <c r="Q33" s="18" t="s">
        <v>102</v>
      </c>
      <c r="R33" s="21">
        <f t="shared" si="0"/>
        <v>0</v>
      </c>
      <c r="S33" s="22" t="s">
        <v>102</v>
      </c>
    </row>
    <row r="34" spans="2:19" x14ac:dyDescent="0.2">
      <c r="B34" s="23" t="s">
        <v>54</v>
      </c>
      <c r="C34" s="24" t="s">
        <v>102</v>
      </c>
      <c r="D34" s="24" t="s">
        <v>102</v>
      </c>
      <c r="E34" s="25" t="s">
        <v>102</v>
      </c>
      <c r="F34" s="8"/>
      <c r="G34" s="24" t="s">
        <v>102</v>
      </c>
      <c r="H34" s="8"/>
      <c r="I34" s="24" t="s">
        <v>102</v>
      </c>
      <c r="J34" s="8"/>
      <c r="K34" s="24" t="s">
        <v>102</v>
      </c>
      <c r="L34" s="8"/>
      <c r="M34" s="24" t="s">
        <v>102</v>
      </c>
      <c r="N34" s="8"/>
      <c r="O34" s="24" t="s">
        <v>102</v>
      </c>
      <c r="P34" s="8"/>
      <c r="Q34" s="24" t="s">
        <v>102</v>
      </c>
      <c r="R34" s="9">
        <f t="shared" si="0"/>
        <v>0</v>
      </c>
      <c r="S34" s="26" t="s">
        <v>102</v>
      </c>
    </row>
    <row r="35" spans="2:19" x14ac:dyDescent="0.2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</row>
  </sheetData>
  <mergeCells count="13">
    <mergeCell ref="B1:S2"/>
    <mergeCell ref="J3:K3"/>
    <mergeCell ref="L3:M3"/>
    <mergeCell ref="N3:O3"/>
    <mergeCell ref="P3:Q3"/>
    <mergeCell ref="R3:R4"/>
    <mergeCell ref="S3:S4"/>
    <mergeCell ref="B3:B4"/>
    <mergeCell ref="C3:C4"/>
    <mergeCell ref="D3:D4"/>
    <mergeCell ref="E3:E4"/>
    <mergeCell ref="F3:G3"/>
    <mergeCell ref="H3:I3"/>
  </mergeCells>
  <phoneticPr fontId="5" type="noConversion"/>
  <pageMargins left="0.98425196850393704" right="7.874015748031496E-2" top="0.6692913385826772" bottom="0.59055118110236215" header="0.5" footer="0.5"/>
  <pageSetup paperSize="9" scale="80" orientation="landscape" r:id="rId1"/>
  <headerFooter alignWithMargins="0"/>
  <rowBreaks count="1" manualBreakCount="1">
    <brk id="32" min="2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내역서총괄표</vt:lpstr>
      <vt:lpstr>내역서</vt:lpstr>
      <vt:lpstr>기계경비적용기준</vt:lpstr>
      <vt:lpstr>자재단가</vt:lpstr>
      <vt:lpstr>내역서!Print_Area</vt:lpstr>
      <vt:lpstr>내역서총괄표!Print_Area</vt:lpstr>
      <vt:lpstr>자재단가!Print_Area</vt:lpstr>
      <vt:lpstr>내역서!Print_Titles</vt:lpstr>
      <vt:lpstr>내역서총괄표!Print_Titles</vt:lpstr>
      <vt:lpstr>자재단가!Print_Titles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</dc:creator>
  <cp:lastModifiedBy>yd</cp:lastModifiedBy>
  <dcterms:created xsi:type="dcterms:W3CDTF">2026-09-01T02:49:59Z</dcterms:created>
  <dcterms:modified xsi:type="dcterms:W3CDTF">2026-09-07T05:47:49Z</dcterms:modified>
</cp:coreProperties>
</file>